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OPĆI DIO" sheetId="1" state="visible" r:id="rId2"/>
    <sheet name="PRIHODI 2022" sheetId="2" state="visible" r:id="rId3"/>
    <sheet name="RASHODI 2022" sheetId="3" state="visible" r:id="rId4"/>
    <sheet name="List1" sheetId="4" state="visible" r:id="rId5"/>
  </sheets>
  <definedNames>
    <definedName function="false" hidden="false" localSheetId="1" name="_xlnm.Print_Area" vbProcedure="false">'PRIHODI 2022'!$A$1:$BD$83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<sst xmlns="http://schemas.openxmlformats.org/spreadsheetml/2006/main" count="866" uniqueCount="524">
  <si>
    <t xml:space="preserve">OPĆINA NEGOSLAVCI</t>
  </si>
  <si>
    <t xml:space="preserve">II IZMJENE I DOPUNE PRORAČUNA ZA 2022. GODINU</t>
  </si>
  <si>
    <t xml:space="preserve">I OPĆI DIO</t>
  </si>
  <si>
    <t xml:space="preserve">BR.</t>
  </si>
  <si>
    <t xml:space="preserve">VRSTA PRIHODA /IZDATAKA</t>
  </si>
  <si>
    <t xml:space="preserve">IZVRŠENJE 2017</t>
  </si>
  <si>
    <t xml:space="preserve">PLAN 2018</t>
  </si>
  <si>
    <t xml:space="preserve">PLAN 2019</t>
  </si>
  <si>
    <t xml:space="preserve">I REBALANS</t>
  </si>
  <si>
    <t xml:space="preserve">II REBALANS</t>
  </si>
  <si>
    <t xml:space="preserve">III REBALANS</t>
  </si>
  <si>
    <t xml:space="preserve">II REBALANS 2018</t>
  </si>
  <si>
    <t xml:space="preserve">INDEKS 19/18</t>
  </si>
  <si>
    <t xml:space="preserve">INDEKS 20/19</t>
  </si>
  <si>
    <t xml:space="preserve">2019.</t>
  </si>
  <si>
    <t xml:space="preserve">2022.</t>
  </si>
  <si>
    <t xml:space="preserve">REBALANS</t>
  </si>
  <si>
    <t xml:space="preserve">NOVI PLAN</t>
  </si>
  <si>
    <t xml:space="preserve">%</t>
  </si>
  <si>
    <t xml:space="preserve">PRIHODI UKUPNO</t>
  </si>
  <si>
    <t xml:space="preserve">PRIHODI POSLOVANJA</t>
  </si>
  <si>
    <t xml:space="preserve">PRIHODI OD PRODAJE NEFINANCIJSKE IMOVINE</t>
  </si>
  <si>
    <t xml:space="preserve">RASHODI UKUPNO</t>
  </si>
  <si>
    <t xml:space="preserve">RASHODI  POSLOVANJA</t>
  </si>
  <si>
    <t xml:space="preserve">RASHODI ZA NABAVU NEFINANCIJSKE IMOVINE</t>
  </si>
  <si>
    <t xml:space="preserve">RAZLIKA - VIŠAK / MANJAK</t>
  </si>
  <si>
    <t xml:space="preserve">UKUPAN DONOS VIŠKA/MANJKA IZ PRETHODNE(IH) GODINA</t>
  </si>
  <si>
    <t xml:space="preserve">VIŠAK/MANJAK IZ PRETHODNE(IH) GODINE KOJI ĆE SE POKRITI/RASPOREDITI</t>
  </si>
  <si>
    <t xml:space="preserve">PRIMICI OD FINANCIJSKE IMOVINE I ZADUŽIVANJA</t>
  </si>
  <si>
    <t xml:space="preserve">IZDACI ZA FINANCIJSKU IMOVINU I OTPLATE ZAJMOVA</t>
  </si>
  <si>
    <t xml:space="preserve">NETO FINANCIRANJE</t>
  </si>
  <si>
    <t xml:space="preserve">A. RAČUN PRIHODA I RASHODA</t>
  </si>
  <si>
    <t xml:space="preserve">2014.</t>
  </si>
  <si>
    <t xml:space="preserve">2015.</t>
  </si>
  <si>
    <t xml:space="preserve">2016.</t>
  </si>
  <si>
    <t xml:space="preserve">2017.</t>
  </si>
  <si>
    <t xml:space="preserve">IZVRŠENJE I-VI</t>
  </si>
  <si>
    <t xml:space="preserve">2018.</t>
  </si>
  <si>
    <t xml:space="preserve">2020.</t>
  </si>
  <si>
    <t xml:space="preserve">2021.</t>
  </si>
  <si>
    <t xml:space="preserve">A. RAČUN PRIHODA I IZDATAKA</t>
  </si>
  <si>
    <t xml:space="preserve">6. Prihodi poslovanja</t>
  </si>
  <si>
    <t xml:space="preserve">7. Prihodi od prodaje nefinancijske imovine</t>
  </si>
  <si>
    <t xml:space="preserve">3. Rashodi poslovanja</t>
  </si>
  <si>
    <t xml:space="preserve">4. Rashodi za nabavu nefinancijske imovine</t>
  </si>
  <si>
    <t xml:space="preserve">    RAZLIKA - MANJAK</t>
  </si>
  <si>
    <t xml:space="preserve">B. RAČUN ZADUŽIVANJA/FINANCIRANJA</t>
  </si>
  <si>
    <t xml:space="preserve">8. Primici od financijske imovine i zaduživanja</t>
  </si>
  <si>
    <t xml:space="preserve">5. Izdaci za financiranje imovine i otplate zajmova</t>
  </si>
  <si>
    <t xml:space="preserve">    NETO ZADUŽIVANJE/FINANCIRANJE</t>
  </si>
  <si>
    <t xml:space="preserve">C. RASPOLOŽIVA SREDSTVA IZ PRETHODNIH GODINE (VIŠAK PRIHODA I REZERVIRANJA)</t>
  </si>
  <si>
    <t xml:space="preserve">9. Vlastiti prihodi</t>
  </si>
  <si>
    <t xml:space="preserve">VIŠAK /MANJAK + NETO ZADUŽIVANJA/FINANCIRANJA+ RASPOLOŽIVA SREDSTVA IZ PRET.GOD</t>
  </si>
  <si>
    <t xml:space="preserve">A. RAČUN PRIHODA IRASHODA</t>
  </si>
  <si>
    <t xml:space="preserve">6.        Prihodi poslovanja</t>
  </si>
  <si>
    <t xml:space="preserve">61       Prihodi od poreza</t>
  </si>
  <si>
    <t xml:space="preserve">611     Porez iprirez na dohodak</t>
  </si>
  <si>
    <t xml:space="preserve">Porezi na imovinu</t>
  </si>
  <si>
    <t xml:space="preserve">Porezi na robu i usluge</t>
  </si>
  <si>
    <t xml:space="preserve">Pomoći</t>
  </si>
  <si>
    <t xml:space="preserve">Pomoći iz proračuna</t>
  </si>
  <si>
    <t xml:space="preserve">Pomoći od ostalih subjekata</t>
  </si>
  <si>
    <t xml:space="preserve">Pomoći temeljem prijenosa EU sredstava</t>
  </si>
  <si>
    <t xml:space="preserve">Prihodi od imovine</t>
  </si>
  <si>
    <t xml:space="preserve">Prihodi od kamata</t>
  </si>
  <si>
    <t xml:space="preserve">Prihodi od nefinancijskeimovine</t>
  </si>
  <si>
    <t xml:space="preserve">Prihodi od administrativnih pristojbi i po posebnim propisima</t>
  </si>
  <si>
    <t xml:space="preserve">Administrativne (upravne) pristojbe</t>
  </si>
  <si>
    <t xml:space="preserve">Prihodi po posebnim propisima</t>
  </si>
  <si>
    <t xml:space="preserve">Komunalni doprinosi i druge naknade</t>
  </si>
  <si>
    <t xml:space="preserve">Prihodi od prodaje nefinancijske imovine</t>
  </si>
  <si>
    <t xml:space="preserve">Prihodi od prodaje neproizvedene imovine</t>
  </si>
  <si>
    <t xml:space="preserve">Prihodi od prodaje materijalne imovine</t>
  </si>
  <si>
    <t xml:space="preserve">Prihodi od prodaje  proizvedene dugotrajne imovine</t>
  </si>
  <si>
    <t xml:space="preserve">Prihodi od prodaje građevinskih objekata</t>
  </si>
  <si>
    <t xml:space="preserve">Prihodi od prodaje proizvoda i usluga i prihodi od donacija</t>
  </si>
  <si>
    <t xml:space="preserve">Kapitalne donacije</t>
  </si>
  <si>
    <t xml:space="preserve">Rashodi poslovanja</t>
  </si>
  <si>
    <t xml:space="preserve">Rashodi za zaposlene</t>
  </si>
  <si>
    <t xml:space="preserve">Plaće</t>
  </si>
  <si>
    <t xml:space="preserve">Ostali rashodi za zaposlene</t>
  </si>
  <si>
    <t xml:space="preserve">Doprinosi na plaće</t>
  </si>
  <si>
    <t xml:space="preserve">Materijalni rashodi</t>
  </si>
  <si>
    <t xml:space="preserve">Naknade troškova zaposlenima</t>
  </si>
  <si>
    <t xml:space="preserve">Rashodi za materijal i energiju</t>
  </si>
  <si>
    <t xml:space="preserve">Rashodi za usluge</t>
  </si>
  <si>
    <t xml:space="preserve">Ostali nespomenuti rashodi poslovanja</t>
  </si>
  <si>
    <t xml:space="preserve">Financijski rashodi</t>
  </si>
  <si>
    <t xml:space="preserve">Kamate za primljene zajmove</t>
  </si>
  <si>
    <t xml:space="preserve">Ostali financijski rashodi</t>
  </si>
  <si>
    <t xml:space="preserve">Tekuće pomoći proračunima</t>
  </si>
  <si>
    <t xml:space="preserve">Tekuće pomoći VSŽ</t>
  </si>
  <si>
    <t xml:space="preserve">Pomoći proračunskim korisnicima drugih proračuna</t>
  </si>
  <si>
    <t xml:space="preserve">Naknade građanima i kužćanstvima na temelju osiguranja</t>
  </si>
  <si>
    <t xml:space="preserve">Ostale naknade građanima i kućanstvima iz proračuna</t>
  </si>
  <si>
    <t xml:space="preserve">Ostali rashodi</t>
  </si>
  <si>
    <t xml:space="preserve">Tekuće donacije</t>
  </si>
  <si>
    <t xml:space="preserve">Kapitalne pomoći</t>
  </si>
  <si>
    <t xml:space="preserve">Rashodi za nabavu nefinancijske imovine</t>
  </si>
  <si>
    <t xml:space="preserve">Kupovina zemljišta</t>
  </si>
  <si>
    <t xml:space="preserve">Rashodi za nabavu proizvedene dugotrajne imovine</t>
  </si>
  <si>
    <t xml:space="preserve">Građevinski objekti</t>
  </si>
  <si>
    <t xml:space="preserve">Postrojenja i oprema</t>
  </si>
  <si>
    <t xml:space="preserve">Automobil</t>
  </si>
  <si>
    <t xml:space="preserve">Nematerijalna imovina</t>
  </si>
  <si>
    <t xml:space="preserve">Primici od financiranja imovine i zaduživanja</t>
  </si>
  <si>
    <t xml:space="preserve">Primi od prodaje dionica i udjela u glavnici</t>
  </si>
  <si>
    <t xml:space="preserve">Primici od zaduživanja</t>
  </si>
  <si>
    <t xml:space="preserve">Izdaci za financijsku imovinu i otplate zajmova</t>
  </si>
  <si>
    <t xml:space="preserve">C. RASPOLOŽIVA SREDSTVA IZ PRETHODNIH GODINA (VIŠAK PRIHODA I REZERVIRANJA)</t>
  </si>
  <si>
    <t xml:space="preserve">Vlastiti izvori</t>
  </si>
  <si>
    <t xml:space="preserve">Rezultat poslovanja</t>
  </si>
  <si>
    <t xml:space="preserve">Višak/manjak prihoda</t>
  </si>
  <si>
    <t xml:space="preserve">OPĆINA TORDINCI</t>
  </si>
  <si>
    <t xml:space="preserve">PRIHODI</t>
  </si>
  <si>
    <t xml:space="preserve">01</t>
  </si>
  <si>
    <t xml:space="preserve">02</t>
  </si>
  <si>
    <t xml:space="preserve">03</t>
  </si>
  <si>
    <t xml:space="preserve">04</t>
  </si>
  <si>
    <t xml:space="preserve">05</t>
  </si>
  <si>
    <t xml:space="preserve">06</t>
  </si>
  <si>
    <t xml:space="preserve">07</t>
  </si>
  <si>
    <t xml:space="preserve">OS.RAČUN</t>
  </si>
  <si>
    <t xml:space="preserve">2012.</t>
  </si>
  <si>
    <t xml:space="preserve">2013.</t>
  </si>
  <si>
    <t xml:space="preserve">PROCJENA 2013</t>
  </si>
  <si>
    <t xml:space="preserve">PROCJENA 2014</t>
  </si>
  <si>
    <t xml:space="preserve">5/4</t>
  </si>
  <si>
    <t xml:space="preserve">izvršenje I-VI</t>
  </si>
  <si>
    <t xml:space="preserve">POVEĆANJE</t>
  </si>
  <si>
    <t xml:space="preserve">SMANJENJE</t>
  </si>
  <si>
    <t xml:space="preserve">REBALANS 2020.</t>
  </si>
  <si>
    <t xml:space="preserve">IZVRŠENJE I-VIII</t>
  </si>
  <si>
    <t xml:space="preserve">IZVRŠENJE</t>
  </si>
  <si>
    <t xml:space="preserve">PLAN 2021.</t>
  </si>
  <si>
    <t xml:space="preserve">UKUPNO PRORAČUN</t>
  </si>
  <si>
    <t xml:space="preserve">Izvor 1.1.</t>
  </si>
  <si>
    <t xml:space="preserve">Prihodi od poreza</t>
  </si>
  <si>
    <t xml:space="preserve">Porez i prirez na dohodak</t>
  </si>
  <si>
    <t xml:space="preserve">Porez i prirez na dohodak od nesamostalnog rada </t>
  </si>
  <si>
    <t xml:space="preserve">Porez i prirez na dohodak od nesamostalnog rada i dr.</t>
  </si>
  <si>
    <t xml:space="preserve">Porez na dohodak po osnovi kamata</t>
  </si>
  <si>
    <t xml:space="preserve">Porez na dohodak - fiskalno izravnanje</t>
  </si>
  <si>
    <t xml:space="preserve">Porez na dohodak od obrta i slobodnih zanimanja</t>
  </si>
  <si>
    <t xml:space="preserve">Porez i prirez na dohodak od drugih sam. djelatnosti</t>
  </si>
  <si>
    <t xml:space="preserve">Porez i prirez na dohodak od imovine i imovinskih prava</t>
  </si>
  <si>
    <t xml:space="preserve">Porez i prirez na dohodak od kapitala </t>
  </si>
  <si>
    <t xml:space="preserve">Porez i prirez na dohodak od dividendi i udjela u dobiti</t>
  </si>
  <si>
    <t xml:space="preserve"> </t>
  </si>
  <si>
    <t xml:space="preserve">Povrat poreza po godišnjoj prijavi</t>
  </si>
  <si>
    <t xml:space="preserve">Porez na imovinu</t>
  </si>
  <si>
    <t xml:space="preserve">Povremeni porezi na imovinu</t>
  </si>
  <si>
    <t xml:space="preserve">Porez na promet nekretnina</t>
  </si>
  <si>
    <t xml:space="preserve">Porez na promet</t>
  </si>
  <si>
    <t xml:space="preserve">Posebni porezi na promet i potrošnju</t>
  </si>
  <si>
    <t xml:space="preserve">Porez na korištenje dobara ili izvođenje kativnosti</t>
  </si>
  <si>
    <t xml:space="preserve">Porez na tvrtku odnosno naziv tvrtke</t>
  </si>
  <si>
    <t xml:space="preserve">Izvor 5.2.</t>
  </si>
  <si>
    <t xml:space="preserve">Tekuće pomoći iz proračuna</t>
  </si>
  <si>
    <t xml:space="preserve">Tekuće pomoći iz državnog proračuna - komp. Mjere</t>
  </si>
  <si>
    <t xml:space="preserve">Tekuće pomoći iz državnog proračuna - fiskal.izravnanje</t>
  </si>
  <si>
    <t xml:space="preserve">Tekuće pomoći Ministarstvo rada …. (ogrjev)</t>
  </si>
  <si>
    <t xml:space="preserve">Tekuće pomoći iz državnog proračuna -MDOMSP</t>
  </si>
  <si>
    <t xml:space="preserve">Tekuće pomoći iz županijskog proračuna</t>
  </si>
  <si>
    <t xml:space="preserve">Kapitalne pomoći iz proračuna</t>
  </si>
  <si>
    <t xml:space="preserve">Kapitalne pomoći Minist. regionalnog razvoja-ceste</t>
  </si>
  <si>
    <t xml:space="preserve">Kapitalne pomoći PPNM - centar naselja</t>
  </si>
  <si>
    <t xml:space="preserve">Kapitalne pomoći SNV - videonadzor</t>
  </si>
  <si>
    <t xml:space="preserve">Kapitalne pomoći Ministarstvo graditeljstva - JR</t>
  </si>
  <si>
    <t xml:space="preserve">Kapitalne pomoći Ministarstvo poljop. -Lag</t>
  </si>
  <si>
    <t xml:space="preserve">Fond za zaštitu okoliša </t>
  </si>
  <si>
    <t xml:space="preserve">Kapitalne pomoći ŽUC - Željeznička ulica</t>
  </si>
  <si>
    <t xml:space="preserve">Pomoći od ostal. Subjekata unutar općeg proračuna</t>
  </si>
  <si>
    <t xml:space="preserve">Tekuće pomoći HZZ</t>
  </si>
  <si>
    <t xml:space="preserve">Izvor 5.3.</t>
  </si>
  <si>
    <t xml:space="preserve">Program "Zaželi"</t>
  </si>
  <si>
    <t xml:space="preserve">Projekt EU - Izgradnja dječjeg vrtića</t>
  </si>
  <si>
    <t xml:space="preserve">Izvor 4.3.</t>
  </si>
  <si>
    <t xml:space="preserve">Prihodi od nefinancijske imovine</t>
  </si>
  <si>
    <t xml:space="preserve">Naknade za koncesije </t>
  </si>
  <si>
    <t xml:space="preserve">Naknada za dimlnjačarsku koncesiju i ostale</t>
  </si>
  <si>
    <t xml:space="preserve">Naknada za plinsku koncesiju</t>
  </si>
  <si>
    <t xml:space="preserve">Naknada za koncesiju zbrinjavanja otpada</t>
  </si>
  <si>
    <t xml:space="preserve">Naknada za koncesiju - plin, nafta</t>
  </si>
  <si>
    <t xml:space="preserve">Prihodi od iznajmljivanja imovine</t>
  </si>
  <si>
    <t xml:space="preserve">Prihodi od zakupa polj. Zemlj.</t>
  </si>
  <si>
    <t xml:space="preserve">Naknada za javne površine - HT</t>
  </si>
  <si>
    <t xml:space="preserve">Spomenička renta</t>
  </si>
  <si>
    <t xml:space="preserve">Zakup javnih površina</t>
  </si>
  <si>
    <t xml:space="preserve">Prihodi od prodaje roba i usluga</t>
  </si>
  <si>
    <t xml:space="preserve">Administrativni (upravne) pristojbe</t>
  </si>
  <si>
    <t xml:space="preserve">Županijske, gradske i druge naknade</t>
  </si>
  <si>
    <t xml:space="preserve">Gradske i općinske upravne pristojbe</t>
  </si>
  <si>
    <t xml:space="preserve">Ostale naknade (naknada za grobno mjesto)</t>
  </si>
  <si>
    <t xml:space="preserve">Naknada za zadr. Nezakon. Izgradnje</t>
  </si>
  <si>
    <t xml:space="preserve">Vodni doprinos</t>
  </si>
  <si>
    <t xml:space="preserve">Ostali nespomenuti prihodi</t>
  </si>
  <si>
    <t xml:space="preserve">Ostali prihodi - Croatia osiguranje</t>
  </si>
  <si>
    <t xml:space="preserve">Komunalni doprinosi</t>
  </si>
  <si>
    <t xml:space="preserve">Komunalne naknade</t>
  </si>
  <si>
    <t xml:space="preserve">Prihodi od donacija</t>
  </si>
  <si>
    <t xml:space="preserve">Prihodi od doacija od prav.i fiz. osoba izvan proračuna</t>
  </si>
  <si>
    <t xml:space="preserve">Kapitalne donacije ZVO</t>
  </si>
  <si>
    <t xml:space="preserve">Izvor 0.1.</t>
  </si>
  <si>
    <t xml:space="preserve">višak prihoda</t>
  </si>
  <si>
    <t xml:space="preserve">RASHODI</t>
  </si>
  <si>
    <t xml:space="preserve">II POSEBNI DIO</t>
  </si>
  <si>
    <t xml:space="preserve">Šifra </t>
  </si>
  <si>
    <t xml:space="preserve">IZVORI</t>
  </si>
  <si>
    <t xml:space="preserve">BROJ RČ</t>
  </si>
  <si>
    <t xml:space="preserve">VRSTA RASHODA I IZDATAKA</t>
  </si>
  <si>
    <t xml:space="preserve">PROCJENA </t>
  </si>
  <si>
    <t xml:space="preserve">PROCJENA 2015.</t>
  </si>
  <si>
    <t xml:space="preserve">Indeks 16/15</t>
  </si>
  <si>
    <t xml:space="preserve">2020. </t>
  </si>
  <si>
    <t xml:space="preserve">REBALANS 2020</t>
  </si>
  <si>
    <t xml:space="preserve">UKUPNO RASHODI I IZDACI</t>
  </si>
  <si>
    <t xml:space="preserve">RAZDJEL </t>
  </si>
  <si>
    <t xml:space="preserve">001  OPĆINSKO VIJEĆE I OPĆINSKI NAČELNIK I TIJELA SAMOUPRAVE</t>
  </si>
  <si>
    <t xml:space="preserve">Glava 001 01</t>
  </si>
  <si>
    <t xml:space="preserve">Općinsko vijeće</t>
  </si>
  <si>
    <t xml:space="preserve">P1001</t>
  </si>
  <si>
    <t xml:space="preserve">Program 01: Donošenje akata i mjera iz djelokruga predstavničkog, izvršnog tijela</t>
  </si>
  <si>
    <t xml:space="preserve">A1001 01</t>
  </si>
  <si>
    <t xml:space="preserve">Aktivnost:</t>
  </si>
  <si>
    <t xml:space="preserve">Redovni rad Općinskog vijeća</t>
  </si>
  <si>
    <t xml:space="preserve">Funkcijska klasifikacija: 0111  Izvršna i zakonodavna tijela</t>
  </si>
  <si>
    <t xml:space="preserve">Naknade za rad predstavničkih tijela</t>
  </si>
  <si>
    <t xml:space="preserve">Naknade članovima povjerenstva</t>
  </si>
  <si>
    <t xml:space="preserve">Lokalni izbori - izbori nacionalnih manjina</t>
  </si>
  <si>
    <t xml:space="preserve">Premije osiguranja imovine</t>
  </si>
  <si>
    <t xml:space="preserve">A1001 02</t>
  </si>
  <si>
    <t xml:space="preserve">Potpora radu političkih stranaka</t>
  </si>
  <si>
    <t xml:space="preserve">Donacije i ostali rashodi</t>
  </si>
  <si>
    <t xml:space="preserve">Tekuće donacije u novcu - političkim strankama</t>
  </si>
  <si>
    <t xml:space="preserve">Glava 001 03</t>
  </si>
  <si>
    <t xml:space="preserve">Jedinstveni upravni odjel</t>
  </si>
  <si>
    <t xml:space="preserve">P1002</t>
  </si>
  <si>
    <t xml:space="preserve">Program 02:</t>
  </si>
  <si>
    <t xml:space="preserve">Donošenje i provedba akata i mjera iz djelokruga</t>
  </si>
  <si>
    <t xml:space="preserve">A1002 01</t>
  </si>
  <si>
    <t xml:space="preserve">Administrativno, tehničko i stručno osoblje</t>
  </si>
  <si>
    <t xml:space="preserve">Plaće za redovni rad</t>
  </si>
  <si>
    <t xml:space="preserve">Plaće za javne radove</t>
  </si>
  <si>
    <t xml:space="preserve">Ostali rashodi za zaposlene JR</t>
  </si>
  <si>
    <t xml:space="preserve">Topli obrok</t>
  </si>
  <si>
    <t xml:space="preserve">Doprinosi za zdravstveno osiguranje</t>
  </si>
  <si>
    <t xml:space="preserve">Doprinosi za zdravstveno osiguranje JR</t>
  </si>
  <si>
    <t xml:space="preserve">Naknade troškova zaposlenima (službeni put)</t>
  </si>
  <si>
    <t xml:space="preserve">Dnevnice za službeni put</t>
  </si>
  <si>
    <t xml:space="preserve">Naknada za prijevoz u zemlji</t>
  </si>
  <si>
    <t xml:space="preserve">Naknade za prijevoz na posao i s posla</t>
  </si>
  <si>
    <t xml:space="preserve">Naknade za prijevoz na posao i s posla JR</t>
  </si>
  <si>
    <t xml:space="preserve">Stručno usavršavanje zaposlenika</t>
  </si>
  <si>
    <t xml:space="preserve">Uredski materijal</t>
  </si>
  <si>
    <t xml:space="preserve">Materijal i sredstva za čišćenje</t>
  </si>
  <si>
    <t xml:space="preserve">Literatura</t>
  </si>
  <si>
    <t xml:space="preserve">Energija - javna rasvjeta</t>
  </si>
  <si>
    <t xml:space="preserve">Plin - lož ulje</t>
  </si>
  <si>
    <t xml:space="preserve">Motorni benzin sl. auto</t>
  </si>
  <si>
    <t xml:space="preserve">Motorni benzin - kosačice</t>
  </si>
  <si>
    <t xml:space="preserve">Motorni benzin - traktor</t>
  </si>
  <si>
    <t xml:space="preserve">Sitan inventar i auto gume</t>
  </si>
  <si>
    <t xml:space="preserve">Zaštitna oprema - maske COVID 19</t>
  </si>
  <si>
    <t xml:space="preserve">Usuge telefona</t>
  </si>
  <si>
    <t xml:space="preserve">Poštarina</t>
  </si>
  <si>
    <t xml:space="preserve">Usluge tek. i invest.održavanja građevinskih objekata</t>
  </si>
  <si>
    <t xml:space="preserve">Usluge tek. i invest. održavanja septičke jame</t>
  </si>
  <si>
    <t xml:space="preserve">Tekuće održavanje cesta</t>
  </si>
  <si>
    <t xml:space="preserve">Usluge tek. i invest.održavanja postrojenja i opreme</t>
  </si>
  <si>
    <t xml:space="preserve">Usluge tek. i invest.održavanja prijevoznih sredstava</t>
  </si>
  <si>
    <t xml:space="preserve">Usluge tekućeg održavanja traktora GF (traktor)</t>
  </si>
  <si>
    <t xml:space="preserve">Tekuće održavanje javnih površina</t>
  </si>
  <si>
    <t xml:space="preserve">Usluge čišćenjadivljih deponija</t>
  </si>
  <si>
    <t xml:space="preserve">Usluge čišćenja snijega</t>
  </si>
  <si>
    <t xml:space="preserve">Hortikultura</t>
  </si>
  <si>
    <t xml:space="preserve">Aerofotogrametrijsko snimanje polj. Zemljišta </t>
  </si>
  <si>
    <t xml:space="preserve">Najam reciklažnog dvorišta</t>
  </si>
  <si>
    <t xml:space="preserve">Najam opreme - fotokopirni</t>
  </si>
  <si>
    <t xml:space="preserve">Usluge promidžbe i informiranja</t>
  </si>
  <si>
    <t xml:space="preserve">Objava oglasa</t>
  </si>
  <si>
    <t xml:space="preserve">Održavanje WEB stranice</t>
  </si>
  <si>
    <t xml:space="preserve">Iznošenje i odvoz smeća</t>
  </si>
  <si>
    <t xml:space="preserve">Utrošena voda</t>
  </si>
  <si>
    <t xml:space="preserve">Deratizacija </t>
  </si>
  <si>
    <t xml:space="preserve">Dezinsekcija komaraca</t>
  </si>
  <si>
    <t xml:space="preserve">Animalni otpad</t>
  </si>
  <si>
    <t xml:space="preserve">Naknada za smanjenje miješanog otpada</t>
  </si>
  <si>
    <t xml:space="preserve">WIFI - optima</t>
  </si>
  <si>
    <t xml:space="preserve">Liječnički pregledi</t>
  </si>
  <si>
    <t xml:space="preserve">Troškovi zaštite životinja</t>
  </si>
  <si>
    <t xml:space="preserve">Ugovori o djelu</t>
  </si>
  <si>
    <t xml:space="preserve">Izrada projektnih dokumentacija</t>
  </si>
  <si>
    <t xml:space="preserve">Izrada procjene rizika</t>
  </si>
  <si>
    <t xml:space="preserve">Istražni radovi - odvodnja i pro.</t>
  </si>
  <si>
    <t xml:space="preserve">Program zaštite divljači</t>
  </si>
  <si>
    <t xml:space="preserve">Srategija razvoja općine</t>
  </si>
  <si>
    <t xml:space="preserve">Strategija upravljanja imovinom</t>
  </si>
  <si>
    <t xml:space="preserve">Ostale intelektualne usluge</t>
  </si>
  <si>
    <t xml:space="preserve">Arhiv</t>
  </si>
  <si>
    <t xml:space="preserve">Računalne usluge</t>
  </si>
  <si>
    <t xml:space="preserve">1% prihoda od poreza na dohodak</t>
  </si>
  <si>
    <t xml:space="preserve">Grafičke i tiskarske usluge</t>
  </si>
  <si>
    <t xml:space="preserve">Usluge pri registarciji prijev. Sred.</t>
  </si>
  <si>
    <t xml:space="preserve">Ostale nespomenute usluge - analiza polj. zemljišta</t>
  </si>
  <si>
    <t xml:space="preserve">Reprezentacija</t>
  </si>
  <si>
    <t xml:space="preserve">Naknada zbog nezapošljavanja invalida</t>
  </si>
  <si>
    <t xml:space="preserve">Vijenci, cvijeće, svijeće</t>
  </si>
  <si>
    <t xml:space="preserve">Sredstva za realizaciju EU projekata</t>
  </si>
  <si>
    <t xml:space="preserve">A1002 02</t>
  </si>
  <si>
    <t xml:space="preserve">Bankarske usluge i usluge platnog prometa</t>
  </si>
  <si>
    <t xml:space="preserve">Bankarske usluge, usluge platnog prometa i Fine</t>
  </si>
  <si>
    <t xml:space="preserve">Hrvatska pošta - uslge naplate</t>
  </si>
  <si>
    <t xml:space="preserve">5% državni proračun</t>
  </si>
  <si>
    <t xml:space="preserve">K1002 01</t>
  </si>
  <si>
    <t xml:space="preserve">Kapitalni projekt</t>
  </si>
  <si>
    <t xml:space="preserve">Nabava dugotrajne imovine</t>
  </si>
  <si>
    <t xml:space="preserve">Zemljište </t>
  </si>
  <si>
    <t xml:space="preserve">Zemljište - za potrebe Općine</t>
  </si>
  <si>
    <t xml:space="preserve">04,51</t>
  </si>
  <si>
    <t xml:space="preserve">Računala i računalna oprema</t>
  </si>
  <si>
    <t xml:space="preserve">Uredski namještaj</t>
  </si>
  <si>
    <t xml:space="preserve">Ostala uredska oprema</t>
  </si>
  <si>
    <t xml:space="preserve">Oprema za grijanje i hlađenje</t>
  </si>
  <si>
    <t xml:space="preserve">Sportska oprema</t>
  </si>
  <si>
    <t xml:space="preserve">Nabavka opreme za dječje igralište</t>
  </si>
  <si>
    <t xml:space="preserve">Uređaji</t>
  </si>
  <si>
    <t xml:space="preserve">Urbano komunalna oprema</t>
  </si>
  <si>
    <t xml:space="preserve">Nematerijalna proizvedena imovina</t>
  </si>
  <si>
    <t xml:space="preserve">Računalni program</t>
  </si>
  <si>
    <t xml:space="preserve">Projektne dokumentacije</t>
  </si>
  <si>
    <t xml:space="preserve">Prostorni plan</t>
  </si>
  <si>
    <t xml:space="preserve">P 1003</t>
  </si>
  <si>
    <t xml:space="preserve">Program 03:</t>
  </si>
  <si>
    <t xml:space="preserve">Protupožarna i civilna zaštita</t>
  </si>
  <si>
    <t xml:space="preserve">A1003 01</t>
  </si>
  <si>
    <t xml:space="preserve">Protupožarna zaštita</t>
  </si>
  <si>
    <t xml:space="preserve">Funkcijska klasifikacija: 0320 Usluge protupožarne zaštite</t>
  </si>
  <si>
    <t xml:space="preserve">A1003 02</t>
  </si>
  <si>
    <t xml:space="preserve">Civilna zaštita</t>
  </si>
  <si>
    <t xml:space="preserve">Funkcijska organizacija: 0360 Rashodi za javni red i sigurnost</t>
  </si>
  <si>
    <t xml:space="preserve">P1004</t>
  </si>
  <si>
    <t xml:space="preserve">Program 04:</t>
  </si>
  <si>
    <t xml:space="preserve">Javne potrebe u obrazovanju općine Negoslavci</t>
  </si>
  <si>
    <t xml:space="preserve">A1004 01</t>
  </si>
  <si>
    <t xml:space="preserve">Predškola</t>
  </si>
  <si>
    <t xml:space="preserve">Funkcijska klasifikacija: 0912 Predškolsko obrazovanje</t>
  </si>
  <si>
    <t xml:space="preserve">Tekuće donacije - Predškola</t>
  </si>
  <si>
    <t xml:space="preserve">Obuća za djecu u vrtiću</t>
  </si>
  <si>
    <t xml:space="preserve">Tekuće donacije - Predškola-prehrana</t>
  </si>
  <si>
    <t xml:space="preserve">A1004 02</t>
  </si>
  <si>
    <t xml:space="preserve">Sufinan.javnog prijevoza srednješk.učenika</t>
  </si>
  <si>
    <t xml:space="preserve">Funkcijska kklasifikacija: 092 Srednješkolsko obrazovanje</t>
  </si>
  <si>
    <t xml:space="preserve">Naknade građanima i kućanstvima</t>
  </si>
  <si>
    <t xml:space="preserve">Ostale naknada građanima i kućanstvima</t>
  </si>
  <si>
    <t xml:space="preserve">Prijevoz učenika</t>
  </si>
  <si>
    <t xml:space="preserve">Osnovno školstvo</t>
  </si>
  <si>
    <t xml:space="preserve">Funkcijska klasifikacija: 0913 Osnovnoškolsko obrazovanje</t>
  </si>
  <si>
    <t xml:space="preserve">Tekuće pomoći -OŠ</t>
  </si>
  <si>
    <t xml:space="preserve">Tekuće pomoći -OŠ prehrana učenika</t>
  </si>
  <si>
    <t xml:space="preserve">Sufinanciranje ekskurzije učenicima</t>
  </si>
  <si>
    <t xml:space="preserve">Radne bilježnice za učenike</t>
  </si>
  <si>
    <t xml:space="preserve">Škola plivanja</t>
  </si>
  <si>
    <t xml:space="preserve">Obuća za učenike OŠ</t>
  </si>
  <si>
    <t xml:space="preserve">P1005</t>
  </si>
  <si>
    <t xml:space="preserve">Program 05:</t>
  </si>
  <si>
    <t xml:space="preserve">Održavanje objekat i uređaja kom. infrastrukture</t>
  </si>
  <si>
    <t xml:space="preserve">K1005 01</t>
  </si>
  <si>
    <t xml:space="preserve">Održavanje komunalne infrastrukture</t>
  </si>
  <si>
    <t xml:space="preserve">Funkcijska klasifikacija: 0660 Rashodi vezani uz stan.i kom.po</t>
  </si>
  <si>
    <t xml:space="preserve">Rahodi za nabavu proizdene dugotrajne imovine</t>
  </si>
  <si>
    <t xml:space="preserve">03,51,52</t>
  </si>
  <si>
    <t xml:space="preserve">Sanacija nerazvrstanih cesta </t>
  </si>
  <si>
    <t xml:space="preserve">Parking u centru naselja</t>
  </si>
  <si>
    <t xml:space="preserve">Uređenje NK Negoslavci - teretana i zgrada</t>
  </si>
  <si>
    <t xml:space="preserve">Uređenje malonogometnog igrališta</t>
  </si>
  <si>
    <t xml:space="preserve">Uređenje groblja (parking i ograda-Minist. Polj.)</t>
  </si>
  <si>
    <t xml:space="preserve">K1005 02</t>
  </si>
  <si>
    <t xml:space="preserve">Kapitalni projekt: Obnova centra općine</t>
  </si>
  <si>
    <t xml:space="preserve">Funkcijska klasifikacija: 0660 Rashodi vezani uz stan.i kom. Pogod.</t>
  </si>
  <si>
    <t xml:space="preserve">Centar općine - parking</t>
  </si>
  <si>
    <t xml:space="preserve">Uređenje Lovačkog doma</t>
  </si>
  <si>
    <t xml:space="preserve">A1005 01</t>
  </si>
  <si>
    <t xml:space="preserve">Materijal i dijelovi za održavanje javne rasvjete</t>
  </si>
  <si>
    <t xml:space="preserve">Funkcijska klasifikacija: 0640 Ulična rasvjeta</t>
  </si>
  <si>
    <t xml:space="preserve">Rashodi za materijal i energijau</t>
  </si>
  <si>
    <t xml:space="preserve">Materijal za održavanje javne rasvjete</t>
  </si>
  <si>
    <t xml:space="preserve">Usluge tek.i inves.održavanja javne rasvjete</t>
  </si>
  <si>
    <t xml:space="preserve">P1006</t>
  </si>
  <si>
    <t xml:space="preserve">Program 06:</t>
  </si>
  <si>
    <t xml:space="preserve">Izgradnja objekata i urđ. Komunalne infrastr.i opremanje</t>
  </si>
  <si>
    <t xml:space="preserve">K1006 01</t>
  </si>
  <si>
    <t xml:space="preserve">Izgradnja plinovoda, vodovoda i kanla.</t>
  </si>
  <si>
    <t xml:space="preserve">Izgradnja nerazvrstanih cesta</t>
  </si>
  <si>
    <t xml:space="preserve">Plinovod, vodovod i kanalizacije </t>
  </si>
  <si>
    <t xml:space="preserve">Divlja deponija GRABOVO</t>
  </si>
  <si>
    <t xml:space="preserve">Izgradnja dječjeg vrtića</t>
  </si>
  <si>
    <t xml:space="preserve">Javna rasvjeta</t>
  </si>
  <si>
    <t xml:space="preserve">K1006 02</t>
  </si>
  <si>
    <t xml:space="preserve">Opremanje komunalnom opremom</t>
  </si>
  <si>
    <t xml:space="preserve">01,51</t>
  </si>
  <si>
    <t xml:space="preserve">Oprema za odlaganje komunalnog otpada</t>
  </si>
  <si>
    <t xml:space="preserve">Oprema</t>
  </si>
  <si>
    <t xml:space="preserve">Priključci za kombinirani stroj (traktor)</t>
  </si>
  <si>
    <t xml:space="preserve">P1007 </t>
  </si>
  <si>
    <t xml:space="preserve">Program 07</t>
  </si>
  <si>
    <t xml:space="preserve">Program javnih potreba u so. skrbi općine Neg.</t>
  </si>
  <si>
    <t xml:space="preserve">A1007 01</t>
  </si>
  <si>
    <t xml:space="preserve">Pomoć u novcu pojedincima i obiteljima</t>
  </si>
  <si>
    <t xml:space="preserve">Funkcijska klasifikacija: 1070 - Socijalna pomoć stanovništvu …</t>
  </si>
  <si>
    <t xml:space="preserve">Ostale naknade građanima i kućanstvima</t>
  </si>
  <si>
    <t xml:space="preserve">Pomoć obiteljima i kućanstvima</t>
  </si>
  <si>
    <t xml:space="preserve">Pomoć i njega u kući - jednokratne pomoći</t>
  </si>
  <si>
    <t xml:space="preserve">Jednokratne pomoći umirovljenicima</t>
  </si>
  <si>
    <t xml:space="preserve">Paketi za potrebite</t>
  </si>
  <si>
    <t xml:space="preserve">Sufinanciranje prijevoza građana</t>
  </si>
  <si>
    <t xml:space="preserve">Troškovi stanovanja</t>
  </si>
  <si>
    <t xml:space="preserve">A1007 02</t>
  </si>
  <si>
    <t xml:space="preserve">Pomoć u novcu pojedincima i obit. - đaci i paketići</t>
  </si>
  <si>
    <t xml:space="preserve">Pomoć obiteljima za đake prvake</t>
  </si>
  <si>
    <t xml:space="preserve">Ostale naknade - dječji paketići</t>
  </si>
  <si>
    <t xml:space="preserve">K1007 01</t>
  </si>
  <si>
    <t xml:space="preserve">Kapitalni projekt: Energetska učinkovitost u zgradarstvu</t>
  </si>
  <si>
    <t xml:space="preserve">Funkcijska klasifikacija: 1070 -  pomoć stanovništvu …</t>
  </si>
  <si>
    <t xml:space="preserve">Kapitalne pomoći za obnovu građ. Objekata</t>
  </si>
  <si>
    <t xml:space="preserve">A1007 03</t>
  </si>
  <si>
    <t xml:space="preserve">Crveni križ</t>
  </si>
  <si>
    <t xml:space="preserve">Tekuće donacija Crveni križ</t>
  </si>
  <si>
    <t xml:space="preserve">P1008</t>
  </si>
  <si>
    <t xml:space="preserve">Program 08:</t>
  </si>
  <si>
    <t xml:space="preserve">Program javnih potreba u kulturi</t>
  </si>
  <si>
    <t xml:space="preserve">A1008 01</t>
  </si>
  <si>
    <t xml:space="preserve">Vjerske zajednice - pomoć u radu</t>
  </si>
  <si>
    <t xml:space="preserve">Funkcijska klasifikacija: 0840 Religijske i druge službe zajednice</t>
  </si>
  <si>
    <t xml:space="preserve">Tekuće donacije vjerskim zajednicama</t>
  </si>
  <si>
    <t xml:space="preserve">Tekuće donacije ostalim vjerskim zajednicama</t>
  </si>
  <si>
    <t xml:space="preserve">Kapitalne donacije vjerskim zajednicama</t>
  </si>
  <si>
    <t xml:space="preserve">A1008 02</t>
  </si>
  <si>
    <t xml:space="preserve">Djelatnost kulturno-umjetničkih društava</t>
  </si>
  <si>
    <t xml:space="preserve">Funkcijska klasifikacija: 0820 - Službe kulture</t>
  </si>
  <si>
    <t xml:space="preserve">Tekuće donacije KUD Bekrija</t>
  </si>
  <si>
    <t xml:space="preserve">A1008 03</t>
  </si>
  <si>
    <t xml:space="preserve">Kulturne manifestacije</t>
  </si>
  <si>
    <t xml:space="preserve">Tekuće donacija za kulturne manifestacije</t>
  </si>
  <si>
    <t xml:space="preserve">A1008 04</t>
  </si>
  <si>
    <t xml:space="preserve">Zajedničko veće općina</t>
  </si>
  <si>
    <t xml:space="preserve">Tekuće donacije za rad ZVO</t>
  </si>
  <si>
    <t xml:space="preserve">A1008 05</t>
  </si>
  <si>
    <t xml:space="preserve">Udruge </t>
  </si>
  <si>
    <t xml:space="preserve">Tekuće pomoći proračunskim korisnicima</t>
  </si>
  <si>
    <t xml:space="preserve">Tekuće pomoći - BIBLIOBUS</t>
  </si>
  <si>
    <t xml:space="preserve">Tekuće donacije LAG Srijem</t>
  </si>
  <si>
    <t xml:space="preserve">Tekuće donacije nacionalnim manjinama</t>
  </si>
  <si>
    <t xml:space="preserve">Tekuće donacije LD FAZAN</t>
  </si>
  <si>
    <t xml:space="preserve">Tekuće donacije ŠRU DOBRA VODA</t>
  </si>
  <si>
    <t xml:space="preserve">Tekuće donacije UŽ NEGOSLAVČANKE</t>
  </si>
  <si>
    <t xml:space="preserve">Tekuće donacije UMIROVLJ.SREMAC</t>
  </si>
  <si>
    <t xml:space="preserve">Tekuće donacije VSŽ </t>
  </si>
  <si>
    <t xml:space="preserve">Tekuće donacije Glas potrošača</t>
  </si>
  <si>
    <t xml:space="preserve">Tekuće donacija ostalim neprofitnim organizacijama</t>
  </si>
  <si>
    <t xml:space="preserve">Projekt prekogranične suradnje IPA (projekt centar)</t>
  </si>
  <si>
    <t xml:space="preserve">P1009</t>
  </si>
  <si>
    <t xml:space="preserve">Program 09:</t>
  </si>
  <si>
    <t xml:space="preserve">Javne potrebe u športu</t>
  </si>
  <si>
    <t xml:space="preserve">A1009 01</t>
  </si>
  <si>
    <t xml:space="preserve">Aktinost:</t>
  </si>
  <si>
    <t xml:space="preserve">Tekuće donacije sportskim udrugama</t>
  </si>
  <si>
    <t xml:space="preserve">Funkcijska klasifikacija: 0810 Službe rekreacije i sporta</t>
  </si>
  <si>
    <t xml:space="preserve">Tekuće donacije športskim organizacijama </t>
  </si>
  <si>
    <t xml:space="preserve">Tekuće donacije šahovski klub</t>
  </si>
  <si>
    <t xml:space="preserve">Tekuće donacije PLKON</t>
  </si>
  <si>
    <t xml:space="preserve">Tekuće donacije za sportske manifestacije</t>
  </si>
  <si>
    <t xml:space="preserve">P1010</t>
  </si>
  <si>
    <t xml:space="preserve">Program 10:</t>
  </si>
  <si>
    <t xml:space="preserve">Demografske mjere Općine Negoslavci</t>
  </si>
  <si>
    <t xml:space="preserve">A1010 01</t>
  </si>
  <si>
    <t xml:space="preserve">Funkcijska klasifikacija: 0620 Razvoj zajednice</t>
  </si>
  <si>
    <t xml:space="preserve">Pomoć za novorođeno dijete</t>
  </si>
  <si>
    <t xml:space="preserve">Stipendije i školarine</t>
  </si>
  <si>
    <t xml:space="preserve">Naknade za pomoć mladim obiteljima</t>
  </si>
  <si>
    <t xml:space="preserve">Naknade za pomoć poduzetnicima na području Općine</t>
  </si>
  <si>
    <t xml:space="preserve">P1011</t>
  </si>
  <si>
    <t xml:space="preserve">Program 11:</t>
  </si>
  <si>
    <t xml:space="preserve">A1011 01</t>
  </si>
  <si>
    <t xml:space="preserve">Aktinost: </t>
  </si>
  <si>
    <t xml:space="preserve">Rashodi za zaposlene-javni radovi</t>
  </si>
  <si>
    <t xml:space="preserve">Plaća za zaposlene Zaželi</t>
  </si>
  <si>
    <t xml:space="preserve">Regres</t>
  </si>
  <si>
    <t xml:space="preserve">Prijevoz na službenom putu</t>
  </si>
  <si>
    <t xml:space="preserve">Privatni automobil u službene svrhe</t>
  </si>
  <si>
    <t xml:space="preserve">Kućanske i osnovne higijenske potrepštine</t>
  </si>
  <si>
    <t xml:space="preserve">Službena i radna odjeća</t>
  </si>
  <si>
    <t xml:space="preserve">Laboratorijske usluge</t>
  </si>
  <si>
    <t xml:space="preserve">K1011 01</t>
  </si>
  <si>
    <t xml:space="preserve">Prijevozna sredstva</t>
  </si>
  <si>
    <t xml:space="preserve">Funkcijska klasifikacija</t>
  </si>
  <si>
    <t xml:space="preserve">PLAN 2022.</t>
  </si>
  <si>
    <t xml:space="preserve"> NOVI PLAN 2022.</t>
  </si>
  <si>
    <t xml:space="preserve">0111</t>
  </si>
  <si>
    <t xml:space="preserve">Izvršna i zakonodavna tijela</t>
  </si>
  <si>
    <t xml:space="preserve">0320</t>
  </si>
  <si>
    <t xml:space="preserve">Usluge protupožarne zaštite</t>
  </si>
  <si>
    <t xml:space="preserve">0360</t>
  </si>
  <si>
    <t xml:space="preserve">Rashodi za javni red i sigurnost</t>
  </si>
  <si>
    <t xml:space="preserve">0620</t>
  </si>
  <si>
    <t xml:space="preserve">Razvoj zajednice</t>
  </si>
  <si>
    <t xml:space="preserve">0640</t>
  </si>
  <si>
    <t xml:space="preserve">Ulična rasvjeta</t>
  </si>
  <si>
    <t xml:space="preserve">0660</t>
  </si>
  <si>
    <t xml:space="preserve">Rashodi vezani uz stanovanje i komunalnu infrastrukturu</t>
  </si>
  <si>
    <t xml:space="preserve">0810</t>
  </si>
  <si>
    <t xml:space="preserve">Službe rekreacije i sporta</t>
  </si>
  <si>
    <t xml:space="preserve">0820</t>
  </si>
  <si>
    <t xml:space="preserve">Službe kulture</t>
  </si>
  <si>
    <t xml:space="preserve">0840</t>
  </si>
  <si>
    <t xml:space="preserve">Religijske i druge službe zajednice</t>
  </si>
  <si>
    <t xml:space="preserve">0912</t>
  </si>
  <si>
    <t xml:space="preserve">Predškolsko obrazovanje</t>
  </si>
  <si>
    <t xml:space="preserve">0913</t>
  </si>
  <si>
    <t xml:space="preserve">Osnovnoškolsko obrazovanje</t>
  </si>
  <si>
    <t xml:space="preserve">0920</t>
  </si>
  <si>
    <t xml:space="preserve">Srednješkoslko obraovanje</t>
  </si>
  <si>
    <t xml:space="preserve">Socijalna pomoć stanovništvu</t>
  </si>
  <si>
    <t xml:space="preserve">UKUPNO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</si>
</sst>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;[RED]#,##0.00"/>
    <numFmt numFmtId="166" formatCode="#,##0.00"/>
    <numFmt numFmtId="167" formatCode="#,##0"/>
    <numFmt numFmtId="168" formatCode="#,##0.00_ ;\-#,##0.00\ "/>
    <numFmt numFmtId="169" formatCode="@"/>
    <numFmt numFmtId="170" formatCode="0;[RED]0"/>
  </numFmts>
  <fonts count="24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MS Sans Serif"/>
      <family val="2"/>
      <charset val="238"/>
    </font>
    <font>
      <b val="true"/>
      <sz val="10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b val="true"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sz val="8"/>
      <name val="Arial Narrow"/>
      <family val="2"/>
      <charset val="238"/>
    </font>
    <font>
      <b val="true"/>
      <sz val="10"/>
      <name val="Arial Narrow"/>
      <family val="2"/>
      <charset val="238"/>
    </font>
    <font>
      <b val="true"/>
      <sz val="9"/>
      <name val="Arial"/>
      <family val="2"/>
      <charset val="238"/>
    </font>
    <font>
      <sz val="10"/>
      <name val="Arial"/>
      <family val="2"/>
      <charset val="1"/>
    </font>
    <font>
      <sz val="10"/>
      <name val="Arial"/>
      <family val="2"/>
      <charset val="238"/>
    </font>
    <font>
      <b val="true"/>
      <sz val="9"/>
      <name val="Arial"/>
      <family val="2"/>
      <charset val="1"/>
    </font>
    <font>
      <i val="true"/>
      <sz val="10"/>
      <name val="Arial"/>
      <family val="2"/>
      <charset val="238"/>
    </font>
    <font>
      <sz val="9"/>
      <name val="Arial"/>
      <family val="2"/>
      <charset val="238"/>
    </font>
    <font>
      <i val="true"/>
      <sz val="9"/>
      <name val="Arial"/>
      <family val="2"/>
      <charset val="238"/>
    </font>
    <font>
      <b val="true"/>
      <i val="true"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 val="true"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D9D9D9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4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8" fillId="0" borderId="5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8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5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8" fillId="0" borderId="6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8" fillId="0" borderId="7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8" fillId="0" borderId="8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9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8" fillId="0" borderId="1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8" fillId="0" borderId="1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1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1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1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9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0" fillId="0" borderId="1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1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1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1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10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9" fillId="0" borderId="13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8" fillId="0" borderId="14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8" fillId="0" borderId="14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0" fillId="0" borderId="1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1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14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8" fillId="0" borderId="15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8" fillId="0" borderId="16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8" fillId="0" borderId="1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1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1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0" borderId="4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8" fillId="0" borderId="5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8" fillId="0" borderId="5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8" fillId="0" borderId="5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0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13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8" fillId="0" borderId="14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8" fillId="0" borderId="14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1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5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2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1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1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8" fillId="0" borderId="15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8" fillId="0" borderId="22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9" fillId="0" borderId="0" xfId="2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7" fontId="8" fillId="0" borderId="0" xfId="2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8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2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2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7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17" fillId="3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5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5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4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3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5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5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5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6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3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6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3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3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3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9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1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1" fillId="0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3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4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5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5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5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5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5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5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5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5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5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5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5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5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5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5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5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5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5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9" fillId="5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5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4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3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4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6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3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3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5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4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7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7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7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7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9" fillId="8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8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8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8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1" fillId="3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3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3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3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3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3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3" borderId="1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9" fillId="3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3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3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3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3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3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9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3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1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9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3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4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4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4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1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3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3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Obično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Y1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R104" activeCellId="0" sqref="R104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5.14"/>
    <col collapsed="false" customWidth="true" hidden="false" outlineLevel="0" max="2" min="2" style="1" width="66.42"/>
    <col collapsed="false" customWidth="true" hidden="true" outlineLevel="0" max="3" min="3" style="1" width="16"/>
    <col collapsed="false" customWidth="true" hidden="true" outlineLevel="0" max="4" min="4" style="2" width="16"/>
    <col collapsed="false" customWidth="true" hidden="true" outlineLevel="0" max="7" min="5" style="1" width="13"/>
    <col collapsed="false" customWidth="true" hidden="true" outlineLevel="0" max="8" min="8" style="1" width="14.57"/>
    <col collapsed="false" customWidth="true" hidden="true" outlineLevel="0" max="9" min="9" style="1" width="13"/>
    <col collapsed="false" customWidth="true" hidden="true" outlineLevel="0" max="10" min="10" style="3" width="13"/>
    <col collapsed="false" customWidth="true" hidden="true" outlineLevel="0" max="11" min="11" style="3" width="14.42"/>
    <col collapsed="false" customWidth="true" hidden="true" outlineLevel="0" max="13" min="12" style="3" width="11.71"/>
    <col collapsed="false" customWidth="true" hidden="true" outlineLevel="0" max="16" min="14" style="3" width="14"/>
    <col collapsed="false" customWidth="true" hidden="false" outlineLevel="0" max="17" min="17" style="3" width="14.57"/>
    <col collapsed="false" customWidth="true" hidden="false" outlineLevel="0" max="18" min="18" style="3" width="14.29"/>
    <col collapsed="false" customWidth="true" hidden="true" outlineLevel="0" max="20" min="19" style="3" width="14.57"/>
    <col collapsed="false" customWidth="true" hidden="false" outlineLevel="0" max="22" min="21" style="1" width="18.57"/>
    <col collapsed="false" customWidth="true" hidden="false" outlineLevel="0" max="23" min="23" style="1" width="15"/>
    <col collapsed="false" customWidth="true" hidden="false" outlineLevel="0" max="24" min="24" style="1" width="13.57"/>
    <col collapsed="false" customWidth="true" hidden="false" outlineLevel="0" max="25" min="25" style="1" width="19"/>
    <col collapsed="false" customWidth="false" hidden="false" outlineLevel="0" max="16384" min="26" style="1" width="9.14"/>
  </cols>
  <sheetData>
    <row r="1" customFormat="false" ht="18" hidden="false" customHeight="false" outlineLevel="0" collapsed="false">
      <c r="A1" s="4" t="s">
        <v>0</v>
      </c>
    </row>
    <row r="4" customFormat="false" ht="18" hidden="false" customHeight="false" outlineLevel="0" collapsed="false">
      <c r="B4" s="4" t="s">
        <v>1</v>
      </c>
    </row>
    <row r="5" customFormat="false" ht="18" hidden="false" customHeight="false" outlineLevel="0" collapsed="false">
      <c r="B5" s="4"/>
    </row>
    <row r="6" customFormat="false" ht="18" hidden="false" customHeight="false" outlineLevel="0" collapsed="false">
      <c r="B6" s="4"/>
    </row>
    <row r="7" customFormat="false" ht="18" hidden="false" customHeight="false" outlineLevel="0" collapsed="false">
      <c r="A7" s="5" t="s">
        <v>2</v>
      </c>
      <c r="B7" s="4"/>
      <c r="C7" s="6"/>
      <c r="E7" s="6"/>
      <c r="F7" s="6"/>
      <c r="G7" s="6"/>
      <c r="H7" s="6"/>
      <c r="I7" s="6"/>
    </row>
    <row r="8" customFormat="false" ht="18.75" hidden="false" customHeight="false" outlineLevel="0" collapsed="false">
      <c r="A8" s="7"/>
      <c r="B8" s="8"/>
    </row>
    <row r="9" s="17" customFormat="true" ht="13.5" hidden="false" customHeight="true" outlineLevel="0" collapsed="false">
      <c r="A9" s="9" t="s">
        <v>3</v>
      </c>
      <c r="B9" s="10" t="s">
        <v>4</v>
      </c>
      <c r="C9" s="11" t="s">
        <v>5</v>
      </c>
      <c r="D9" s="11" t="s">
        <v>6</v>
      </c>
      <c r="E9" s="12"/>
      <c r="F9" s="11" t="s">
        <v>7</v>
      </c>
      <c r="G9" s="11" t="s">
        <v>8</v>
      </c>
      <c r="H9" s="11" t="s">
        <v>9</v>
      </c>
      <c r="I9" s="11"/>
      <c r="J9" s="11" t="s">
        <v>10</v>
      </c>
      <c r="K9" s="11" t="s">
        <v>11</v>
      </c>
      <c r="L9" s="13"/>
      <c r="M9" s="14" t="s">
        <v>12</v>
      </c>
      <c r="N9" s="14" t="s">
        <v>13</v>
      </c>
      <c r="O9" s="10" t="s">
        <v>14</v>
      </c>
      <c r="P9" s="10" t="s">
        <v>15</v>
      </c>
      <c r="Q9" s="10" t="s">
        <v>16</v>
      </c>
      <c r="R9" s="15" t="s">
        <v>17</v>
      </c>
      <c r="S9" s="10" t="s">
        <v>9</v>
      </c>
      <c r="T9" s="16" t="s">
        <v>18</v>
      </c>
    </row>
    <row r="10" s="27" customFormat="true" ht="12.75" hidden="false" customHeight="true" outlineLevel="0" collapsed="false">
      <c r="A10" s="18" t="s">
        <v>19</v>
      </c>
      <c r="B10" s="18"/>
      <c r="C10" s="19" t="n">
        <f aca="false">C11+C12</f>
        <v>0</v>
      </c>
      <c r="D10" s="19" t="n">
        <f aca="false">+D11+D12</f>
        <v>848576246</v>
      </c>
      <c r="E10" s="20"/>
      <c r="F10" s="19" t="n">
        <f aca="false">+F11+F12</f>
        <v>848318379</v>
      </c>
      <c r="G10" s="19" t="n">
        <f aca="false">G11+G12</f>
        <v>883743435</v>
      </c>
      <c r="H10" s="21" t="n">
        <f aca="false">+H11+H12</f>
        <v>899427300</v>
      </c>
      <c r="I10" s="21"/>
      <c r="J10" s="19" t="n">
        <f aca="false">+J11+J12</f>
        <v>870731057</v>
      </c>
      <c r="K10" s="19" t="n">
        <f aca="false">K11+K12</f>
        <v>848576246</v>
      </c>
      <c r="L10" s="19" t="n">
        <f aca="false">L11+L12</f>
        <v>0</v>
      </c>
      <c r="M10" s="22" t="n">
        <f aca="false">SUM(E10/D10*100)</f>
        <v>0</v>
      </c>
      <c r="N10" s="22" t="e">
        <f aca="false">SUM(#REF!/E10*100)</f>
        <v>#REF!</v>
      </c>
      <c r="O10" s="19" t="n">
        <f aca="false">+O11+O12</f>
        <v>848318379</v>
      </c>
      <c r="P10" s="23" t="n">
        <f aca="false">+P11+P12</f>
        <v>13033500</v>
      </c>
      <c r="Q10" s="23" t="n">
        <f aca="false">+Q11+Q12</f>
        <v>10204957.39</v>
      </c>
      <c r="R10" s="24" t="n">
        <f aca="false">+R11+R12</f>
        <v>10792957.39</v>
      </c>
      <c r="S10" s="25" t="n">
        <f aca="false">+S11+S12</f>
        <v>5706530</v>
      </c>
      <c r="T10" s="26" t="n">
        <f aca="false">SUM(S10/Q10*100)</f>
        <v>55.9191947787251</v>
      </c>
    </row>
    <row r="11" s="27" customFormat="true" ht="12.75" hidden="false" customHeight="true" outlineLevel="0" collapsed="false">
      <c r="A11" s="28" t="s">
        <v>20</v>
      </c>
      <c r="B11" s="28"/>
      <c r="C11" s="29" t="n">
        <f aca="false">SUM(C44)</f>
        <v>0</v>
      </c>
      <c r="D11" s="29" t="n">
        <v>846971246</v>
      </c>
      <c r="E11" s="30"/>
      <c r="F11" s="29" t="n">
        <v>847118379</v>
      </c>
      <c r="G11" s="29" t="n">
        <v>882533935</v>
      </c>
      <c r="H11" s="31" t="n">
        <v>898217800</v>
      </c>
      <c r="I11" s="31"/>
      <c r="J11" s="29" t="n">
        <v>869221557</v>
      </c>
      <c r="K11" s="29" t="n">
        <v>846971246</v>
      </c>
      <c r="L11" s="32"/>
      <c r="M11" s="33" t="n">
        <f aca="false">SUM(E11/D11*100)</f>
        <v>0</v>
      </c>
      <c r="N11" s="33" t="e">
        <f aca="false">SUM(#REF!/E11*100)</f>
        <v>#REF!</v>
      </c>
      <c r="O11" s="29" t="n">
        <v>847118379</v>
      </c>
      <c r="P11" s="33" t="n">
        <f aca="false">SUM(P54)</f>
        <v>13033500</v>
      </c>
      <c r="Q11" s="33" t="n">
        <f aca="false">SUM(Q54)</f>
        <v>10204957.39</v>
      </c>
      <c r="R11" s="34" t="n">
        <f aca="false">SUM(R54)</f>
        <v>10792957.39</v>
      </c>
      <c r="S11" s="35" t="n">
        <f aca="false">SUM(S54)</f>
        <v>5706530</v>
      </c>
      <c r="T11" s="26" t="n">
        <f aca="false">SUM(S11/Q11*100)</f>
        <v>55.9191947787251</v>
      </c>
    </row>
    <row r="12" s="27" customFormat="true" ht="15" hidden="false" customHeight="true" outlineLevel="0" collapsed="false">
      <c r="A12" s="36" t="s">
        <v>21</v>
      </c>
      <c r="B12" s="36"/>
      <c r="C12" s="29" t="n">
        <f aca="false">SUM(C72)</f>
        <v>0</v>
      </c>
      <c r="D12" s="29" t="n">
        <v>1605000</v>
      </c>
      <c r="E12" s="29"/>
      <c r="F12" s="29" t="n">
        <v>1200000</v>
      </c>
      <c r="G12" s="29" t="n">
        <v>1209500</v>
      </c>
      <c r="H12" s="31" t="n">
        <v>1209500</v>
      </c>
      <c r="I12" s="31"/>
      <c r="J12" s="29" t="n">
        <v>1509500</v>
      </c>
      <c r="K12" s="29" t="n">
        <v>1605000</v>
      </c>
      <c r="L12" s="37"/>
      <c r="M12" s="33" t="n">
        <f aca="false">SUM(E12/D12*100)</f>
        <v>0</v>
      </c>
      <c r="N12" s="33" t="e">
        <f aca="false">SUM(#REF!/E12*100)</f>
        <v>#REF!</v>
      </c>
      <c r="O12" s="29" t="n">
        <v>1200000</v>
      </c>
      <c r="P12" s="33" t="n">
        <v>0</v>
      </c>
      <c r="Q12" s="33" t="n">
        <v>0</v>
      </c>
      <c r="R12" s="34" t="n">
        <v>0</v>
      </c>
      <c r="S12" s="35" t="n">
        <v>0</v>
      </c>
      <c r="T12" s="26" t="n">
        <v>0</v>
      </c>
    </row>
    <row r="13" s="27" customFormat="true" ht="15" hidden="false" customHeight="true" outlineLevel="0" collapsed="false">
      <c r="A13" s="36" t="s">
        <v>22</v>
      </c>
      <c r="B13" s="36"/>
      <c r="C13" s="29" t="n">
        <f aca="false">+C14+C15</f>
        <v>296000</v>
      </c>
      <c r="D13" s="29" t="n">
        <f aca="false">+D14+D15</f>
        <v>833230963</v>
      </c>
      <c r="E13" s="29"/>
      <c r="F13" s="30" t="n">
        <f aca="false">+F14+F15</f>
        <v>829209325</v>
      </c>
      <c r="G13" s="30" t="n">
        <f aca="false">+G14+G15</f>
        <v>876192907</v>
      </c>
      <c r="H13" s="31" t="n">
        <f aca="false">+H14+H15</f>
        <v>891826773</v>
      </c>
      <c r="I13" s="31"/>
      <c r="J13" s="29" t="n">
        <f aca="false">+J14+J15</f>
        <v>889685991</v>
      </c>
      <c r="K13" s="29"/>
      <c r="L13" s="37"/>
      <c r="M13" s="33" t="n">
        <f aca="false">SUM(E13/D13*100)</f>
        <v>0</v>
      </c>
      <c r="N13" s="33" t="e">
        <f aca="false">SUM(#REF!/E13*100)</f>
        <v>#REF!</v>
      </c>
      <c r="O13" s="30" t="n">
        <f aca="false">+O14+O15</f>
        <v>829209325</v>
      </c>
      <c r="P13" s="38" t="n">
        <f aca="false">+P14+P15</f>
        <v>13533500</v>
      </c>
      <c r="Q13" s="38" t="n">
        <f aca="false">+Q14+Q15</f>
        <v>11435161.6</v>
      </c>
      <c r="R13" s="39" t="n">
        <f aca="false">+R14+R15</f>
        <v>12023161.6</v>
      </c>
      <c r="S13" s="40" t="n">
        <f aca="false">+S14+S15</f>
        <v>7013000</v>
      </c>
      <c r="T13" s="26" t="n">
        <f aca="false">SUM(S13/Q13*100)</f>
        <v>61.3283855997278</v>
      </c>
    </row>
    <row r="14" s="27" customFormat="true" ht="12.75" hidden="false" customHeight="true" outlineLevel="0" collapsed="false">
      <c r="A14" s="28" t="s">
        <v>23</v>
      </c>
      <c r="B14" s="28"/>
      <c r="C14" s="29" t="n">
        <f aca="false">SUM(C79)</f>
        <v>296000</v>
      </c>
      <c r="D14" s="29" t="n">
        <v>648268622</v>
      </c>
      <c r="E14" s="29"/>
      <c r="F14" s="29" t="n">
        <v>675584521</v>
      </c>
      <c r="G14" s="41" t="n">
        <v>689315876</v>
      </c>
      <c r="H14" s="31" t="n">
        <v>695070789</v>
      </c>
      <c r="I14" s="31"/>
      <c r="J14" s="29" t="n">
        <v>732676665</v>
      </c>
      <c r="K14" s="41" t="n">
        <v>646768622</v>
      </c>
      <c r="L14" s="37"/>
      <c r="M14" s="33" t="n">
        <f aca="false">SUM(E14/D14*100)</f>
        <v>0</v>
      </c>
      <c r="N14" s="33" t="e">
        <f aca="false">SUM(#REF!/E14*100)</f>
        <v>#REF!</v>
      </c>
      <c r="O14" s="29" t="n">
        <v>675584521</v>
      </c>
      <c r="P14" s="33" t="n">
        <f aca="false">SUM(P77)</f>
        <v>4918500</v>
      </c>
      <c r="Q14" s="33" t="n">
        <f aca="false">SUM(Q77)</f>
        <v>5370161.6</v>
      </c>
      <c r="R14" s="34" t="n">
        <f aca="false">SUM(R77)</f>
        <v>5513161.6</v>
      </c>
      <c r="S14" s="35" t="n">
        <f aca="false">SUM(S77)</f>
        <v>4456000</v>
      </c>
      <c r="T14" s="26" t="n">
        <f aca="false">SUM(S14/Q14*100)</f>
        <v>82.9770187921347</v>
      </c>
    </row>
    <row r="15" s="27" customFormat="true" ht="15" hidden="false" customHeight="true" outlineLevel="0" collapsed="false">
      <c r="A15" s="36" t="s">
        <v>24</v>
      </c>
      <c r="B15" s="36"/>
      <c r="C15" s="29" t="n">
        <f aca="false">SUM(C114)</f>
        <v>0</v>
      </c>
      <c r="D15" s="29" t="n">
        <v>184962341</v>
      </c>
      <c r="E15" s="29"/>
      <c r="F15" s="29" t="n">
        <v>153624804</v>
      </c>
      <c r="G15" s="41" t="n">
        <v>186877031</v>
      </c>
      <c r="H15" s="31" t="n">
        <v>196755984</v>
      </c>
      <c r="I15" s="31"/>
      <c r="J15" s="29" t="n">
        <v>157009326</v>
      </c>
      <c r="K15" s="41" t="n">
        <v>186462341</v>
      </c>
      <c r="L15" s="32"/>
      <c r="M15" s="33" t="n">
        <f aca="false">SUM(E15/D15*100)</f>
        <v>0</v>
      </c>
      <c r="N15" s="33" t="e">
        <f aca="false">SUM(#REF!/E15*100)</f>
        <v>#REF!</v>
      </c>
      <c r="O15" s="29" t="n">
        <v>153624804</v>
      </c>
      <c r="P15" s="33" t="n">
        <f aca="false">SUM(P99)</f>
        <v>8615000</v>
      </c>
      <c r="Q15" s="33" t="n">
        <f aca="false">SUM(Q99)</f>
        <v>6065000</v>
      </c>
      <c r="R15" s="34" t="n">
        <f aca="false">SUM(R99)</f>
        <v>6510000</v>
      </c>
      <c r="S15" s="35" t="n">
        <v>2557000</v>
      </c>
      <c r="T15" s="33" t="n">
        <v>2557000</v>
      </c>
    </row>
    <row r="16" s="27" customFormat="true" ht="15.75" hidden="false" customHeight="true" outlineLevel="0" collapsed="false">
      <c r="A16" s="42" t="s">
        <v>25</v>
      </c>
      <c r="B16" s="42"/>
      <c r="C16" s="43" t="n">
        <f aca="false">+C10-C13</f>
        <v>-296000</v>
      </c>
      <c r="D16" s="43" t="n">
        <f aca="false">+D10-D13</f>
        <v>15345283</v>
      </c>
      <c r="E16" s="43"/>
      <c r="F16" s="43" t="n">
        <f aca="false">+F10-F13</f>
        <v>19109054</v>
      </c>
      <c r="G16" s="43" t="n">
        <f aca="false">+G10-G13</f>
        <v>7550528</v>
      </c>
      <c r="H16" s="44" t="n">
        <f aca="false">+H10-H13</f>
        <v>7600527</v>
      </c>
      <c r="I16" s="44" t="n">
        <f aca="false">+I10-I13</f>
        <v>0</v>
      </c>
      <c r="J16" s="43" t="n">
        <f aca="false">+J10-J13</f>
        <v>-18954934</v>
      </c>
      <c r="K16" s="43" t="n">
        <f aca="false">+K10-K13</f>
        <v>848576246</v>
      </c>
      <c r="L16" s="45"/>
      <c r="M16" s="46" t="n">
        <f aca="false">SUM(E16/D16*100)</f>
        <v>0</v>
      </c>
      <c r="N16" s="46" t="e">
        <f aca="false">SUM(#REF!/E16*100)</f>
        <v>#REF!</v>
      </c>
      <c r="O16" s="43" t="n">
        <f aca="false">+O10-O13</f>
        <v>19109054</v>
      </c>
      <c r="P16" s="47" t="n">
        <f aca="false">+P10-P13</f>
        <v>-500000</v>
      </c>
      <c r="Q16" s="47" t="n">
        <f aca="false">+Q10-Q13</f>
        <v>-1230204.21</v>
      </c>
      <c r="R16" s="48" t="n">
        <f aca="false">+R10-R13</f>
        <v>-1230204.21</v>
      </c>
      <c r="S16" s="49" t="n">
        <f aca="false">+S10-S13</f>
        <v>-1306470</v>
      </c>
      <c r="T16" s="26" t="n">
        <v>0</v>
      </c>
    </row>
    <row r="17" s="27" customFormat="true" ht="12" hidden="false" customHeight="true" outlineLevel="0" collapsed="false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1"/>
      <c r="M17" s="52"/>
      <c r="N17" s="52"/>
      <c r="O17" s="52"/>
      <c r="P17" s="52"/>
      <c r="Q17" s="52"/>
      <c r="R17" s="52"/>
      <c r="S17" s="52"/>
      <c r="T17" s="52"/>
    </row>
    <row r="18" s="17" customFormat="true" ht="13.5" hidden="false" customHeight="true" outlineLevel="0" collapsed="false">
      <c r="A18" s="9" t="s">
        <v>3</v>
      </c>
      <c r="B18" s="10" t="s">
        <v>4</v>
      </c>
      <c r="C18" s="11" t="s">
        <v>5</v>
      </c>
      <c r="D18" s="11" t="s">
        <v>6</v>
      </c>
      <c r="E18" s="11"/>
      <c r="F18" s="11" t="s">
        <v>7</v>
      </c>
      <c r="G18" s="11" t="s">
        <v>8</v>
      </c>
      <c r="H18" s="11" t="s">
        <v>9</v>
      </c>
      <c r="I18" s="11"/>
      <c r="J18" s="11" t="s">
        <v>10</v>
      </c>
      <c r="K18" s="11" t="s">
        <v>11</v>
      </c>
      <c r="L18" s="13"/>
      <c r="M18" s="14" t="s">
        <v>12</v>
      </c>
      <c r="N18" s="14" t="s">
        <v>13</v>
      </c>
      <c r="O18" s="10" t="s">
        <v>14</v>
      </c>
      <c r="P18" s="10" t="s">
        <v>15</v>
      </c>
      <c r="Q18" s="10" t="s">
        <v>16</v>
      </c>
      <c r="R18" s="53" t="s">
        <v>17</v>
      </c>
      <c r="S18" s="54" t="s">
        <v>9</v>
      </c>
      <c r="T18" s="16" t="s">
        <v>18</v>
      </c>
    </row>
    <row r="19" s="27" customFormat="true" ht="21" hidden="false" customHeight="true" outlineLevel="0" collapsed="false">
      <c r="A19" s="55" t="s">
        <v>26</v>
      </c>
      <c r="B19" s="55"/>
      <c r="C19" s="19"/>
      <c r="D19" s="19" t="n">
        <v>-156114183</v>
      </c>
      <c r="E19" s="56"/>
      <c r="F19" s="19" t="n">
        <v>-205883457</v>
      </c>
      <c r="G19" s="56" t="n">
        <v>-205883457</v>
      </c>
      <c r="H19" s="57" t="n">
        <v>-205883457</v>
      </c>
      <c r="I19" s="57"/>
      <c r="J19" s="19" t="n">
        <v>-205883457</v>
      </c>
      <c r="K19" s="58" t="n">
        <v>-156114183</v>
      </c>
      <c r="L19" s="59"/>
      <c r="M19" s="22" t="n">
        <f aca="false">SUM(E19/D19*100)</f>
        <v>0</v>
      </c>
      <c r="N19" s="22" t="e">
        <f aca="false">SUM(#REF!/E19*100)</f>
        <v>#REF!</v>
      </c>
      <c r="O19" s="19" t="n">
        <v>-205883457</v>
      </c>
      <c r="P19" s="22" t="n">
        <f aca="false">SUM(P20)</f>
        <v>500000</v>
      </c>
      <c r="Q19" s="22" t="n">
        <f aca="false">SUM(Q20)</f>
        <v>1230204.21</v>
      </c>
      <c r="R19" s="60" t="n">
        <v>1230204.21</v>
      </c>
      <c r="S19" s="61" t="n">
        <f aca="false">SUM(S20)</f>
        <v>0</v>
      </c>
      <c r="T19" s="62" t="n">
        <f aca="false">SUM(T20)</f>
        <v>0</v>
      </c>
    </row>
    <row r="20" s="27" customFormat="true" ht="31.5" hidden="false" customHeight="true" outlineLevel="0" collapsed="false">
      <c r="A20" s="63" t="s">
        <v>27</v>
      </c>
      <c r="B20" s="63"/>
      <c r="C20" s="64" t="n">
        <v>0</v>
      </c>
      <c r="D20" s="64" t="n">
        <v>-13354767</v>
      </c>
      <c r="E20" s="65"/>
      <c r="F20" s="64" t="n">
        <v>-42800528</v>
      </c>
      <c r="G20" s="65" t="n">
        <v>-42800528</v>
      </c>
      <c r="H20" s="44" t="n">
        <v>-42800528</v>
      </c>
      <c r="I20" s="44"/>
      <c r="J20" s="64" t="n">
        <v>-18954934</v>
      </c>
      <c r="K20" s="43" t="n">
        <v>-13354767</v>
      </c>
      <c r="L20" s="45"/>
      <c r="M20" s="46" t="n">
        <f aca="false">SUM(E20/D20*100)</f>
        <v>0</v>
      </c>
      <c r="N20" s="46" t="e">
        <f aca="false">SUM(#REF!/E20*100)</f>
        <v>#REF!</v>
      </c>
      <c r="O20" s="64" t="n">
        <v>-42800528</v>
      </c>
      <c r="P20" s="46" t="n">
        <f aca="false">SUM(P117)</f>
        <v>500000</v>
      </c>
      <c r="Q20" s="66" t="n">
        <v>1230204.21</v>
      </c>
      <c r="R20" s="67"/>
      <c r="S20" s="68" t="n">
        <v>0</v>
      </c>
      <c r="T20" s="67" t="n">
        <v>0</v>
      </c>
    </row>
    <row r="21" s="27" customFormat="true" ht="33.75" hidden="false" customHeight="true" outlineLevel="0" collapsed="false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M21" s="70"/>
      <c r="N21" s="70"/>
      <c r="O21" s="70"/>
      <c r="P21" s="70"/>
      <c r="Q21" s="70"/>
      <c r="R21" s="70"/>
      <c r="S21" s="52"/>
      <c r="T21" s="52"/>
    </row>
    <row r="22" s="17" customFormat="true" ht="13.5" hidden="false" customHeight="true" outlineLevel="0" collapsed="false">
      <c r="A22" s="71" t="s">
        <v>3</v>
      </c>
      <c r="B22" s="72" t="s">
        <v>4</v>
      </c>
      <c r="C22" s="73" t="s">
        <v>5</v>
      </c>
      <c r="D22" s="73" t="s">
        <v>6</v>
      </c>
      <c r="E22" s="73"/>
      <c r="F22" s="73" t="s">
        <v>7</v>
      </c>
      <c r="G22" s="73" t="s">
        <v>8</v>
      </c>
      <c r="H22" s="73" t="s">
        <v>9</v>
      </c>
      <c r="I22" s="73"/>
      <c r="J22" s="73" t="s">
        <v>10</v>
      </c>
      <c r="K22" s="73" t="s">
        <v>11</v>
      </c>
      <c r="L22" s="74"/>
      <c r="M22" s="75" t="s">
        <v>12</v>
      </c>
      <c r="N22" s="75" t="s">
        <v>13</v>
      </c>
      <c r="O22" s="72" t="s">
        <v>14</v>
      </c>
      <c r="P22" s="72" t="s">
        <v>15</v>
      </c>
      <c r="Q22" s="72" t="s">
        <v>16</v>
      </c>
      <c r="R22" s="76" t="s">
        <v>17</v>
      </c>
      <c r="S22" s="10" t="s">
        <v>9</v>
      </c>
      <c r="T22" s="16" t="s">
        <v>18</v>
      </c>
    </row>
    <row r="23" s="27" customFormat="true" ht="15" hidden="false" customHeight="true" outlineLevel="0" collapsed="false">
      <c r="A23" s="18" t="s">
        <v>28</v>
      </c>
      <c r="B23" s="18"/>
      <c r="C23" s="19" t="n">
        <f aca="false">SUM(C145)</f>
        <v>0</v>
      </c>
      <c r="D23" s="19" t="n">
        <f aca="false">SUM(D145)</f>
        <v>0</v>
      </c>
      <c r="E23" s="19"/>
      <c r="F23" s="19" t="n">
        <v>20250000</v>
      </c>
      <c r="G23" s="19" t="n">
        <v>35250000</v>
      </c>
      <c r="H23" s="21" t="n">
        <v>35250000</v>
      </c>
      <c r="I23" s="21"/>
      <c r="J23" s="19" t="n">
        <v>310000</v>
      </c>
      <c r="K23" s="19" t="n">
        <v>3012200</v>
      </c>
      <c r="L23" s="77"/>
      <c r="M23" s="22" t="e">
        <f aca="false">SUM(E23/D23*100)</f>
        <v>#DIV/0!</v>
      </c>
      <c r="N23" s="22" t="e">
        <f aca="false">SUM(#REF!/E23*100)</f>
        <v>#REF!</v>
      </c>
      <c r="O23" s="19" t="n">
        <v>20250000</v>
      </c>
      <c r="P23" s="22" t="n">
        <v>0</v>
      </c>
      <c r="Q23" s="22" t="n">
        <v>0</v>
      </c>
      <c r="R23" s="60"/>
      <c r="S23" s="61" t="n">
        <v>0</v>
      </c>
      <c r="T23" s="78" t="n">
        <v>0</v>
      </c>
    </row>
    <row r="24" s="27" customFormat="true" ht="22.5" hidden="false" customHeight="true" outlineLevel="0" collapsed="false">
      <c r="A24" s="28" t="s">
        <v>29</v>
      </c>
      <c r="B24" s="28"/>
      <c r="C24" s="29" t="n">
        <f aca="false">SUM(C154)</f>
        <v>0</v>
      </c>
      <c r="D24" s="29" t="n">
        <f aca="false">SUM(D154)</f>
        <v>0</v>
      </c>
      <c r="E24" s="29"/>
      <c r="F24" s="29" t="n">
        <v>0</v>
      </c>
      <c r="G24" s="29" t="n">
        <v>0</v>
      </c>
      <c r="H24" s="31" t="n">
        <f aca="false">SUM(I154)</f>
        <v>0</v>
      </c>
      <c r="I24" s="31"/>
      <c r="J24" s="29" t="n">
        <v>1850000</v>
      </c>
      <c r="K24" s="29" t="n">
        <v>5002716</v>
      </c>
      <c r="L24" s="32"/>
      <c r="M24" s="33" t="e">
        <f aca="false">SUM(E24/D24*100)</f>
        <v>#DIV/0!</v>
      </c>
      <c r="N24" s="33" t="n">
        <v>0</v>
      </c>
      <c r="O24" s="29" t="n">
        <v>0</v>
      </c>
      <c r="P24" s="33" t="n">
        <v>0</v>
      </c>
      <c r="Q24" s="33" t="n">
        <v>0</v>
      </c>
      <c r="R24" s="34"/>
      <c r="S24" s="35" t="n">
        <v>0</v>
      </c>
      <c r="T24" s="34" t="n">
        <v>0</v>
      </c>
    </row>
    <row r="25" s="83" customFormat="true" ht="12.75" hidden="false" customHeight="true" outlineLevel="0" collapsed="false">
      <c r="A25" s="42" t="s">
        <v>30</v>
      </c>
      <c r="B25" s="42"/>
      <c r="C25" s="64" t="n">
        <f aca="false">C23-C24</f>
        <v>0</v>
      </c>
      <c r="D25" s="64" t="n">
        <f aca="false">D23-D24</f>
        <v>0</v>
      </c>
      <c r="E25" s="64"/>
      <c r="F25" s="64" t="n">
        <f aca="false">F23-F24</f>
        <v>20250000</v>
      </c>
      <c r="G25" s="64" t="n">
        <f aca="false">G23-G24</f>
        <v>35250000</v>
      </c>
      <c r="H25" s="79" t="n">
        <f aca="false">H23-H24</f>
        <v>35250000</v>
      </c>
      <c r="I25" s="79"/>
      <c r="J25" s="64" t="n">
        <f aca="false">J23-J24</f>
        <v>-1540000</v>
      </c>
      <c r="K25" s="64" t="n">
        <f aca="false">K23-K24</f>
        <v>-1990516</v>
      </c>
      <c r="L25" s="80"/>
      <c r="M25" s="46" t="e">
        <f aca="false">SUM(E25/D25*100)</f>
        <v>#DIV/0!</v>
      </c>
      <c r="N25" s="46" t="e">
        <f aca="false">SUM(#REF!/E25*100)</f>
        <v>#REF!</v>
      </c>
      <c r="O25" s="64" t="n">
        <f aca="false">O23-O24</f>
        <v>20250000</v>
      </c>
      <c r="P25" s="64" t="n">
        <f aca="false">P23-P24</f>
        <v>0</v>
      </c>
      <c r="Q25" s="64" t="n">
        <f aca="false">Q23-Q24</f>
        <v>0</v>
      </c>
      <c r="R25" s="81" t="n">
        <f aca="false">R23-R24</f>
        <v>0</v>
      </c>
      <c r="S25" s="82" t="n">
        <f aca="false">S23-S24</f>
        <v>0</v>
      </c>
      <c r="T25" s="81" t="n">
        <f aca="false">T23-T24</f>
        <v>0</v>
      </c>
    </row>
    <row r="26" s="83" customFormat="true" ht="12.75" hidden="false" customHeight="true" outlineLevel="0" collapsed="false">
      <c r="A26" s="84"/>
      <c r="B26" s="84"/>
      <c r="C26" s="85"/>
      <c r="D26" s="85"/>
      <c r="E26" s="85"/>
      <c r="F26" s="85"/>
      <c r="G26" s="85"/>
      <c r="H26" s="86"/>
      <c r="I26" s="86"/>
      <c r="J26" s="85"/>
      <c r="K26" s="85"/>
      <c r="L26" s="87"/>
      <c r="M26" s="70"/>
      <c r="N26" s="70"/>
      <c r="O26" s="85"/>
      <c r="P26" s="85"/>
      <c r="Q26" s="85"/>
      <c r="R26" s="85"/>
      <c r="S26" s="85"/>
      <c r="T26" s="85"/>
    </row>
    <row r="27" s="83" customFormat="true" ht="12.75" hidden="false" customHeight="true" outlineLevel="0" collapsed="false">
      <c r="A27" s="84"/>
      <c r="B27" s="84"/>
      <c r="C27" s="85"/>
      <c r="D27" s="85"/>
      <c r="E27" s="85"/>
      <c r="F27" s="85"/>
      <c r="G27" s="85"/>
      <c r="H27" s="86"/>
      <c r="I27" s="86"/>
      <c r="J27" s="85"/>
      <c r="K27" s="85"/>
      <c r="L27" s="87"/>
      <c r="M27" s="70"/>
      <c r="N27" s="70"/>
      <c r="O27" s="85"/>
      <c r="P27" s="85"/>
      <c r="Q27" s="85"/>
      <c r="R27" s="85"/>
      <c r="S27" s="85"/>
      <c r="T27" s="85"/>
    </row>
    <row r="28" s="83" customFormat="true" ht="12.75" hidden="false" customHeight="true" outlineLevel="0" collapsed="false">
      <c r="A28" s="84"/>
      <c r="B28" s="84"/>
      <c r="C28" s="85"/>
      <c r="D28" s="85"/>
      <c r="E28" s="85"/>
      <c r="F28" s="85"/>
      <c r="G28" s="85"/>
      <c r="H28" s="86"/>
      <c r="I28" s="86"/>
      <c r="J28" s="85"/>
      <c r="K28" s="85"/>
      <c r="L28" s="87"/>
      <c r="M28" s="70"/>
      <c r="N28" s="70"/>
      <c r="O28" s="85"/>
      <c r="P28" s="85"/>
      <c r="Q28" s="85"/>
      <c r="R28" s="85"/>
      <c r="S28" s="85"/>
      <c r="T28" s="85"/>
    </row>
    <row r="29" s="83" customFormat="true" ht="12.75" hidden="false" customHeight="true" outlineLevel="0" collapsed="false">
      <c r="A29" s="84"/>
      <c r="B29" s="84"/>
      <c r="C29" s="85"/>
      <c r="D29" s="85"/>
      <c r="E29" s="85"/>
      <c r="F29" s="85"/>
      <c r="G29" s="85"/>
      <c r="H29" s="86"/>
      <c r="I29" s="86"/>
      <c r="J29" s="85"/>
      <c r="K29" s="85"/>
      <c r="L29" s="87"/>
      <c r="M29" s="70"/>
      <c r="N29" s="70"/>
      <c r="O29" s="85"/>
      <c r="P29" s="85"/>
      <c r="Q29" s="85"/>
      <c r="R29" s="85"/>
      <c r="S29" s="85"/>
      <c r="T29" s="85"/>
    </row>
    <row r="30" s="83" customFormat="true" ht="12.75" hidden="false" customHeight="true" outlineLevel="0" collapsed="false">
      <c r="A30" s="84"/>
      <c r="B30" s="84"/>
      <c r="C30" s="85"/>
      <c r="D30" s="85"/>
      <c r="E30" s="85"/>
      <c r="F30" s="85"/>
      <c r="G30" s="85"/>
      <c r="H30" s="86"/>
      <c r="I30" s="86"/>
      <c r="J30" s="85"/>
      <c r="K30" s="85"/>
      <c r="L30" s="87"/>
      <c r="M30" s="70"/>
      <c r="N30" s="70"/>
      <c r="O30" s="85"/>
      <c r="P30" s="85"/>
      <c r="Q30" s="85"/>
      <c r="R30" s="85"/>
      <c r="S30" s="85"/>
      <c r="T30" s="85"/>
    </row>
    <row r="31" s="83" customFormat="true" ht="12" hidden="false" customHeight="true" outlineLevel="0" collapsed="false">
      <c r="A31" s="88"/>
      <c r="B31" s="89" t="s">
        <v>31</v>
      </c>
      <c r="C31" s="90"/>
      <c r="D31" s="90"/>
      <c r="E31" s="90"/>
      <c r="F31" s="90"/>
      <c r="G31" s="90"/>
      <c r="H31" s="90"/>
      <c r="I31" s="90"/>
      <c r="J31" s="90"/>
      <c r="K31" s="91"/>
      <c r="L31" s="91"/>
      <c r="M31" s="91"/>
      <c r="N31" s="91"/>
      <c r="O31" s="91"/>
    </row>
    <row r="32" s="83" customFormat="true" ht="12.75" hidden="false" customHeight="true" outlineLevel="0" collapsed="false">
      <c r="A32" s="84"/>
      <c r="B32" s="84"/>
      <c r="C32" s="85"/>
      <c r="D32" s="85"/>
      <c r="E32" s="85"/>
      <c r="F32" s="85"/>
      <c r="G32" s="85"/>
      <c r="H32" s="86"/>
      <c r="I32" s="86"/>
      <c r="J32" s="85"/>
      <c r="K32" s="85"/>
      <c r="L32" s="87"/>
      <c r="M32" s="70"/>
      <c r="N32" s="70"/>
      <c r="O32" s="85"/>
      <c r="P32" s="85"/>
      <c r="Q32" s="85"/>
      <c r="R32" s="85"/>
      <c r="S32" s="85"/>
      <c r="T32" s="85"/>
    </row>
    <row r="33" customFormat="false" ht="18" hidden="true" customHeight="false" outlineLevel="0" collapsed="false">
      <c r="A33" s="5" t="s">
        <v>2</v>
      </c>
      <c r="B33" s="4"/>
      <c r="C33" s="6"/>
      <c r="E33" s="6"/>
      <c r="F33" s="6"/>
      <c r="G33" s="6"/>
      <c r="H33" s="6"/>
      <c r="I33" s="6"/>
    </row>
    <row r="34" customFormat="false" ht="15.75" hidden="true" customHeight="false" outlineLevel="0" collapsed="false">
      <c r="A34" s="5"/>
      <c r="B34" s="7"/>
      <c r="C34" s="92" t="s">
        <v>32</v>
      </c>
      <c r="D34" s="93" t="s">
        <v>33</v>
      </c>
      <c r="E34" s="93" t="s">
        <v>34</v>
      </c>
      <c r="F34" s="93" t="s">
        <v>35</v>
      </c>
      <c r="G34" s="93" t="s">
        <v>32</v>
      </c>
      <c r="H34" s="93" t="s">
        <v>33</v>
      </c>
      <c r="I34" s="93" t="s">
        <v>34</v>
      </c>
      <c r="J34" s="94" t="s">
        <v>35</v>
      </c>
      <c r="K34" s="94" t="s">
        <v>36</v>
      </c>
      <c r="L34" s="94" t="s">
        <v>37</v>
      </c>
      <c r="M34" s="94" t="s">
        <v>14</v>
      </c>
      <c r="N34" s="95" t="s">
        <v>37</v>
      </c>
      <c r="O34" s="95" t="s">
        <v>14</v>
      </c>
      <c r="P34" s="95" t="s">
        <v>14</v>
      </c>
      <c r="Q34" s="95" t="s">
        <v>38</v>
      </c>
      <c r="R34" s="95" t="s">
        <v>39</v>
      </c>
      <c r="S34" s="95" t="s">
        <v>39</v>
      </c>
      <c r="T34" s="95" t="s">
        <v>15</v>
      </c>
    </row>
    <row r="35" customFormat="false" ht="15.75" hidden="true" customHeight="false" outlineLevel="0" collapsed="false">
      <c r="A35" s="5" t="s">
        <v>40</v>
      </c>
      <c r="B35" s="7"/>
      <c r="C35" s="6"/>
      <c r="E35" s="2"/>
      <c r="F35" s="2"/>
      <c r="G35" s="2"/>
      <c r="H35" s="2"/>
      <c r="I35" s="2"/>
    </row>
    <row r="36" customFormat="false" ht="15.75" hidden="true" customHeight="false" outlineLevel="0" collapsed="false">
      <c r="A36" s="5" t="s">
        <v>41</v>
      </c>
      <c r="B36" s="7"/>
      <c r="C36" s="6" t="n">
        <v>2151000</v>
      </c>
      <c r="D36" s="2" t="n">
        <v>2703362</v>
      </c>
      <c r="E36" s="2" t="n">
        <v>2619000</v>
      </c>
      <c r="F36" s="2" t="n">
        <v>2709000</v>
      </c>
      <c r="G36" s="2" t="n">
        <v>2151000</v>
      </c>
      <c r="H36" s="2" t="n">
        <v>2703362</v>
      </c>
      <c r="I36" s="2" t="n">
        <v>2619000</v>
      </c>
      <c r="J36" s="3" t="n">
        <f aca="false">SUM(J54)</f>
        <v>2844020</v>
      </c>
      <c r="K36" s="3" t="n">
        <f aca="false">SUM(K54)</f>
        <v>1143236.81</v>
      </c>
      <c r="L36" s="3" t="n">
        <f aca="false">SUM(L54)</f>
        <v>0</v>
      </c>
      <c r="M36" s="3" t="n">
        <f aca="false">SUM(M54)</f>
        <v>0</v>
      </c>
      <c r="N36" s="3" t="n">
        <f aca="false">SUM(N54)</f>
        <v>4708700</v>
      </c>
      <c r="O36" s="3" t="n">
        <f aca="false">SUM(O54)</f>
        <v>5827700</v>
      </c>
      <c r="P36" s="3" t="n">
        <f aca="false">SUM(P54)</f>
        <v>13033500</v>
      </c>
      <c r="Q36" s="3" t="n">
        <f aca="false">SUM(Q54)</f>
        <v>10204957.39</v>
      </c>
      <c r="R36" s="3" t="n">
        <f aca="false">SUM(R54)</f>
        <v>10792957.39</v>
      </c>
      <c r="S36" s="3" t="n">
        <f aca="false">SUM(S54)</f>
        <v>5706530</v>
      </c>
      <c r="T36" s="3" t="n">
        <f aca="false">SUM(T54)</f>
        <v>55.9191947787251</v>
      </c>
    </row>
    <row r="37" customFormat="false" ht="15.75" hidden="true" customHeight="false" outlineLevel="0" collapsed="false">
      <c r="A37" s="5" t="s">
        <v>42</v>
      </c>
      <c r="B37" s="7"/>
      <c r="C37" s="6" t="n">
        <v>0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0</v>
      </c>
      <c r="J37" s="3" t="n">
        <f aca="false">SUM(J70)</f>
        <v>0</v>
      </c>
      <c r="K37" s="3" t="n">
        <f aca="false">SUM(K70)</f>
        <v>0</v>
      </c>
      <c r="L37" s="3" t="n">
        <f aca="false">SUM(L70)</f>
        <v>0</v>
      </c>
      <c r="M37" s="3" t="n">
        <f aca="false">SUM(M70)</f>
        <v>0</v>
      </c>
      <c r="N37" s="3" t="n">
        <f aca="false">SUM(N70)</f>
        <v>0</v>
      </c>
      <c r="O37" s="3" t="n">
        <f aca="false">SUM(O70)</f>
        <v>0</v>
      </c>
      <c r="P37" s="3" t="n">
        <f aca="false">SUM(P70)</f>
        <v>0</v>
      </c>
      <c r="Q37" s="3" t="n">
        <f aca="false">SUM(Q70)</f>
        <v>0</v>
      </c>
      <c r="R37" s="3" t="n">
        <f aca="false">SUM(R70)</f>
        <v>0</v>
      </c>
      <c r="S37" s="3" t="n">
        <f aca="false">SUM(S70)</f>
        <v>0</v>
      </c>
      <c r="T37" s="3" t="n">
        <f aca="false">SUM(T70)</f>
        <v>0</v>
      </c>
    </row>
    <row r="38" customFormat="false" ht="15.75" hidden="true" customHeight="false" outlineLevel="0" collapsed="false">
      <c r="A38" s="5" t="s">
        <v>43</v>
      </c>
      <c r="B38" s="7"/>
      <c r="C38" s="6" t="n">
        <v>1320000</v>
      </c>
      <c r="D38" s="2" t="n">
        <v>1873362</v>
      </c>
      <c r="E38" s="2" t="n">
        <v>1449000</v>
      </c>
      <c r="F38" s="2" t="n">
        <v>1486000</v>
      </c>
      <c r="G38" s="2" t="n">
        <v>1320000</v>
      </c>
      <c r="H38" s="2" t="n">
        <v>1873362</v>
      </c>
      <c r="I38" s="2" t="n">
        <v>1449000</v>
      </c>
      <c r="J38" s="3" t="n">
        <f aca="false">SUM(J77)</f>
        <v>1837000</v>
      </c>
      <c r="K38" s="3" t="n">
        <f aca="false">SUM(K77)</f>
        <v>727178.75</v>
      </c>
      <c r="L38" s="3" t="n">
        <f aca="false">SUM(L77)</f>
        <v>0</v>
      </c>
      <c r="M38" s="3" t="n">
        <f aca="false">SUM(M77)</f>
        <v>0</v>
      </c>
      <c r="N38" s="3" t="n">
        <f aca="false">SUM(N77)</f>
        <v>3556200</v>
      </c>
      <c r="O38" s="3" t="n">
        <f aca="false">SUM(O77)</f>
        <v>4030200</v>
      </c>
      <c r="P38" s="3" t="n">
        <f aca="false">SUM(P77)</f>
        <v>4918500</v>
      </c>
      <c r="Q38" s="3" t="n">
        <f aca="false">SUM(Q77)</f>
        <v>5370161.6</v>
      </c>
      <c r="R38" s="3" t="n">
        <f aca="false">SUM(R77)</f>
        <v>5513161.6</v>
      </c>
      <c r="S38" s="3" t="n">
        <f aca="false">SUM(S77)</f>
        <v>4456000</v>
      </c>
      <c r="T38" s="3" t="n">
        <f aca="false">SUM(T77)</f>
        <v>82.9770187921347</v>
      </c>
    </row>
    <row r="39" customFormat="false" ht="15.75" hidden="true" customHeight="false" outlineLevel="0" collapsed="false">
      <c r="A39" s="5" t="s">
        <v>44</v>
      </c>
      <c r="B39" s="7"/>
      <c r="C39" s="6" t="n">
        <v>831000</v>
      </c>
      <c r="D39" s="2" t="n">
        <v>830000</v>
      </c>
      <c r="E39" s="2" t="n">
        <v>1170000</v>
      </c>
      <c r="F39" s="2" t="n">
        <v>1223000</v>
      </c>
      <c r="G39" s="2" t="n">
        <v>831000</v>
      </c>
      <c r="H39" s="2" t="n">
        <v>830000</v>
      </c>
      <c r="I39" s="2" t="n">
        <v>1170000</v>
      </c>
      <c r="J39" s="3" t="n">
        <f aca="false">SUM(J99)</f>
        <v>1312020</v>
      </c>
      <c r="K39" s="3" t="n">
        <f aca="false">SUM(K99)</f>
        <v>91375.93</v>
      </c>
      <c r="L39" s="3" t="n">
        <f aca="false">SUM(L99)</f>
        <v>0</v>
      </c>
      <c r="M39" s="3" t="n">
        <f aca="false">SUM(M99)</f>
        <v>0</v>
      </c>
      <c r="N39" s="3" t="n">
        <f aca="false">SUM(N99)</f>
        <v>1152500</v>
      </c>
      <c r="O39" s="3" t="n">
        <f aca="false">SUM(O99)</f>
        <v>1797500</v>
      </c>
      <c r="P39" s="3" t="n">
        <f aca="false">SUM(P99)</f>
        <v>8615000</v>
      </c>
      <c r="Q39" s="3" t="n">
        <f aca="false">SUM(Q99)</f>
        <v>6065000</v>
      </c>
      <c r="R39" s="3" t="n">
        <f aca="false">SUM(R99)</f>
        <v>6510000</v>
      </c>
      <c r="S39" s="3" t="n">
        <f aca="false">SUM(S99)</f>
        <v>2920000</v>
      </c>
      <c r="T39" s="3" t="n">
        <f aca="false">SUM(T99)</f>
        <v>48.1450948062655</v>
      </c>
    </row>
    <row r="40" customFormat="false" ht="15.75" hidden="true" customHeight="true" outlineLevel="0" collapsed="false">
      <c r="A40" s="5" t="s">
        <v>45</v>
      </c>
      <c r="B40" s="7"/>
      <c r="C40" s="96" t="n">
        <v>0</v>
      </c>
      <c r="D40" s="3" t="n">
        <v>0</v>
      </c>
      <c r="E40" s="97" t="n">
        <v>0</v>
      </c>
      <c r="F40" s="97" t="n">
        <v>0</v>
      </c>
      <c r="G40" s="97" t="n">
        <v>0</v>
      </c>
      <c r="H40" s="97" t="n">
        <v>0</v>
      </c>
      <c r="I40" s="97" t="n">
        <v>0</v>
      </c>
      <c r="J40" s="3" t="n">
        <v>0</v>
      </c>
      <c r="K40" s="3" t="n">
        <v>0</v>
      </c>
      <c r="L40" s="3" t="n">
        <v>0</v>
      </c>
      <c r="M40" s="3" t="n">
        <v>0</v>
      </c>
      <c r="N40" s="3" t="n">
        <v>0</v>
      </c>
      <c r="O40" s="3" t="n">
        <f aca="false">SUM(O36+O37-O38-O39)</f>
        <v>0</v>
      </c>
      <c r="P40" s="3" t="n">
        <f aca="false">SUM(P36+P37-P38-P39)</f>
        <v>-500000</v>
      </c>
      <c r="Q40" s="3" t="n">
        <f aca="false">SUM(Q36+Q37-Q38-Q39)</f>
        <v>-1230204.21</v>
      </c>
      <c r="R40" s="3" t="n">
        <f aca="false">SUM(R36+R37-R38-R39)</f>
        <v>-1230204.21</v>
      </c>
      <c r="S40" s="3" t="n">
        <f aca="false">SUM(S36+S37-S38-S39)</f>
        <v>-1669470</v>
      </c>
      <c r="T40" s="3" t="n">
        <f aca="false">SUM(T36+T37-T38-T39)</f>
        <v>-75.2029188196751</v>
      </c>
    </row>
    <row r="41" customFormat="false" ht="15.75" hidden="true" customHeight="false" outlineLevel="0" collapsed="false">
      <c r="A41" s="5"/>
      <c r="B41" s="7"/>
      <c r="C41" s="6"/>
      <c r="E41" s="2"/>
      <c r="F41" s="2"/>
      <c r="G41" s="2"/>
      <c r="H41" s="2"/>
      <c r="I41" s="2"/>
    </row>
    <row r="42" customFormat="false" ht="15.75" hidden="true" customHeight="false" outlineLevel="0" collapsed="false">
      <c r="A42" s="5" t="s">
        <v>46</v>
      </c>
      <c r="B42" s="7"/>
      <c r="C42" s="6"/>
      <c r="E42" s="2"/>
      <c r="F42" s="2"/>
      <c r="G42" s="2"/>
      <c r="H42" s="2"/>
      <c r="I42" s="2"/>
    </row>
    <row r="43" customFormat="false" ht="15.75" hidden="true" customHeight="false" outlineLevel="0" collapsed="false">
      <c r="A43" s="5" t="s">
        <v>47</v>
      </c>
      <c r="B43" s="7"/>
      <c r="C43" s="6" t="n">
        <v>0</v>
      </c>
      <c r="D43" s="2" t="n">
        <v>0</v>
      </c>
      <c r="E43" s="2" t="n">
        <v>0</v>
      </c>
      <c r="F43" s="2" t="n">
        <v>0</v>
      </c>
      <c r="G43" s="2" t="n">
        <v>0</v>
      </c>
      <c r="H43" s="2" t="n">
        <v>0</v>
      </c>
      <c r="I43" s="2" t="n">
        <v>0</v>
      </c>
      <c r="J43" s="3" t="n">
        <f aca="false">SUM(J108)</f>
        <v>0</v>
      </c>
      <c r="K43" s="3" t="n">
        <f aca="false">SUM(K108)</f>
        <v>0</v>
      </c>
      <c r="L43" s="3" t="n">
        <f aca="false">SUM(L108)</f>
        <v>0</v>
      </c>
      <c r="M43" s="3" t="n">
        <f aca="false">SUM(M108)</f>
        <v>0</v>
      </c>
      <c r="N43" s="3" t="n">
        <f aca="false">SUM(N108)</f>
        <v>0</v>
      </c>
      <c r="O43" s="3" t="n">
        <f aca="false">SUM(O108)</f>
        <v>0</v>
      </c>
      <c r="P43" s="3" t="n">
        <f aca="false">SUM(P108)</f>
        <v>0</v>
      </c>
      <c r="Q43" s="3" t="n">
        <f aca="false">SUM(Q108)</f>
        <v>0</v>
      </c>
      <c r="R43" s="3" t="n">
        <f aca="false">SUM(R108)</f>
        <v>0</v>
      </c>
      <c r="S43" s="3" t="n">
        <f aca="false">SUM(S108)</f>
        <v>0</v>
      </c>
      <c r="T43" s="3" t="n">
        <f aca="false">SUM(T108)</f>
        <v>0</v>
      </c>
    </row>
    <row r="44" customFormat="false" ht="15.75" hidden="true" customHeight="false" outlineLevel="0" collapsed="false">
      <c r="A44" s="5" t="s">
        <v>48</v>
      </c>
      <c r="B44" s="7"/>
      <c r="C44" s="6" t="n">
        <v>0</v>
      </c>
      <c r="D44" s="2" t="n">
        <v>0</v>
      </c>
      <c r="E44" s="2" t="n">
        <v>0</v>
      </c>
      <c r="F44" s="2" t="n">
        <v>0</v>
      </c>
      <c r="G44" s="2" t="n">
        <v>0</v>
      </c>
      <c r="H44" s="2" t="n">
        <v>0</v>
      </c>
      <c r="I44" s="2" t="n">
        <v>0</v>
      </c>
      <c r="J44" s="3" t="n">
        <f aca="false">SUM(J111)</f>
        <v>0</v>
      </c>
      <c r="K44" s="3" t="n">
        <f aca="false">SUM(K111)</f>
        <v>0</v>
      </c>
      <c r="L44" s="3" t="n">
        <f aca="false">SUM(L111)</f>
        <v>0</v>
      </c>
      <c r="M44" s="3" t="n">
        <f aca="false">SUM(M111)</f>
        <v>0</v>
      </c>
      <c r="N44" s="3" t="n">
        <f aca="false">SUM(N111)</f>
        <v>0</v>
      </c>
      <c r="O44" s="3" t="n">
        <f aca="false">SUM(O111)</f>
        <v>0</v>
      </c>
      <c r="P44" s="3" t="n">
        <f aca="false">SUM(P111)</f>
        <v>0</v>
      </c>
      <c r="Q44" s="3" t="n">
        <f aca="false">SUM(Q111)</f>
        <v>0</v>
      </c>
      <c r="R44" s="3" t="n">
        <f aca="false">SUM(R111)</f>
        <v>0</v>
      </c>
      <c r="S44" s="3" t="n">
        <f aca="false">SUM(S111)</f>
        <v>0</v>
      </c>
      <c r="T44" s="3" t="n">
        <f aca="false">SUM(T111)</f>
        <v>0</v>
      </c>
    </row>
    <row r="45" customFormat="false" ht="15.75" hidden="true" customHeight="false" outlineLevel="0" collapsed="false">
      <c r="A45" s="5" t="s">
        <v>49</v>
      </c>
      <c r="B45" s="7"/>
      <c r="C45" s="96" t="n">
        <v>0</v>
      </c>
      <c r="D45" s="3" t="n">
        <v>0</v>
      </c>
      <c r="E45" s="97" t="n">
        <v>0</v>
      </c>
      <c r="F45" s="97" t="n">
        <v>0</v>
      </c>
      <c r="G45" s="97" t="n">
        <v>0</v>
      </c>
      <c r="H45" s="97" t="n">
        <v>0</v>
      </c>
      <c r="I45" s="97" t="n">
        <v>0</v>
      </c>
      <c r="J45" s="3" t="n">
        <v>0</v>
      </c>
      <c r="K45" s="3" t="n">
        <v>0</v>
      </c>
      <c r="L45" s="3" t="n">
        <v>0</v>
      </c>
      <c r="M45" s="3" t="n">
        <v>0</v>
      </c>
      <c r="N45" s="3" t="n">
        <v>0</v>
      </c>
      <c r="O45" s="3" t="n">
        <v>0</v>
      </c>
      <c r="P45" s="3" t="n">
        <v>0</v>
      </c>
      <c r="Q45" s="3" t="n">
        <v>0</v>
      </c>
      <c r="R45" s="3" t="n">
        <v>0</v>
      </c>
      <c r="S45" s="3" t="n">
        <v>0</v>
      </c>
      <c r="T45" s="3" t="n">
        <v>0</v>
      </c>
    </row>
    <row r="46" customFormat="false" ht="15.75" hidden="true" customHeight="false" outlineLevel="0" collapsed="false">
      <c r="A46" s="5"/>
      <c r="B46" s="7"/>
      <c r="C46" s="6"/>
      <c r="E46" s="2"/>
      <c r="F46" s="2"/>
      <c r="G46" s="2"/>
      <c r="H46" s="2"/>
      <c r="I46" s="2"/>
    </row>
    <row r="47" customFormat="false" ht="12.75" hidden="true" customHeight="false" outlineLevel="0" collapsed="false">
      <c r="A47" s="98" t="s">
        <v>50</v>
      </c>
      <c r="C47" s="2"/>
      <c r="E47" s="2"/>
      <c r="F47" s="2"/>
      <c r="G47" s="2"/>
      <c r="H47" s="2"/>
      <c r="I47" s="2"/>
    </row>
    <row r="48" customFormat="false" ht="15.75" hidden="true" customHeight="false" outlineLevel="0" collapsed="false">
      <c r="A48" s="5" t="s">
        <v>51</v>
      </c>
      <c r="B48" s="7"/>
      <c r="C48" s="6" t="n">
        <v>0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0</v>
      </c>
      <c r="J48" s="3" t="n">
        <f aca="false">SUM(J115)</f>
        <v>0</v>
      </c>
      <c r="K48" s="3" t="n">
        <f aca="false">SUM(K115)</f>
        <v>0</v>
      </c>
      <c r="L48" s="3" t="n">
        <f aca="false">SUM(L115)</f>
        <v>0</v>
      </c>
      <c r="M48" s="3" t="n">
        <f aca="false">SUM(M115)</f>
        <v>0</v>
      </c>
      <c r="N48" s="3" t="n">
        <f aca="false">SUM(N115)</f>
        <v>0</v>
      </c>
      <c r="O48" s="3" t="n">
        <f aca="false">SUM(O115)</f>
        <v>0</v>
      </c>
      <c r="P48" s="3" t="n">
        <f aca="false">SUM(P115)</f>
        <v>500000</v>
      </c>
      <c r="Q48" s="3" t="n">
        <f aca="false">SUM(Q115)</f>
        <v>1230204.21</v>
      </c>
      <c r="R48" s="3" t="n">
        <f aca="false">SUM(R115)</f>
        <v>1230204.21</v>
      </c>
      <c r="S48" s="3" t="n">
        <f aca="false">SUM(S115)</f>
        <v>1669470</v>
      </c>
      <c r="T48" s="3" t="n">
        <f aca="false">SUM(T115)</f>
        <v>0</v>
      </c>
    </row>
    <row r="49" customFormat="false" ht="15.75" hidden="true" customHeight="false" outlineLevel="0" collapsed="false">
      <c r="A49" s="5"/>
      <c r="B49" s="7"/>
      <c r="C49" s="6"/>
      <c r="E49" s="2"/>
      <c r="F49" s="2"/>
      <c r="G49" s="2"/>
      <c r="H49" s="2"/>
      <c r="I49" s="2"/>
    </row>
    <row r="50" customFormat="false" ht="12.75" hidden="true" customHeight="false" outlineLevel="0" collapsed="false">
      <c r="A50" s="98" t="s">
        <v>52</v>
      </c>
      <c r="C50" s="2"/>
      <c r="E50" s="2"/>
      <c r="F50" s="2"/>
      <c r="G50" s="2"/>
      <c r="H50" s="2"/>
      <c r="I50" s="2"/>
      <c r="U50" s="3"/>
      <c r="V50" s="3"/>
      <c r="W50" s="3"/>
    </row>
    <row r="51" customFormat="false" ht="13.5" hidden="false" customHeight="false" outlineLevel="0" collapsed="false">
      <c r="A51" s="98"/>
      <c r="C51" s="2"/>
      <c r="E51" s="2"/>
      <c r="F51" s="2"/>
      <c r="G51" s="2"/>
      <c r="H51" s="2"/>
      <c r="I51" s="2"/>
    </row>
    <row r="52" customFormat="false" ht="13.5" hidden="false" customHeight="false" outlineLevel="0" collapsed="false">
      <c r="A52" s="9" t="s">
        <v>3</v>
      </c>
      <c r="B52" s="10" t="s">
        <v>4</v>
      </c>
      <c r="C52" s="99" t="s">
        <v>32</v>
      </c>
      <c r="D52" s="99" t="s">
        <v>33</v>
      </c>
      <c r="E52" s="99" t="s">
        <v>34</v>
      </c>
      <c r="F52" s="99" t="s">
        <v>35</v>
      </c>
      <c r="G52" s="99" t="s">
        <v>32</v>
      </c>
      <c r="H52" s="99" t="s">
        <v>33</v>
      </c>
      <c r="I52" s="99" t="s">
        <v>34</v>
      </c>
      <c r="J52" s="15" t="s">
        <v>35</v>
      </c>
      <c r="K52" s="15" t="s">
        <v>36</v>
      </c>
      <c r="L52" s="15" t="s">
        <v>37</v>
      </c>
      <c r="M52" s="15" t="s">
        <v>14</v>
      </c>
      <c r="N52" s="15" t="s">
        <v>37</v>
      </c>
      <c r="O52" s="15" t="s">
        <v>14</v>
      </c>
      <c r="P52" s="10" t="s">
        <v>15</v>
      </c>
      <c r="Q52" s="10" t="s">
        <v>16</v>
      </c>
      <c r="R52" s="15" t="s">
        <v>17</v>
      </c>
      <c r="S52" s="10" t="s">
        <v>9</v>
      </c>
      <c r="T52" s="53" t="s">
        <v>18</v>
      </c>
    </row>
    <row r="53" customFormat="false" ht="13.5" hidden="false" customHeight="false" outlineLevel="0" collapsed="false">
      <c r="A53" s="100" t="s">
        <v>53</v>
      </c>
      <c r="B53" s="101"/>
      <c r="C53" s="102"/>
      <c r="D53" s="102"/>
      <c r="E53" s="102"/>
      <c r="F53" s="102"/>
      <c r="G53" s="102"/>
      <c r="H53" s="102"/>
      <c r="I53" s="102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4"/>
    </row>
    <row r="54" customFormat="false" ht="12.75" hidden="false" customHeight="false" outlineLevel="0" collapsed="false">
      <c r="A54" s="105" t="s">
        <v>54</v>
      </c>
      <c r="B54" s="106"/>
      <c r="C54" s="107" t="n">
        <v>2151000</v>
      </c>
      <c r="D54" s="107" t="n">
        <v>2703362</v>
      </c>
      <c r="E54" s="107" t="n">
        <v>2619000</v>
      </c>
      <c r="F54" s="107" t="n">
        <v>2709000</v>
      </c>
      <c r="G54" s="107" t="n">
        <v>2151000</v>
      </c>
      <c r="H54" s="107" t="n">
        <v>2703362</v>
      </c>
      <c r="I54" s="107" t="n">
        <v>2619000</v>
      </c>
      <c r="J54" s="108" t="n">
        <f aca="false">SUM(J55+J59+J63+J66)</f>
        <v>2844020</v>
      </c>
      <c r="K54" s="108" t="n">
        <f aca="false">SUM(K55+K59+K63+K66)</f>
        <v>1143236.81</v>
      </c>
      <c r="L54" s="108" t="n">
        <f aca="false">SUM(L55+L59+L63+L66)</f>
        <v>0</v>
      </c>
      <c r="M54" s="108" t="n">
        <f aca="false">SUM(M55+M59+M63+M66)</f>
        <v>0</v>
      </c>
      <c r="N54" s="108" t="n">
        <f aca="false">SUM(N55+N59+N63+N66)</f>
        <v>4708700</v>
      </c>
      <c r="O54" s="108" t="n">
        <f aca="false">SUM(O55+O59+O63+O66)</f>
        <v>5827700</v>
      </c>
      <c r="P54" s="108" t="n">
        <f aca="false">SUM(P55+P59+P63+P66)</f>
        <v>13033500</v>
      </c>
      <c r="Q54" s="108" t="n">
        <f aca="false">SUM(Q55+Q59+Q63+Q66)</f>
        <v>10204957.39</v>
      </c>
      <c r="R54" s="108" t="n">
        <f aca="false">SUM(R55+R59+R63+R66+R75)</f>
        <v>10792957.39</v>
      </c>
      <c r="S54" s="108" t="n">
        <f aca="false">SUM(S55+S59+S63+S66)</f>
        <v>5706530</v>
      </c>
      <c r="T54" s="109" t="n">
        <f aca="false">SUM(S54/Q54*100)</f>
        <v>55.9191947787251</v>
      </c>
      <c r="U54" s="3"/>
      <c r="V54" s="3"/>
      <c r="W54" s="3"/>
      <c r="X54" s="3"/>
      <c r="Y54" s="3"/>
    </row>
    <row r="55" customFormat="false" ht="12.75" hidden="false" customHeight="false" outlineLevel="0" collapsed="false">
      <c r="A55" s="110" t="s">
        <v>55</v>
      </c>
      <c r="B55" s="111"/>
      <c r="C55" s="112" t="n">
        <v>835000</v>
      </c>
      <c r="D55" s="112" t="n">
        <v>384000</v>
      </c>
      <c r="E55" s="112" t="n">
        <v>480000</v>
      </c>
      <c r="F55" s="112" t="n">
        <v>535000</v>
      </c>
      <c r="G55" s="112" t="n">
        <v>835000</v>
      </c>
      <c r="H55" s="112" t="n">
        <v>384000</v>
      </c>
      <c r="I55" s="112" t="n">
        <v>480000</v>
      </c>
      <c r="J55" s="113" t="n">
        <f aca="false">SUM(J56:J58)</f>
        <v>586000</v>
      </c>
      <c r="K55" s="113" t="n">
        <f aca="false">SUM(K56:K58)</f>
        <v>308222.23</v>
      </c>
      <c r="L55" s="113" t="n">
        <f aca="false">SUM(L56:L58)</f>
        <v>0</v>
      </c>
      <c r="M55" s="113" t="n">
        <f aca="false">SUM(M56:M58)</f>
        <v>0</v>
      </c>
      <c r="N55" s="113" t="n">
        <f aca="false">SUM(N56:N58)</f>
        <v>2974200</v>
      </c>
      <c r="O55" s="113" t="n">
        <f aca="false">SUM(O56:O58)</f>
        <v>2973200</v>
      </c>
      <c r="P55" s="113" t="n">
        <f aca="false">SUM(P56:P58)</f>
        <v>855000</v>
      </c>
      <c r="Q55" s="113" t="n">
        <f aca="false">SUM(Q56:Q58)</f>
        <v>776432.39</v>
      </c>
      <c r="R55" s="113" t="n">
        <f aca="false">SUM(R56:R58)</f>
        <v>941432.39</v>
      </c>
      <c r="S55" s="113" t="n">
        <f aca="false">SUM(S56:S58)</f>
        <v>2846530</v>
      </c>
      <c r="T55" s="114" t="n">
        <f aca="false">SUM(S55/Q55*100)</f>
        <v>366.616596198415</v>
      </c>
      <c r="U55" s="3"/>
      <c r="V55" s="3"/>
      <c r="W55" s="3"/>
      <c r="X55" s="3"/>
      <c r="Y55" s="3"/>
    </row>
    <row r="56" customFormat="false" ht="12.75" hidden="false" customHeight="false" outlineLevel="0" collapsed="false">
      <c r="A56" s="110" t="s">
        <v>56</v>
      </c>
      <c r="B56" s="111"/>
      <c r="C56" s="112" t="n">
        <v>805000</v>
      </c>
      <c r="D56" s="112" t="n">
        <v>355000</v>
      </c>
      <c r="E56" s="112"/>
      <c r="F56" s="112"/>
      <c r="G56" s="112" t="n">
        <v>805000</v>
      </c>
      <c r="H56" s="112" t="n">
        <v>355000</v>
      </c>
      <c r="I56" s="112"/>
      <c r="J56" s="113" t="n">
        <v>552000</v>
      </c>
      <c r="K56" s="113" t="n">
        <v>290109.38</v>
      </c>
      <c r="L56" s="113"/>
      <c r="M56" s="113"/>
      <c r="N56" s="113" t="n">
        <v>2735200</v>
      </c>
      <c r="O56" s="113" t="n">
        <v>2735200</v>
      </c>
      <c r="P56" s="113" t="n">
        <v>700000</v>
      </c>
      <c r="Q56" s="113" t="n">
        <v>621432.39</v>
      </c>
      <c r="R56" s="113" t="n">
        <v>846432.39</v>
      </c>
      <c r="S56" s="113" t="n">
        <v>2590530</v>
      </c>
      <c r="T56" s="114" t="n">
        <f aca="false">SUM(S56/Q56*100)</f>
        <v>416.864334992259</v>
      </c>
    </row>
    <row r="57" customFormat="false" ht="12.75" hidden="false" customHeight="false" outlineLevel="0" collapsed="false">
      <c r="A57" s="110" t="n">
        <v>613</v>
      </c>
      <c r="B57" s="111" t="s">
        <v>57</v>
      </c>
      <c r="C57" s="112" t="n">
        <v>10000</v>
      </c>
      <c r="D57" s="112" t="n">
        <v>15000</v>
      </c>
      <c r="E57" s="112"/>
      <c r="F57" s="112"/>
      <c r="G57" s="112" t="n">
        <v>10000</v>
      </c>
      <c r="H57" s="112" t="n">
        <v>15000</v>
      </c>
      <c r="I57" s="112"/>
      <c r="J57" s="113" t="n">
        <v>25000</v>
      </c>
      <c r="K57" s="113" t="n">
        <v>14415.75</v>
      </c>
      <c r="L57" s="113"/>
      <c r="M57" s="113"/>
      <c r="N57" s="113" t="n">
        <v>230000</v>
      </c>
      <c r="O57" s="113" t="n">
        <v>230000</v>
      </c>
      <c r="P57" s="113" t="n">
        <v>150000</v>
      </c>
      <c r="Q57" s="113" t="n">
        <v>150000</v>
      </c>
      <c r="R57" s="113" t="n">
        <v>90000</v>
      </c>
      <c r="S57" s="113" t="n">
        <v>250000</v>
      </c>
      <c r="T57" s="114" t="n">
        <f aca="false">SUM(S57/Q57*100)</f>
        <v>166.666666666667</v>
      </c>
    </row>
    <row r="58" customFormat="false" ht="12.75" hidden="false" customHeight="false" outlineLevel="0" collapsed="false">
      <c r="A58" s="110" t="n">
        <v>614</v>
      </c>
      <c r="B58" s="111" t="s">
        <v>58</v>
      </c>
      <c r="C58" s="112" t="n">
        <v>20000</v>
      </c>
      <c r="D58" s="112" t="n">
        <v>14000</v>
      </c>
      <c r="E58" s="112"/>
      <c r="F58" s="112"/>
      <c r="G58" s="112" t="n">
        <v>20000</v>
      </c>
      <c r="H58" s="112" t="n">
        <v>14000</v>
      </c>
      <c r="I58" s="112"/>
      <c r="J58" s="113" t="n">
        <v>9000</v>
      </c>
      <c r="K58" s="113" t="n">
        <v>3697.1</v>
      </c>
      <c r="L58" s="113"/>
      <c r="M58" s="113"/>
      <c r="N58" s="113" t="n">
        <v>9000</v>
      </c>
      <c r="O58" s="113" t="n">
        <v>8000</v>
      </c>
      <c r="P58" s="113" t="n">
        <v>5000</v>
      </c>
      <c r="Q58" s="113" t="n">
        <v>5000</v>
      </c>
      <c r="R58" s="113" t="n">
        <v>5000</v>
      </c>
      <c r="S58" s="113" t="n">
        <v>6000</v>
      </c>
      <c r="T58" s="114" t="n">
        <f aca="false">SUM(S58/Q58*100)</f>
        <v>120</v>
      </c>
    </row>
    <row r="59" customFormat="false" ht="12.75" hidden="false" customHeight="false" outlineLevel="0" collapsed="false">
      <c r="A59" s="110" t="n">
        <v>63</v>
      </c>
      <c r="B59" s="111" t="s">
        <v>59</v>
      </c>
      <c r="C59" s="112" t="n">
        <v>810000</v>
      </c>
      <c r="D59" s="112" t="n">
        <v>1672362</v>
      </c>
      <c r="E59" s="112" t="n">
        <v>1418000</v>
      </c>
      <c r="F59" s="112" t="n">
        <v>1450000</v>
      </c>
      <c r="G59" s="112" t="n">
        <v>810000</v>
      </c>
      <c r="H59" s="112" t="n">
        <v>1672362</v>
      </c>
      <c r="I59" s="112" t="n">
        <v>1418000</v>
      </c>
      <c r="J59" s="113" t="n">
        <f aca="false">SUM(J60:J61)</f>
        <v>1623020</v>
      </c>
      <c r="K59" s="113" t="n">
        <f aca="false">SUM(K60:K61)</f>
        <v>782560.53</v>
      </c>
      <c r="L59" s="113" t="n">
        <f aca="false">SUM(L60:L61)</f>
        <v>0</v>
      </c>
      <c r="M59" s="113" t="n">
        <f aca="false">SUM(M60:M61)</f>
        <v>0</v>
      </c>
      <c r="N59" s="113" t="n">
        <f aca="false">SUM(N60:N62)</f>
        <v>1566000</v>
      </c>
      <c r="O59" s="113" t="n">
        <f aca="false">SUM(O60:O62)</f>
        <v>2676000</v>
      </c>
      <c r="P59" s="113" t="n">
        <f aca="false">SUM(P60:P62)</f>
        <v>12025000</v>
      </c>
      <c r="Q59" s="113" t="n">
        <f aca="false">SUM(Q60:Q62)</f>
        <v>9273025</v>
      </c>
      <c r="R59" s="113" t="n">
        <f aca="false">SUM(R60:R62)</f>
        <v>8753025</v>
      </c>
      <c r="S59" s="113" t="n">
        <f aca="false">SUM(S60:S62)</f>
        <v>2660000</v>
      </c>
      <c r="T59" s="114" t="n">
        <f aca="false">SUM(S59/Q59*100)</f>
        <v>28.6853534849739</v>
      </c>
    </row>
    <row r="60" customFormat="false" ht="12.75" hidden="false" customHeight="false" outlineLevel="0" collapsed="false">
      <c r="A60" s="110" t="n">
        <v>633</v>
      </c>
      <c r="B60" s="111" t="s">
        <v>60</v>
      </c>
      <c r="C60" s="112" t="n">
        <v>730000</v>
      </c>
      <c r="D60" s="112" t="n">
        <v>1272362</v>
      </c>
      <c r="E60" s="112"/>
      <c r="F60" s="112"/>
      <c r="G60" s="112" t="n">
        <v>730000</v>
      </c>
      <c r="H60" s="112" t="n">
        <v>1272362</v>
      </c>
      <c r="I60" s="112"/>
      <c r="J60" s="113" t="n">
        <v>1423020</v>
      </c>
      <c r="K60" s="113" t="n">
        <v>559926</v>
      </c>
      <c r="L60" s="113"/>
      <c r="M60" s="113"/>
      <c r="N60" s="113" t="n">
        <v>416000</v>
      </c>
      <c r="O60" s="113" t="n">
        <v>1216000</v>
      </c>
      <c r="P60" s="113" t="n">
        <v>4810000</v>
      </c>
      <c r="Q60" s="113" t="n">
        <v>5238025</v>
      </c>
      <c r="R60" s="113" t="n">
        <v>4718025</v>
      </c>
      <c r="S60" s="113" t="n">
        <v>1728000</v>
      </c>
      <c r="T60" s="114" t="n">
        <f aca="false">SUM(S60/Q60*100)</f>
        <v>32.9895332687416</v>
      </c>
      <c r="U60" s="3"/>
      <c r="V60" s="3"/>
      <c r="W60" s="3"/>
      <c r="X60" s="3"/>
      <c r="Y60" s="3"/>
    </row>
    <row r="61" customFormat="false" ht="12.75" hidden="false" customHeight="false" outlineLevel="0" collapsed="false">
      <c r="A61" s="110" t="n">
        <v>634</v>
      </c>
      <c r="B61" s="111" t="s">
        <v>61</v>
      </c>
      <c r="C61" s="112" t="n">
        <v>80000</v>
      </c>
      <c r="D61" s="112" t="n">
        <v>400000</v>
      </c>
      <c r="E61" s="112"/>
      <c r="F61" s="112"/>
      <c r="G61" s="112" t="n">
        <v>80000</v>
      </c>
      <c r="H61" s="112" t="n">
        <v>400000</v>
      </c>
      <c r="I61" s="112"/>
      <c r="J61" s="113" t="n">
        <v>200000</v>
      </c>
      <c r="K61" s="113" t="n">
        <v>222634.53</v>
      </c>
      <c r="L61" s="113"/>
      <c r="M61" s="113"/>
      <c r="N61" s="113" t="n">
        <v>150000</v>
      </c>
      <c r="O61" s="113" t="n">
        <v>200000</v>
      </c>
      <c r="P61" s="113" t="n">
        <v>235000</v>
      </c>
      <c r="Q61" s="113" t="n">
        <v>55000</v>
      </c>
      <c r="R61" s="113" t="n">
        <v>55000</v>
      </c>
      <c r="S61" s="113" t="n">
        <v>120000</v>
      </c>
      <c r="T61" s="114" t="n">
        <f aca="false">SUM(S61/Q61*100)</f>
        <v>218.181818181818</v>
      </c>
      <c r="U61" s="3"/>
      <c r="V61" s="3"/>
      <c r="W61" s="3"/>
      <c r="X61" s="3"/>
      <c r="Y61" s="3"/>
    </row>
    <row r="62" customFormat="false" ht="12.75" hidden="false" customHeight="false" outlineLevel="0" collapsed="false">
      <c r="A62" s="110" t="n">
        <v>638</v>
      </c>
      <c r="B62" s="111" t="s">
        <v>62</v>
      </c>
      <c r="C62" s="112"/>
      <c r="D62" s="112"/>
      <c r="E62" s="112"/>
      <c r="F62" s="112"/>
      <c r="G62" s="112"/>
      <c r="H62" s="112"/>
      <c r="I62" s="112"/>
      <c r="J62" s="113" t="n">
        <v>0</v>
      </c>
      <c r="K62" s="113"/>
      <c r="L62" s="113"/>
      <c r="M62" s="113"/>
      <c r="N62" s="113" t="n">
        <v>1000000</v>
      </c>
      <c r="O62" s="113" t="n">
        <v>1260000</v>
      </c>
      <c r="P62" s="113" t="n">
        <v>6980000</v>
      </c>
      <c r="Q62" s="113" t="n">
        <v>3980000</v>
      </c>
      <c r="R62" s="113" t="n">
        <v>3980000</v>
      </c>
      <c r="S62" s="113" t="n">
        <v>812000</v>
      </c>
      <c r="T62" s="114" t="n">
        <f aca="false">SUM(S62/Q62*100)</f>
        <v>20.4020100502513</v>
      </c>
    </row>
    <row r="63" customFormat="false" ht="12.75" hidden="false" customHeight="false" outlineLevel="0" collapsed="false">
      <c r="A63" s="110" t="n">
        <v>64</v>
      </c>
      <c r="B63" s="111" t="s">
        <v>63</v>
      </c>
      <c r="C63" s="112" t="n">
        <v>29000</v>
      </c>
      <c r="D63" s="112" t="n">
        <v>40000</v>
      </c>
      <c r="E63" s="112" t="n">
        <v>41000</v>
      </c>
      <c r="F63" s="112" t="n">
        <v>42000</v>
      </c>
      <c r="G63" s="112" t="n">
        <v>29000</v>
      </c>
      <c r="H63" s="112" t="n">
        <v>40000</v>
      </c>
      <c r="I63" s="112" t="n">
        <v>41000</v>
      </c>
      <c r="J63" s="113" t="n">
        <f aca="false">SUM(J64:J65)</f>
        <v>17000</v>
      </c>
      <c r="K63" s="113" t="n">
        <f aca="false">SUM(K64:K65)</f>
        <v>5883.94</v>
      </c>
      <c r="L63" s="113" t="n">
        <f aca="false">SUM(L64:L65)</f>
        <v>0</v>
      </c>
      <c r="M63" s="113" t="n">
        <f aca="false">SUM(M64:M65)</f>
        <v>0</v>
      </c>
      <c r="N63" s="113" t="n">
        <f aca="false">SUM(N64:N65)</f>
        <v>34500</v>
      </c>
      <c r="O63" s="113" t="n">
        <f aca="false">SUM(O64:O65)</f>
        <v>44500</v>
      </c>
      <c r="P63" s="113" t="n">
        <f aca="false">SUM(P64:P65)</f>
        <v>17000</v>
      </c>
      <c r="Q63" s="113" t="n">
        <f aca="false">SUM(Q64:Q65)</f>
        <v>17000</v>
      </c>
      <c r="R63" s="113" t="n">
        <f aca="false">SUM(R64:R65)</f>
        <v>13000</v>
      </c>
      <c r="S63" s="113" t="n">
        <f aca="false">SUM(S64:S65)</f>
        <v>43000</v>
      </c>
      <c r="T63" s="113" t="n">
        <f aca="false">SUM(T64:T65)</f>
        <v>362.5</v>
      </c>
      <c r="U63" s="3"/>
      <c r="V63" s="3"/>
      <c r="W63" s="3"/>
      <c r="X63" s="3"/>
      <c r="Y63" s="3"/>
    </row>
    <row r="64" customFormat="false" ht="12.75" hidden="false" customHeight="false" outlineLevel="0" collapsed="false">
      <c r="A64" s="110" t="n">
        <v>641</v>
      </c>
      <c r="B64" s="111" t="s">
        <v>64</v>
      </c>
      <c r="C64" s="112" t="n">
        <v>5000</v>
      </c>
      <c r="D64" s="112" t="n">
        <v>3000</v>
      </c>
      <c r="E64" s="112"/>
      <c r="F64" s="112"/>
      <c r="G64" s="112" t="n">
        <v>5000</v>
      </c>
      <c r="H64" s="112" t="n">
        <v>3000</v>
      </c>
      <c r="I64" s="112"/>
      <c r="J64" s="113" t="n">
        <v>1000</v>
      </c>
      <c r="K64" s="113" t="n">
        <v>318.55</v>
      </c>
      <c r="L64" s="113"/>
      <c r="M64" s="113"/>
      <c r="N64" s="113" t="n">
        <v>1000</v>
      </c>
      <c r="O64" s="113" t="n">
        <v>1000</v>
      </c>
      <c r="P64" s="113" t="n">
        <v>1000</v>
      </c>
      <c r="Q64" s="113" t="n">
        <v>1000</v>
      </c>
      <c r="R64" s="113" t="n">
        <v>1000</v>
      </c>
      <c r="S64" s="113" t="n">
        <v>1000</v>
      </c>
      <c r="T64" s="114" t="n">
        <f aca="false">SUM(S64/Q64*100)</f>
        <v>100</v>
      </c>
    </row>
    <row r="65" customFormat="false" ht="12.75" hidden="false" customHeight="false" outlineLevel="0" collapsed="false">
      <c r="A65" s="110" t="n">
        <v>642</v>
      </c>
      <c r="B65" s="111" t="s">
        <v>65</v>
      </c>
      <c r="C65" s="112" t="n">
        <v>24000</v>
      </c>
      <c r="D65" s="112" t="n">
        <v>37000</v>
      </c>
      <c r="E65" s="112"/>
      <c r="F65" s="112"/>
      <c r="G65" s="112" t="n">
        <v>24000</v>
      </c>
      <c r="H65" s="112" t="n">
        <v>37000</v>
      </c>
      <c r="I65" s="112"/>
      <c r="J65" s="113" t="n">
        <v>16000</v>
      </c>
      <c r="K65" s="113" t="n">
        <v>5565.39</v>
      </c>
      <c r="L65" s="113"/>
      <c r="M65" s="113"/>
      <c r="N65" s="113" t="n">
        <v>33500</v>
      </c>
      <c r="O65" s="113" t="n">
        <v>43500</v>
      </c>
      <c r="P65" s="113" t="n">
        <v>16000</v>
      </c>
      <c r="Q65" s="113" t="n">
        <v>16000</v>
      </c>
      <c r="R65" s="113" t="n">
        <v>12000</v>
      </c>
      <c r="S65" s="113" t="n">
        <v>42000</v>
      </c>
      <c r="T65" s="114" t="n">
        <f aca="false">SUM(S65/Q65*100)</f>
        <v>262.5</v>
      </c>
    </row>
    <row r="66" customFormat="false" ht="12.75" hidden="false" customHeight="false" outlineLevel="0" collapsed="false">
      <c r="A66" s="110" t="n">
        <v>65</v>
      </c>
      <c r="B66" s="111" t="s">
        <v>66</v>
      </c>
      <c r="C66" s="112" t="n">
        <v>477000</v>
      </c>
      <c r="D66" s="112" t="n">
        <v>607000</v>
      </c>
      <c r="E66" s="112" t="n">
        <v>680000</v>
      </c>
      <c r="F66" s="112" t="n">
        <v>682000</v>
      </c>
      <c r="G66" s="112" t="n">
        <v>477000</v>
      </c>
      <c r="H66" s="112" t="n">
        <v>607000</v>
      </c>
      <c r="I66" s="112" t="n">
        <v>680000</v>
      </c>
      <c r="J66" s="113" t="n">
        <f aca="false">SUM(J67:J69)</f>
        <v>618000</v>
      </c>
      <c r="K66" s="113" t="n">
        <f aca="false">SUM(K67:K69)</f>
        <v>46570.11</v>
      </c>
      <c r="L66" s="113" t="n">
        <f aca="false">SUM(L67:L69)</f>
        <v>0</v>
      </c>
      <c r="M66" s="113" t="n">
        <f aca="false">SUM(M67:M69)</f>
        <v>0</v>
      </c>
      <c r="N66" s="113" t="n">
        <f aca="false">SUM(N67:N69)</f>
        <v>134000</v>
      </c>
      <c r="O66" s="113" t="n">
        <f aca="false">SUM(O67:O69)</f>
        <v>134000</v>
      </c>
      <c r="P66" s="113" t="n">
        <f aca="false">SUM(P67:P69)</f>
        <v>136500</v>
      </c>
      <c r="Q66" s="113" t="n">
        <f aca="false">SUM(Q67:Q69)</f>
        <v>138500</v>
      </c>
      <c r="R66" s="113" t="n">
        <f aca="false">SUM(R67:R69)</f>
        <v>135500</v>
      </c>
      <c r="S66" s="113" t="n">
        <f aca="false">SUM(S67:S69)</f>
        <v>157000</v>
      </c>
      <c r="T66" s="113" t="n">
        <f aca="false">SUM(T67:T69)</f>
        <v>1445.69105691057</v>
      </c>
    </row>
    <row r="67" customFormat="false" ht="12.75" hidden="false" customHeight="false" outlineLevel="0" collapsed="false">
      <c r="A67" s="110" t="n">
        <v>651</v>
      </c>
      <c r="B67" s="111" t="s">
        <v>67</v>
      </c>
      <c r="C67" s="112" t="n">
        <v>1000</v>
      </c>
      <c r="D67" s="112" t="n">
        <v>1000</v>
      </c>
      <c r="E67" s="112"/>
      <c r="F67" s="112"/>
      <c r="G67" s="112" t="n">
        <v>1000</v>
      </c>
      <c r="H67" s="112" t="n">
        <v>1000</v>
      </c>
      <c r="I67" s="112"/>
      <c r="J67" s="113" t="n">
        <v>12000</v>
      </c>
      <c r="K67" s="113" t="n">
        <v>0</v>
      </c>
      <c r="L67" s="113"/>
      <c r="M67" s="113"/>
      <c r="N67" s="113" t="n">
        <v>18000</v>
      </c>
      <c r="O67" s="113" t="n">
        <v>18000</v>
      </c>
      <c r="P67" s="113" t="n">
        <v>13000</v>
      </c>
      <c r="Q67" s="113" t="n">
        <v>15000</v>
      </c>
      <c r="R67" s="113" t="n">
        <v>12000</v>
      </c>
      <c r="S67" s="113" t="n">
        <v>21000</v>
      </c>
      <c r="T67" s="114" t="n">
        <f aca="false">SUM(S67/Q67*100)</f>
        <v>140</v>
      </c>
    </row>
    <row r="68" customFormat="false" ht="12.75" hidden="false" customHeight="false" outlineLevel="0" collapsed="false">
      <c r="A68" s="110" t="n">
        <v>652</v>
      </c>
      <c r="B68" s="111" t="s">
        <v>68</v>
      </c>
      <c r="C68" s="112" t="n">
        <v>371000</v>
      </c>
      <c r="D68" s="112" t="n">
        <v>501000</v>
      </c>
      <c r="E68" s="112"/>
      <c r="F68" s="112"/>
      <c r="G68" s="112" t="n">
        <v>371000</v>
      </c>
      <c r="H68" s="112" t="n">
        <v>501000</v>
      </c>
      <c r="I68" s="112"/>
      <c r="J68" s="113" t="n">
        <v>501000</v>
      </c>
      <c r="K68" s="113" t="n">
        <v>91.17</v>
      </c>
      <c r="L68" s="113"/>
      <c r="M68" s="113"/>
      <c r="N68" s="113" t="n">
        <v>6000</v>
      </c>
      <c r="O68" s="113" t="n">
        <v>6000</v>
      </c>
      <c r="P68" s="113" t="n">
        <v>500</v>
      </c>
      <c r="Q68" s="113" t="n">
        <v>500</v>
      </c>
      <c r="R68" s="113" t="n">
        <v>500</v>
      </c>
      <c r="S68" s="113" t="n">
        <v>6000</v>
      </c>
      <c r="T68" s="114" t="n">
        <f aca="false">SUM(S68/Q68*100)</f>
        <v>1200</v>
      </c>
    </row>
    <row r="69" customFormat="false" ht="12.75" hidden="false" customHeight="false" outlineLevel="0" collapsed="false">
      <c r="A69" s="110" t="n">
        <v>653</v>
      </c>
      <c r="B69" s="111" t="s">
        <v>69</v>
      </c>
      <c r="C69" s="112" t="n">
        <v>105000</v>
      </c>
      <c r="D69" s="112" t="n">
        <v>105000</v>
      </c>
      <c r="E69" s="112"/>
      <c r="F69" s="112"/>
      <c r="G69" s="112" t="n">
        <v>105000</v>
      </c>
      <c r="H69" s="112" t="n">
        <v>105000</v>
      </c>
      <c r="I69" s="112"/>
      <c r="J69" s="113" t="n">
        <v>105000</v>
      </c>
      <c r="K69" s="113" t="n">
        <v>46478.94</v>
      </c>
      <c r="L69" s="113"/>
      <c r="M69" s="113"/>
      <c r="N69" s="113" t="n">
        <v>110000</v>
      </c>
      <c r="O69" s="113" t="n">
        <v>110000</v>
      </c>
      <c r="P69" s="113" t="n">
        <v>123000</v>
      </c>
      <c r="Q69" s="113" t="n">
        <v>123000</v>
      </c>
      <c r="R69" s="113" t="n">
        <v>123000</v>
      </c>
      <c r="S69" s="113" t="n">
        <v>130000</v>
      </c>
      <c r="T69" s="114" t="n">
        <f aca="false">SUM(S69/Q69*100)</f>
        <v>105.691056910569</v>
      </c>
    </row>
    <row r="70" customFormat="false" ht="12.75" hidden="true" customHeight="false" outlineLevel="0" collapsed="false">
      <c r="A70" s="115" t="n">
        <v>7</v>
      </c>
      <c r="B70" s="116" t="s">
        <v>70</v>
      </c>
      <c r="C70" s="117" t="n">
        <v>0</v>
      </c>
      <c r="D70" s="117" t="n">
        <v>0</v>
      </c>
      <c r="E70" s="117" t="n">
        <v>0</v>
      </c>
      <c r="F70" s="117" t="n">
        <v>0</v>
      </c>
      <c r="G70" s="117" t="n">
        <v>0</v>
      </c>
      <c r="H70" s="117" t="n">
        <v>0</v>
      </c>
      <c r="I70" s="117" t="n">
        <v>0</v>
      </c>
      <c r="J70" s="118" t="n">
        <f aca="false">SUM(J71+J73)</f>
        <v>0</v>
      </c>
      <c r="K70" s="118" t="n">
        <f aca="false">SUM(K71+K73)</f>
        <v>0</v>
      </c>
      <c r="L70" s="118" t="n">
        <f aca="false">SUM(L71+L73)</f>
        <v>0</v>
      </c>
      <c r="M70" s="118" t="n">
        <f aca="false">SUM(M71+M73)</f>
        <v>0</v>
      </c>
      <c r="N70" s="118" t="n">
        <f aca="false">SUM(N71+N73)</f>
        <v>0</v>
      </c>
      <c r="O70" s="118" t="n">
        <f aca="false">SUM(O71+O73)</f>
        <v>0</v>
      </c>
      <c r="P70" s="118" t="n">
        <f aca="false">SUM(P71+P73)</f>
        <v>0</v>
      </c>
      <c r="Q70" s="118" t="n">
        <f aca="false">SUM(Q71+Q73)</f>
        <v>0</v>
      </c>
      <c r="R70" s="118" t="n">
        <f aca="false">SUM(R71+R73)</f>
        <v>0</v>
      </c>
      <c r="S70" s="118" t="n">
        <f aca="false">SUM(S71+S73)</f>
        <v>0</v>
      </c>
      <c r="T70" s="119" t="n">
        <f aca="false">SUM(T71+T73)</f>
        <v>0</v>
      </c>
    </row>
    <row r="71" customFormat="false" ht="12.75" hidden="true" customHeight="false" outlineLevel="0" collapsed="false">
      <c r="A71" s="110" t="n">
        <v>71</v>
      </c>
      <c r="B71" s="111" t="s">
        <v>71</v>
      </c>
      <c r="C71" s="112" t="n">
        <v>0</v>
      </c>
      <c r="D71" s="112" t="n">
        <v>0</v>
      </c>
      <c r="E71" s="112"/>
      <c r="F71" s="112"/>
      <c r="G71" s="112" t="n">
        <v>0</v>
      </c>
      <c r="H71" s="112" t="n">
        <v>0</v>
      </c>
      <c r="I71" s="112"/>
      <c r="J71" s="113" t="n">
        <f aca="false">SUM(J72)</f>
        <v>0</v>
      </c>
      <c r="K71" s="113" t="n">
        <f aca="false">SUM(K72)</f>
        <v>0</v>
      </c>
      <c r="L71" s="113" t="n">
        <f aca="false">SUM(L72)</f>
        <v>0</v>
      </c>
      <c r="M71" s="113" t="n">
        <f aca="false">SUM(M72)</f>
        <v>0</v>
      </c>
      <c r="N71" s="113" t="n">
        <f aca="false">SUM(N72)</f>
        <v>0</v>
      </c>
      <c r="O71" s="113" t="n">
        <f aca="false">SUM(O72)</f>
        <v>0</v>
      </c>
      <c r="P71" s="113" t="n">
        <f aca="false">SUM(P72)</f>
        <v>0</v>
      </c>
      <c r="Q71" s="113" t="n">
        <f aca="false">SUM(Q72)</f>
        <v>0</v>
      </c>
      <c r="R71" s="113" t="n">
        <f aca="false">SUM(R72)</f>
        <v>0</v>
      </c>
      <c r="S71" s="113" t="n">
        <f aca="false">SUM(S72)</f>
        <v>0</v>
      </c>
      <c r="T71" s="114" t="n">
        <f aca="false">SUM(T72)</f>
        <v>0</v>
      </c>
    </row>
    <row r="72" customFormat="false" ht="12.75" hidden="true" customHeight="false" outlineLevel="0" collapsed="false">
      <c r="A72" s="110" t="n">
        <v>711</v>
      </c>
      <c r="B72" s="111" t="s">
        <v>72</v>
      </c>
      <c r="C72" s="112" t="n">
        <v>0</v>
      </c>
      <c r="D72" s="112" t="n">
        <v>0</v>
      </c>
      <c r="E72" s="112"/>
      <c r="F72" s="112"/>
      <c r="G72" s="112" t="n">
        <v>0</v>
      </c>
      <c r="H72" s="112" t="n">
        <v>0</v>
      </c>
      <c r="I72" s="112"/>
      <c r="J72" s="113"/>
      <c r="K72" s="113"/>
      <c r="L72" s="113"/>
      <c r="M72" s="113"/>
      <c r="N72" s="113" t="n">
        <v>0</v>
      </c>
      <c r="O72" s="113" t="n">
        <v>0</v>
      </c>
      <c r="P72" s="113" t="n">
        <v>0</v>
      </c>
      <c r="Q72" s="113" t="n">
        <v>0</v>
      </c>
      <c r="R72" s="113" t="n">
        <v>0</v>
      </c>
      <c r="S72" s="113" t="n">
        <v>0</v>
      </c>
      <c r="T72" s="114" t="n">
        <v>0</v>
      </c>
    </row>
    <row r="73" customFormat="false" ht="12.75" hidden="true" customHeight="false" outlineLevel="0" collapsed="false">
      <c r="A73" s="110" t="n">
        <v>72</v>
      </c>
      <c r="B73" s="111" t="s">
        <v>73</v>
      </c>
      <c r="C73" s="112" t="n">
        <v>0</v>
      </c>
      <c r="D73" s="112" t="n">
        <v>0</v>
      </c>
      <c r="E73" s="112"/>
      <c r="F73" s="112"/>
      <c r="G73" s="112" t="n">
        <v>0</v>
      </c>
      <c r="H73" s="112" t="n">
        <v>0</v>
      </c>
      <c r="I73" s="112"/>
      <c r="J73" s="113" t="n">
        <f aca="false">SUM(J74)</f>
        <v>0</v>
      </c>
      <c r="K73" s="113" t="n">
        <f aca="false">SUM(K74)</f>
        <v>0</v>
      </c>
      <c r="L73" s="113" t="n">
        <f aca="false">SUM(L74)</f>
        <v>0</v>
      </c>
      <c r="M73" s="113" t="n">
        <f aca="false">SUM(M74)</f>
        <v>0</v>
      </c>
      <c r="N73" s="113" t="n">
        <f aca="false">SUM(N74)</f>
        <v>0</v>
      </c>
      <c r="O73" s="113" t="n">
        <f aca="false">SUM(O74)</f>
        <v>0</v>
      </c>
      <c r="P73" s="113" t="n">
        <f aca="false">SUM(P74)</f>
        <v>0</v>
      </c>
      <c r="Q73" s="113" t="n">
        <f aca="false">SUM(Q74)</f>
        <v>0</v>
      </c>
      <c r="R73" s="113" t="n">
        <f aca="false">SUM(R74)</f>
        <v>0</v>
      </c>
      <c r="S73" s="113" t="n">
        <f aca="false">SUM(S74)</f>
        <v>0</v>
      </c>
      <c r="T73" s="114" t="n">
        <f aca="false">SUM(T74)</f>
        <v>0</v>
      </c>
    </row>
    <row r="74" customFormat="false" ht="12.75" hidden="true" customHeight="false" outlineLevel="0" collapsed="false">
      <c r="A74" s="110" t="n">
        <v>721</v>
      </c>
      <c r="B74" s="111" t="s">
        <v>74</v>
      </c>
      <c r="C74" s="112" t="n">
        <v>0</v>
      </c>
      <c r="D74" s="112" t="n">
        <v>0</v>
      </c>
      <c r="E74" s="112"/>
      <c r="F74" s="112"/>
      <c r="G74" s="112" t="n">
        <v>0</v>
      </c>
      <c r="H74" s="112" t="n">
        <v>0</v>
      </c>
      <c r="I74" s="112"/>
      <c r="J74" s="113"/>
      <c r="K74" s="113"/>
      <c r="L74" s="113"/>
      <c r="M74" s="113"/>
      <c r="N74" s="113" t="n">
        <v>0</v>
      </c>
      <c r="O74" s="113" t="n">
        <v>0</v>
      </c>
      <c r="P74" s="113" t="n">
        <v>0</v>
      </c>
      <c r="Q74" s="113" t="n">
        <v>0</v>
      </c>
      <c r="R74" s="113" t="n">
        <v>0</v>
      </c>
      <c r="S74" s="113" t="n">
        <v>0</v>
      </c>
      <c r="T74" s="114" t="n">
        <v>0</v>
      </c>
    </row>
    <row r="75" customFormat="false" ht="12.75" hidden="false" customHeight="false" outlineLevel="0" collapsed="false">
      <c r="A75" s="110" t="n">
        <v>66</v>
      </c>
      <c r="B75" s="111" t="s">
        <v>75</v>
      </c>
      <c r="C75" s="112"/>
      <c r="D75" s="112"/>
      <c r="E75" s="112"/>
      <c r="F75" s="112"/>
      <c r="G75" s="112"/>
      <c r="H75" s="112"/>
      <c r="I75" s="112"/>
      <c r="J75" s="113"/>
      <c r="K75" s="113"/>
      <c r="L75" s="113"/>
      <c r="M75" s="113"/>
      <c r="N75" s="113"/>
      <c r="O75" s="113"/>
      <c r="P75" s="113" t="n">
        <f aca="false">SUM(P76)</f>
        <v>0</v>
      </c>
      <c r="Q75" s="113" t="n">
        <f aca="false">SUM(Q76)</f>
        <v>0</v>
      </c>
      <c r="R75" s="113" t="n">
        <f aca="false">SUM(R76)</f>
        <v>950000</v>
      </c>
      <c r="S75" s="113"/>
      <c r="T75" s="114"/>
    </row>
    <row r="76" customFormat="false" ht="12.75" hidden="false" customHeight="false" outlineLevel="0" collapsed="false">
      <c r="A76" s="110" t="n">
        <v>663</v>
      </c>
      <c r="B76" s="111" t="s">
        <v>76</v>
      </c>
      <c r="C76" s="112"/>
      <c r="D76" s="112"/>
      <c r="E76" s="112"/>
      <c r="F76" s="112"/>
      <c r="G76" s="112"/>
      <c r="H76" s="112"/>
      <c r="I76" s="112"/>
      <c r="J76" s="113"/>
      <c r="K76" s="113"/>
      <c r="L76" s="113"/>
      <c r="M76" s="113"/>
      <c r="N76" s="113"/>
      <c r="O76" s="113"/>
      <c r="P76" s="113"/>
      <c r="Q76" s="113" t="n">
        <v>0</v>
      </c>
      <c r="R76" s="113" t="n">
        <v>950000</v>
      </c>
      <c r="S76" s="113"/>
      <c r="T76" s="114"/>
    </row>
    <row r="77" customFormat="false" ht="12.75" hidden="false" customHeight="false" outlineLevel="0" collapsed="false">
      <c r="A77" s="115" t="n">
        <v>3</v>
      </c>
      <c r="B77" s="116" t="s">
        <v>77</v>
      </c>
      <c r="C77" s="117" t="n">
        <v>1320000</v>
      </c>
      <c r="D77" s="117" t="n">
        <v>1873362</v>
      </c>
      <c r="E77" s="117" t="n">
        <v>1449000</v>
      </c>
      <c r="F77" s="117" t="n">
        <v>1486000</v>
      </c>
      <c r="G77" s="117" t="n">
        <v>1320000</v>
      </c>
      <c r="H77" s="117" t="n">
        <v>1873362</v>
      </c>
      <c r="I77" s="117" t="n">
        <v>1449000</v>
      </c>
      <c r="J77" s="118" t="n">
        <f aca="false">SUM(J78+J82+J87+J93+J95)</f>
        <v>1837000</v>
      </c>
      <c r="K77" s="118" t="n">
        <f aca="false">SUM(K78+K82+K87+K93+K95)</f>
        <v>727178.75</v>
      </c>
      <c r="L77" s="118" t="n">
        <f aca="false">SUM(L78+L82+L87+L93+L95)</f>
        <v>0</v>
      </c>
      <c r="M77" s="118" t="n">
        <f aca="false">SUM(M78+M82+M87+M93+M95)</f>
        <v>0</v>
      </c>
      <c r="N77" s="118" t="n">
        <f aca="false">SUM(N78+N82+N87+N93+N95)</f>
        <v>3556200</v>
      </c>
      <c r="O77" s="118" t="n">
        <f aca="false">SUM(O78+O82+O87+O93+O95)</f>
        <v>4030200</v>
      </c>
      <c r="P77" s="118" t="n">
        <f aca="false">SUM(P78+P82+P87+P93+P95)+P90</f>
        <v>4918500</v>
      </c>
      <c r="Q77" s="118" t="n">
        <f aca="false">SUM(Q78+Q82+Q87+Q93+Q95)+Q90</f>
        <v>5370161.6</v>
      </c>
      <c r="R77" s="118" t="n">
        <f aca="false">SUM(R78+R82+R87+R93+R95)+R90</f>
        <v>5513161.6</v>
      </c>
      <c r="S77" s="118" t="n">
        <f aca="false">SUM(S78+S82+S87+S93+S95)</f>
        <v>4456000</v>
      </c>
      <c r="T77" s="119" t="n">
        <f aca="false">SUM(S77/Q77*100)</f>
        <v>82.9770187921347</v>
      </c>
    </row>
    <row r="78" customFormat="false" ht="12.75" hidden="false" customHeight="false" outlineLevel="0" collapsed="false">
      <c r="A78" s="110" t="n">
        <v>31</v>
      </c>
      <c r="B78" s="111" t="s">
        <v>78</v>
      </c>
      <c r="C78" s="112" t="n">
        <v>356000</v>
      </c>
      <c r="D78" s="112" t="n">
        <v>398000</v>
      </c>
      <c r="E78" s="112" t="n">
        <v>358000</v>
      </c>
      <c r="F78" s="112" t="n">
        <v>358000</v>
      </c>
      <c r="G78" s="112" t="n">
        <v>356000</v>
      </c>
      <c r="H78" s="112" t="n">
        <v>398000</v>
      </c>
      <c r="I78" s="112" t="n">
        <v>358000</v>
      </c>
      <c r="J78" s="113" t="n">
        <f aca="false">SUM(J79:J81)</f>
        <v>511000</v>
      </c>
      <c r="K78" s="113" t="n">
        <f aca="false">SUM(K79:K81)</f>
        <v>253625.46</v>
      </c>
      <c r="L78" s="113" t="n">
        <f aca="false">SUM(L79:L81)</f>
        <v>0</v>
      </c>
      <c r="M78" s="113" t="n">
        <f aca="false">SUM(M79:M81)</f>
        <v>0</v>
      </c>
      <c r="N78" s="113" t="n">
        <f aca="false">SUM(N79:N81)</f>
        <v>1411500</v>
      </c>
      <c r="O78" s="113" t="n">
        <f aca="false">SUM(O79:O81)</f>
        <v>1612704</v>
      </c>
      <c r="P78" s="113" t="n">
        <f aca="false">SUM(P79:P81)</f>
        <v>1695500</v>
      </c>
      <c r="Q78" s="113" t="n">
        <f aca="false">SUM(Q79:Q81)</f>
        <v>1605500</v>
      </c>
      <c r="R78" s="113" t="n">
        <f aca="false">SUM(R79:R81)</f>
        <v>1605500</v>
      </c>
      <c r="S78" s="113" t="n">
        <f aca="false">SUM(S79:S81)</f>
        <v>1433000</v>
      </c>
      <c r="T78" s="114" t="n">
        <f aca="false">SUM(S78/Q78*100)</f>
        <v>89.2556835876674</v>
      </c>
    </row>
    <row r="79" customFormat="false" ht="12.75" hidden="false" customHeight="false" outlineLevel="0" collapsed="false">
      <c r="A79" s="110" t="n">
        <v>311</v>
      </c>
      <c r="B79" s="111" t="s">
        <v>79</v>
      </c>
      <c r="C79" s="112" t="n">
        <v>296000</v>
      </c>
      <c r="D79" s="112" t="n">
        <v>335000</v>
      </c>
      <c r="E79" s="112"/>
      <c r="F79" s="112"/>
      <c r="G79" s="112" t="n">
        <v>296000</v>
      </c>
      <c r="H79" s="112" t="n">
        <v>335000</v>
      </c>
      <c r="I79" s="112"/>
      <c r="J79" s="113" t="n">
        <v>460000</v>
      </c>
      <c r="K79" s="113" t="n">
        <v>212889.92</v>
      </c>
      <c r="L79" s="113"/>
      <c r="M79" s="113"/>
      <c r="N79" s="113" t="n">
        <v>1180000</v>
      </c>
      <c r="O79" s="113" t="n">
        <v>1361080.3</v>
      </c>
      <c r="P79" s="113" t="n">
        <v>1400000</v>
      </c>
      <c r="Q79" s="113" t="n">
        <v>1320000</v>
      </c>
      <c r="R79" s="113" t="n">
        <v>1290000</v>
      </c>
      <c r="S79" s="113" t="n">
        <v>1226000</v>
      </c>
      <c r="T79" s="114" t="n">
        <f aca="false">SUM(S79/Q79*100)</f>
        <v>92.8787878787879</v>
      </c>
    </row>
    <row r="80" customFormat="false" ht="12.75" hidden="false" customHeight="false" outlineLevel="0" collapsed="false">
      <c r="A80" s="110" t="n">
        <v>312</v>
      </c>
      <c r="B80" s="111" t="s">
        <v>80</v>
      </c>
      <c r="C80" s="112" t="n">
        <v>14000</v>
      </c>
      <c r="D80" s="112" t="n">
        <v>12000</v>
      </c>
      <c r="E80" s="112"/>
      <c r="F80" s="112"/>
      <c r="G80" s="112" t="n">
        <v>14000</v>
      </c>
      <c r="H80" s="112" t="n">
        <v>12000</v>
      </c>
      <c r="I80" s="112"/>
      <c r="J80" s="113" t="n">
        <v>15000</v>
      </c>
      <c r="K80" s="113" t="n">
        <v>4500</v>
      </c>
      <c r="L80" s="113"/>
      <c r="M80" s="113"/>
      <c r="N80" s="113" t="n">
        <v>39000</v>
      </c>
      <c r="O80" s="113" t="n">
        <v>27500</v>
      </c>
      <c r="P80" s="113" t="n">
        <v>68000</v>
      </c>
      <c r="Q80" s="113" t="n">
        <v>68000</v>
      </c>
      <c r="R80" s="113" t="n">
        <v>98000</v>
      </c>
      <c r="S80" s="113" t="n">
        <v>71000</v>
      </c>
      <c r="T80" s="114" t="n">
        <f aca="false">SUM(S80/Q80*100)</f>
        <v>104.411764705882</v>
      </c>
    </row>
    <row r="81" customFormat="false" ht="12.75" hidden="false" customHeight="false" outlineLevel="0" collapsed="false">
      <c r="A81" s="110" t="n">
        <v>313</v>
      </c>
      <c r="B81" s="111" t="s">
        <v>81</v>
      </c>
      <c r="C81" s="112" t="n">
        <v>46000</v>
      </c>
      <c r="D81" s="112" t="n">
        <v>51000</v>
      </c>
      <c r="E81" s="112"/>
      <c r="F81" s="112"/>
      <c r="G81" s="112" t="n">
        <v>46000</v>
      </c>
      <c r="H81" s="112" t="n">
        <v>51000</v>
      </c>
      <c r="I81" s="112"/>
      <c r="J81" s="113" t="n">
        <v>36000</v>
      </c>
      <c r="K81" s="113" t="n">
        <v>36235.54</v>
      </c>
      <c r="L81" s="113"/>
      <c r="M81" s="113"/>
      <c r="N81" s="113" t="n">
        <v>192500</v>
      </c>
      <c r="O81" s="113" t="n">
        <v>224123.7</v>
      </c>
      <c r="P81" s="113" t="n">
        <v>227500</v>
      </c>
      <c r="Q81" s="113" t="n">
        <v>217500</v>
      </c>
      <c r="R81" s="113" t="n">
        <v>217500</v>
      </c>
      <c r="S81" s="113" t="n">
        <v>136000</v>
      </c>
      <c r="T81" s="114" t="n">
        <f aca="false">SUM(S81/Q81*100)</f>
        <v>62.5287356321839</v>
      </c>
    </row>
    <row r="82" customFormat="false" ht="12.75" hidden="false" customHeight="false" outlineLevel="0" collapsed="false">
      <c r="A82" s="110" t="n">
        <v>32</v>
      </c>
      <c r="B82" s="111" t="s">
        <v>82</v>
      </c>
      <c r="C82" s="112" t="n">
        <v>578000</v>
      </c>
      <c r="D82" s="112" t="n">
        <v>602362</v>
      </c>
      <c r="E82" s="112" t="n">
        <v>625000</v>
      </c>
      <c r="F82" s="112" t="n">
        <v>637000</v>
      </c>
      <c r="G82" s="112" t="n">
        <v>578000</v>
      </c>
      <c r="H82" s="112" t="n">
        <v>602362</v>
      </c>
      <c r="I82" s="112" t="n">
        <v>625000</v>
      </c>
      <c r="J82" s="113" t="n">
        <f aca="false">SUM(J83:J86)</f>
        <v>782000</v>
      </c>
      <c r="K82" s="113" t="n">
        <f aca="false">SUM(K83:K86)</f>
        <v>274792.08</v>
      </c>
      <c r="L82" s="113" t="n">
        <f aca="false">SUM(L83:L86)</f>
        <v>0</v>
      </c>
      <c r="M82" s="113" t="n">
        <f aca="false">SUM(M83:M86)</f>
        <v>0</v>
      </c>
      <c r="N82" s="113" t="n">
        <f aca="false">SUM(N83:N86)</f>
        <v>1277700</v>
      </c>
      <c r="O82" s="113" t="n">
        <f aca="false">SUM(O83:O86)</f>
        <v>1544996</v>
      </c>
      <c r="P82" s="113" t="n">
        <f aca="false">SUM(P83:P86)</f>
        <v>1364000</v>
      </c>
      <c r="Q82" s="113" t="n">
        <f aca="false">SUM(Q83:Q86)</f>
        <v>1630661.6</v>
      </c>
      <c r="R82" s="113" t="n">
        <f aca="false">SUM(R83:R86)</f>
        <v>1713161.6</v>
      </c>
      <c r="S82" s="113" t="n">
        <f aca="false">SUM(S83:S86)</f>
        <v>1440000</v>
      </c>
      <c r="T82" s="114" t="n">
        <f aca="false">SUM(S82/Q82*100)</f>
        <v>88.3077151016495</v>
      </c>
    </row>
    <row r="83" customFormat="false" ht="12.75" hidden="false" customHeight="false" outlineLevel="0" collapsed="false">
      <c r="A83" s="110" t="n">
        <v>321</v>
      </c>
      <c r="B83" s="111" t="s">
        <v>83</v>
      </c>
      <c r="C83" s="112" t="n">
        <v>13000</v>
      </c>
      <c r="D83" s="112" t="n">
        <v>13000</v>
      </c>
      <c r="E83" s="112"/>
      <c r="F83" s="112"/>
      <c r="G83" s="112" t="n">
        <v>13000</v>
      </c>
      <c r="H83" s="112" t="n">
        <v>13000</v>
      </c>
      <c r="I83" s="112"/>
      <c r="J83" s="113" t="n">
        <v>13000</v>
      </c>
      <c r="K83" s="113" t="n">
        <v>4435.2</v>
      </c>
      <c r="L83" s="113"/>
      <c r="M83" s="113"/>
      <c r="N83" s="113" t="n">
        <v>42000</v>
      </c>
      <c r="O83" s="113" t="n">
        <v>126500</v>
      </c>
      <c r="P83" s="113" t="n">
        <v>68000</v>
      </c>
      <c r="Q83" s="113" t="n">
        <v>80000</v>
      </c>
      <c r="R83" s="113" t="n">
        <v>80000</v>
      </c>
      <c r="S83" s="113" t="n">
        <v>158500</v>
      </c>
      <c r="T83" s="114" t="n">
        <f aca="false">SUM(S83/Q83*100)</f>
        <v>198.125</v>
      </c>
    </row>
    <row r="84" customFormat="false" ht="12.75" hidden="false" customHeight="false" outlineLevel="0" collapsed="false">
      <c r="A84" s="110" t="n">
        <v>322</v>
      </c>
      <c r="B84" s="111" t="s">
        <v>84</v>
      </c>
      <c r="C84" s="112" t="n">
        <v>194000</v>
      </c>
      <c r="D84" s="112" t="n">
        <v>167000</v>
      </c>
      <c r="E84" s="112"/>
      <c r="F84" s="112"/>
      <c r="G84" s="112" t="n">
        <v>194000</v>
      </c>
      <c r="H84" s="112" t="n">
        <v>167000</v>
      </c>
      <c r="I84" s="112"/>
      <c r="J84" s="113" t="n">
        <v>191000</v>
      </c>
      <c r="K84" s="113" t="n">
        <v>65059.45</v>
      </c>
      <c r="L84" s="113"/>
      <c r="M84" s="113"/>
      <c r="N84" s="113" t="n">
        <v>335000</v>
      </c>
      <c r="O84" s="113" t="n">
        <v>341000</v>
      </c>
      <c r="P84" s="113" t="n">
        <v>268000</v>
      </c>
      <c r="Q84" s="113" t="n">
        <v>268000</v>
      </c>
      <c r="R84" s="113" t="n">
        <v>308000</v>
      </c>
      <c r="S84" s="113" t="n">
        <v>287500</v>
      </c>
      <c r="T84" s="114" t="n">
        <f aca="false">SUM(S84/Q84*100)</f>
        <v>107.276119402985</v>
      </c>
    </row>
    <row r="85" customFormat="false" ht="12.75" hidden="false" customHeight="false" outlineLevel="0" collapsed="false">
      <c r="A85" s="110" t="n">
        <v>323</v>
      </c>
      <c r="B85" s="111" t="s">
        <v>85</v>
      </c>
      <c r="C85" s="112" t="n">
        <v>242000</v>
      </c>
      <c r="D85" s="112" t="n">
        <v>243000</v>
      </c>
      <c r="E85" s="112"/>
      <c r="F85" s="112"/>
      <c r="G85" s="112" t="n">
        <v>242000</v>
      </c>
      <c r="H85" s="112" t="n">
        <v>243000</v>
      </c>
      <c r="I85" s="112"/>
      <c r="J85" s="113" t="n">
        <v>314000</v>
      </c>
      <c r="K85" s="113" t="n">
        <v>84252.68</v>
      </c>
      <c r="L85" s="113"/>
      <c r="M85" s="113"/>
      <c r="N85" s="113" t="n">
        <v>658000</v>
      </c>
      <c r="O85" s="113" t="n">
        <v>723200</v>
      </c>
      <c r="P85" s="113" t="n">
        <v>830000</v>
      </c>
      <c r="Q85" s="113" t="n">
        <v>922970</v>
      </c>
      <c r="R85" s="113" t="n">
        <v>1060970</v>
      </c>
      <c r="S85" s="113" t="n">
        <v>769500</v>
      </c>
      <c r="T85" s="114" t="n">
        <f aca="false">SUM(S85/Q85*100)</f>
        <v>83.3721572748843</v>
      </c>
    </row>
    <row r="86" customFormat="false" ht="12.75" hidden="false" customHeight="false" outlineLevel="0" collapsed="false">
      <c r="A86" s="110" t="n">
        <v>329</v>
      </c>
      <c r="B86" s="111" t="s">
        <v>86</v>
      </c>
      <c r="C86" s="112" t="n">
        <v>129000</v>
      </c>
      <c r="D86" s="112" t="n">
        <v>179362</v>
      </c>
      <c r="E86" s="112"/>
      <c r="F86" s="112"/>
      <c r="G86" s="112" t="n">
        <v>129000</v>
      </c>
      <c r="H86" s="112" t="n">
        <v>179362</v>
      </c>
      <c r="I86" s="112"/>
      <c r="J86" s="113" t="n">
        <v>264000</v>
      </c>
      <c r="K86" s="113" t="n">
        <v>121044.75</v>
      </c>
      <c r="L86" s="113"/>
      <c r="M86" s="113"/>
      <c r="N86" s="113" t="n">
        <v>242700</v>
      </c>
      <c r="O86" s="113" t="n">
        <v>354296</v>
      </c>
      <c r="P86" s="113" t="n">
        <v>198000</v>
      </c>
      <c r="Q86" s="113" t="n">
        <v>359691.6</v>
      </c>
      <c r="R86" s="113" t="n">
        <v>264191.6</v>
      </c>
      <c r="S86" s="113" t="n">
        <v>224500</v>
      </c>
      <c r="T86" s="114" t="n">
        <f aca="false">SUM(S86/Q86*100)</f>
        <v>62.4145796009693</v>
      </c>
    </row>
    <row r="87" customFormat="false" ht="12.75" hidden="false" customHeight="false" outlineLevel="0" collapsed="false">
      <c r="A87" s="110" t="n">
        <v>34</v>
      </c>
      <c r="B87" s="111" t="s">
        <v>87</v>
      </c>
      <c r="C87" s="112" t="n">
        <v>23000</v>
      </c>
      <c r="D87" s="112" t="n">
        <v>20000</v>
      </c>
      <c r="E87" s="112" t="n">
        <v>25000</v>
      </c>
      <c r="F87" s="112" t="n">
        <v>25000</v>
      </c>
      <c r="G87" s="112" t="n">
        <v>23000</v>
      </c>
      <c r="H87" s="112" t="n">
        <v>20000</v>
      </c>
      <c r="I87" s="112" t="n">
        <v>25000</v>
      </c>
      <c r="J87" s="113" t="n">
        <f aca="false">SUM(J88+J89)</f>
        <v>10000</v>
      </c>
      <c r="K87" s="113" t="n">
        <f aca="false">SUM(K88+K89)</f>
        <v>4705.82</v>
      </c>
      <c r="L87" s="113" t="n">
        <f aca="false">SUM(L88+L89)</f>
        <v>0</v>
      </c>
      <c r="M87" s="113" t="n">
        <f aca="false">SUM(M88+M89)</f>
        <v>0</v>
      </c>
      <c r="N87" s="113" t="n">
        <f aca="false">SUM(N88+N89)</f>
        <v>20000</v>
      </c>
      <c r="O87" s="113" t="n">
        <f aca="false">SUM(O88+O89)</f>
        <v>8000</v>
      </c>
      <c r="P87" s="113" t="n">
        <f aca="false">SUM(P88+P89)</f>
        <v>20000</v>
      </c>
      <c r="Q87" s="113" t="n">
        <f aca="false">SUM(Q88+Q89)</f>
        <v>20000</v>
      </c>
      <c r="R87" s="113" t="n">
        <f aca="false">SUM(R88+R89)</f>
        <v>20000</v>
      </c>
      <c r="S87" s="113" t="n">
        <f aca="false">SUM(S89)</f>
        <v>27000</v>
      </c>
      <c r="T87" s="114" t="n">
        <f aca="false">SUM(S87/Q87*100)</f>
        <v>135</v>
      </c>
    </row>
    <row r="88" customFormat="false" ht="12.75" hidden="true" customHeight="false" outlineLevel="0" collapsed="false">
      <c r="A88" s="110" t="n">
        <v>342</v>
      </c>
      <c r="B88" s="111" t="s">
        <v>88</v>
      </c>
      <c r="C88" s="112" t="n">
        <v>0</v>
      </c>
      <c r="D88" s="112" t="n">
        <v>0</v>
      </c>
      <c r="E88" s="112"/>
      <c r="F88" s="112"/>
      <c r="G88" s="112" t="n">
        <v>0</v>
      </c>
      <c r="H88" s="112" t="n">
        <v>0</v>
      </c>
      <c r="I88" s="112"/>
      <c r="J88" s="113" t="n">
        <v>0</v>
      </c>
      <c r="K88" s="113" t="n">
        <v>0</v>
      </c>
      <c r="L88" s="113"/>
      <c r="M88" s="113"/>
      <c r="N88" s="113" t="n">
        <v>0</v>
      </c>
      <c r="O88" s="113" t="n">
        <v>0</v>
      </c>
      <c r="P88" s="113" t="n">
        <v>0</v>
      </c>
      <c r="Q88" s="113"/>
      <c r="R88" s="113"/>
      <c r="S88" s="113"/>
      <c r="T88" s="114" t="e">
        <f aca="false">SUM(S88/Q88*100)</f>
        <v>#DIV/0!</v>
      </c>
    </row>
    <row r="89" customFormat="false" ht="12.75" hidden="false" customHeight="false" outlineLevel="0" collapsed="false">
      <c r="A89" s="110" t="n">
        <v>343</v>
      </c>
      <c r="B89" s="111" t="s">
        <v>89</v>
      </c>
      <c r="C89" s="112" t="n">
        <v>23000</v>
      </c>
      <c r="D89" s="112" t="n">
        <v>20000</v>
      </c>
      <c r="E89" s="112"/>
      <c r="F89" s="112"/>
      <c r="G89" s="112" t="n">
        <v>23000</v>
      </c>
      <c r="H89" s="112" t="n">
        <v>20000</v>
      </c>
      <c r="I89" s="112"/>
      <c r="J89" s="113" t="n">
        <v>10000</v>
      </c>
      <c r="K89" s="113" t="n">
        <v>4705.82</v>
      </c>
      <c r="L89" s="113"/>
      <c r="M89" s="113"/>
      <c r="N89" s="113" t="n">
        <v>20000</v>
      </c>
      <c r="O89" s="113" t="n">
        <v>8000</v>
      </c>
      <c r="P89" s="113" t="n">
        <v>20000</v>
      </c>
      <c r="Q89" s="113" t="n">
        <v>20000</v>
      </c>
      <c r="R89" s="113" t="n">
        <v>20000</v>
      </c>
      <c r="S89" s="113" t="n">
        <v>27000</v>
      </c>
      <c r="T89" s="114" t="n">
        <f aca="false">SUM(S89/Q89*100)</f>
        <v>135</v>
      </c>
    </row>
    <row r="90" customFormat="false" ht="12.75" hidden="false" customHeight="false" outlineLevel="0" collapsed="false">
      <c r="A90" s="110" t="n">
        <v>36</v>
      </c>
      <c r="B90" s="111" t="s">
        <v>90</v>
      </c>
      <c r="C90" s="112"/>
      <c r="D90" s="112"/>
      <c r="E90" s="112"/>
      <c r="F90" s="112"/>
      <c r="G90" s="112"/>
      <c r="H90" s="112"/>
      <c r="I90" s="112"/>
      <c r="J90" s="113"/>
      <c r="K90" s="113"/>
      <c r="L90" s="113"/>
      <c r="M90" s="113"/>
      <c r="N90" s="113"/>
      <c r="O90" s="113"/>
      <c r="P90" s="113" t="n">
        <f aca="false">SUM(P91:P92)</f>
        <v>54000</v>
      </c>
      <c r="Q90" s="113" t="n">
        <f aca="false">SUM(Q91:Q92)</f>
        <v>88000</v>
      </c>
      <c r="R90" s="113" t="n">
        <f aca="false">SUM(R91:R92)</f>
        <v>108000</v>
      </c>
      <c r="S90" s="113"/>
      <c r="T90" s="114"/>
    </row>
    <row r="91" customFormat="false" ht="12.75" hidden="false" customHeight="false" outlineLevel="0" collapsed="false">
      <c r="A91" s="110" t="n">
        <v>363</v>
      </c>
      <c r="B91" s="111" t="s">
        <v>91</v>
      </c>
      <c r="C91" s="112"/>
      <c r="D91" s="112"/>
      <c r="E91" s="112"/>
      <c r="F91" s="112"/>
      <c r="G91" s="112"/>
      <c r="H91" s="112"/>
      <c r="I91" s="112"/>
      <c r="J91" s="113"/>
      <c r="K91" s="113"/>
      <c r="L91" s="113"/>
      <c r="M91" s="113"/>
      <c r="N91" s="113"/>
      <c r="O91" s="113"/>
      <c r="P91" s="113" t="n">
        <v>6000</v>
      </c>
      <c r="Q91" s="113" t="n">
        <v>6000</v>
      </c>
      <c r="R91" s="113" t="n">
        <v>6000</v>
      </c>
      <c r="S91" s="113"/>
      <c r="T91" s="114"/>
    </row>
    <row r="92" customFormat="false" ht="12.75" hidden="false" customHeight="false" outlineLevel="0" collapsed="false">
      <c r="A92" s="110" t="n">
        <v>366</v>
      </c>
      <c r="B92" s="111" t="s">
        <v>92</v>
      </c>
      <c r="C92" s="112"/>
      <c r="D92" s="112"/>
      <c r="E92" s="112"/>
      <c r="F92" s="112"/>
      <c r="G92" s="112"/>
      <c r="H92" s="112"/>
      <c r="I92" s="112"/>
      <c r="J92" s="113"/>
      <c r="K92" s="113"/>
      <c r="L92" s="113"/>
      <c r="M92" s="113"/>
      <c r="N92" s="113"/>
      <c r="O92" s="113"/>
      <c r="P92" s="113" t="n">
        <v>48000</v>
      </c>
      <c r="Q92" s="113" t="n">
        <v>82000</v>
      </c>
      <c r="R92" s="113" t="n">
        <v>102000</v>
      </c>
      <c r="S92" s="113"/>
      <c r="T92" s="114"/>
    </row>
    <row r="93" customFormat="false" ht="12.75" hidden="false" customHeight="false" outlineLevel="0" collapsed="false">
      <c r="A93" s="110" t="n">
        <v>37</v>
      </c>
      <c r="B93" s="111" t="s">
        <v>93</v>
      </c>
      <c r="C93" s="112" t="n">
        <v>125000</v>
      </c>
      <c r="D93" s="112" t="n">
        <v>152000</v>
      </c>
      <c r="E93" s="112" t="n">
        <v>153000</v>
      </c>
      <c r="F93" s="112" t="n">
        <v>160000</v>
      </c>
      <c r="G93" s="112" t="n">
        <v>125000</v>
      </c>
      <c r="H93" s="112" t="n">
        <v>152000</v>
      </c>
      <c r="I93" s="112" t="n">
        <v>153000</v>
      </c>
      <c r="J93" s="113" t="n">
        <f aca="false">SUM(J94)</f>
        <v>115000</v>
      </c>
      <c r="K93" s="113" t="n">
        <f aca="false">SUM(K94)</f>
        <v>43967.2</v>
      </c>
      <c r="L93" s="113" t="n">
        <f aca="false">SUM(L94)</f>
        <v>0</v>
      </c>
      <c r="M93" s="113" t="n">
        <f aca="false">SUM(M94)</f>
        <v>0</v>
      </c>
      <c r="N93" s="113" t="n">
        <f aca="false">SUM(N94)</f>
        <v>170000</v>
      </c>
      <c r="O93" s="113" t="n">
        <f aca="false">SUM(O94)</f>
        <v>185500</v>
      </c>
      <c r="P93" s="113" t="n">
        <f aca="false">SUM(P94)</f>
        <v>853000</v>
      </c>
      <c r="Q93" s="113" t="n">
        <f aca="false">SUM(Q94)</f>
        <v>917000</v>
      </c>
      <c r="R93" s="113" t="n">
        <f aca="false">SUM(R94)</f>
        <v>555500</v>
      </c>
      <c r="S93" s="113" t="n">
        <f aca="false">SUM(S94)</f>
        <v>473000</v>
      </c>
      <c r="T93" s="114" t="n">
        <f aca="false">SUM(S93/Q93*100)</f>
        <v>51.5812431842966</v>
      </c>
    </row>
    <row r="94" customFormat="false" ht="12.75" hidden="false" customHeight="false" outlineLevel="0" collapsed="false">
      <c r="A94" s="110" t="n">
        <v>372</v>
      </c>
      <c r="B94" s="111" t="s">
        <v>94</v>
      </c>
      <c r="C94" s="112" t="n">
        <v>125000</v>
      </c>
      <c r="D94" s="112" t="n">
        <v>152000</v>
      </c>
      <c r="E94" s="112"/>
      <c r="F94" s="112"/>
      <c r="G94" s="112" t="n">
        <v>125000</v>
      </c>
      <c r="H94" s="112" t="n">
        <v>152000</v>
      </c>
      <c r="I94" s="112"/>
      <c r="J94" s="113" t="n">
        <v>115000</v>
      </c>
      <c r="K94" s="113" t="n">
        <v>43967.2</v>
      </c>
      <c r="L94" s="113"/>
      <c r="M94" s="113"/>
      <c r="N94" s="113" t="n">
        <v>170000</v>
      </c>
      <c r="O94" s="113" t="n">
        <v>185500</v>
      </c>
      <c r="P94" s="113" t="n">
        <v>853000</v>
      </c>
      <c r="Q94" s="113" t="n">
        <v>917000</v>
      </c>
      <c r="R94" s="113" t="n">
        <v>555500</v>
      </c>
      <c r="S94" s="113" t="n">
        <v>473000</v>
      </c>
      <c r="T94" s="114" t="n">
        <f aca="false">SUM(S94/Q94*100)</f>
        <v>51.5812431842966</v>
      </c>
    </row>
    <row r="95" customFormat="false" ht="12.75" hidden="false" customHeight="false" outlineLevel="0" collapsed="false">
      <c r="A95" s="110" t="n">
        <v>38</v>
      </c>
      <c r="B95" s="111" t="s">
        <v>95</v>
      </c>
      <c r="C95" s="112" t="n">
        <v>238000</v>
      </c>
      <c r="D95" s="112" t="n">
        <v>701000</v>
      </c>
      <c r="E95" s="112" t="n">
        <v>288000</v>
      </c>
      <c r="F95" s="112" t="n">
        <v>306000</v>
      </c>
      <c r="G95" s="112" t="n">
        <v>238000</v>
      </c>
      <c r="H95" s="112" t="n">
        <v>701000</v>
      </c>
      <c r="I95" s="112" t="n">
        <v>288000</v>
      </c>
      <c r="J95" s="113" t="n">
        <f aca="false">SUM(J96+J97)</f>
        <v>419000</v>
      </c>
      <c r="K95" s="113" t="n">
        <f aca="false">SUM(K96+K97)</f>
        <v>150088.19</v>
      </c>
      <c r="L95" s="113" t="n">
        <f aca="false">SUM(L96+L97)</f>
        <v>0</v>
      </c>
      <c r="M95" s="113" t="n">
        <f aca="false">SUM(M96+M97)</f>
        <v>0</v>
      </c>
      <c r="N95" s="113" t="n">
        <f aca="false">SUM(N96+N97)</f>
        <v>677000</v>
      </c>
      <c r="O95" s="113" t="n">
        <f aca="false">SUM(O96+O97)</f>
        <v>679000</v>
      </c>
      <c r="P95" s="113" t="n">
        <f aca="false">SUM(P96:P98)</f>
        <v>932000</v>
      </c>
      <c r="Q95" s="113" t="n">
        <f aca="false">SUM(Q96:Q98)</f>
        <v>1109000</v>
      </c>
      <c r="R95" s="113" t="n">
        <f aca="false">SUM(R96:R98)</f>
        <v>1511000</v>
      </c>
      <c r="S95" s="113" t="n">
        <f aca="false">SUM(S96:S97)</f>
        <v>1083000</v>
      </c>
      <c r="T95" s="114" t="n">
        <f aca="false">SUM(S95/Q95*100)</f>
        <v>97.6555455365194</v>
      </c>
    </row>
    <row r="96" customFormat="false" ht="12.75" hidden="false" customHeight="false" outlineLevel="0" collapsed="false">
      <c r="A96" s="110" t="n">
        <v>381</v>
      </c>
      <c r="B96" s="111" t="s">
        <v>96</v>
      </c>
      <c r="C96" s="112" t="n">
        <v>228000</v>
      </c>
      <c r="D96" s="112" t="n">
        <v>281000</v>
      </c>
      <c r="E96" s="112"/>
      <c r="F96" s="112"/>
      <c r="G96" s="112" t="n">
        <v>228000</v>
      </c>
      <c r="H96" s="112" t="n">
        <v>281000</v>
      </c>
      <c r="I96" s="112"/>
      <c r="J96" s="113" t="n">
        <v>379000</v>
      </c>
      <c r="K96" s="113" t="n">
        <v>150088.19</v>
      </c>
      <c r="L96" s="113"/>
      <c r="M96" s="113"/>
      <c r="N96" s="113" t="n">
        <v>657000</v>
      </c>
      <c r="O96" s="113" t="n">
        <v>659000</v>
      </c>
      <c r="P96" s="113" t="n">
        <v>832000</v>
      </c>
      <c r="Q96" s="113" t="n">
        <v>944000</v>
      </c>
      <c r="R96" s="113" t="n">
        <v>1096000</v>
      </c>
      <c r="S96" s="113" t="n">
        <v>898000</v>
      </c>
      <c r="T96" s="114" t="n">
        <f aca="false">SUM(S96/Q96*100)</f>
        <v>95.1271186440678</v>
      </c>
    </row>
    <row r="97" customFormat="false" ht="12.75" hidden="false" customHeight="false" outlineLevel="0" collapsed="false">
      <c r="A97" s="110" t="n">
        <v>382</v>
      </c>
      <c r="B97" s="111" t="s">
        <v>97</v>
      </c>
      <c r="C97" s="112" t="n">
        <v>10000</v>
      </c>
      <c r="D97" s="112" t="n">
        <v>420000</v>
      </c>
      <c r="E97" s="112"/>
      <c r="F97" s="112"/>
      <c r="G97" s="112" t="n">
        <v>10000</v>
      </c>
      <c r="H97" s="112" t="n">
        <v>420000</v>
      </c>
      <c r="I97" s="112"/>
      <c r="J97" s="113" t="n">
        <v>40000</v>
      </c>
      <c r="K97" s="113" t="n">
        <v>0</v>
      </c>
      <c r="L97" s="113"/>
      <c r="M97" s="113"/>
      <c r="N97" s="113" t="n">
        <v>20000</v>
      </c>
      <c r="O97" s="113" t="n">
        <v>20000</v>
      </c>
      <c r="P97" s="113" t="n">
        <v>100000</v>
      </c>
      <c r="Q97" s="113" t="n">
        <v>165000</v>
      </c>
      <c r="R97" s="113" t="n">
        <v>165000</v>
      </c>
      <c r="S97" s="113" t="n">
        <v>185000</v>
      </c>
      <c r="T97" s="114" t="n">
        <f aca="false">SUM(S97/Q97*100)</f>
        <v>112.121212121212</v>
      </c>
    </row>
    <row r="98" customFormat="false" ht="12.75" hidden="false" customHeight="false" outlineLevel="0" collapsed="false">
      <c r="A98" s="110" t="n">
        <v>386</v>
      </c>
      <c r="B98" s="111" t="s">
        <v>97</v>
      </c>
      <c r="C98" s="112"/>
      <c r="D98" s="112"/>
      <c r="E98" s="112"/>
      <c r="F98" s="112"/>
      <c r="G98" s="112"/>
      <c r="H98" s="112"/>
      <c r="I98" s="112"/>
      <c r="J98" s="113"/>
      <c r="K98" s="113"/>
      <c r="L98" s="113"/>
      <c r="M98" s="113"/>
      <c r="N98" s="113"/>
      <c r="O98" s="113"/>
      <c r="P98" s="113"/>
      <c r="Q98" s="113"/>
      <c r="R98" s="113" t="n">
        <v>250000</v>
      </c>
      <c r="S98" s="113"/>
      <c r="T98" s="114"/>
    </row>
    <row r="99" customFormat="false" ht="12.75" hidden="false" customHeight="false" outlineLevel="0" collapsed="false">
      <c r="A99" s="115" t="n">
        <v>4</v>
      </c>
      <c r="B99" s="116" t="s">
        <v>98</v>
      </c>
      <c r="C99" s="117" t="n">
        <v>831000</v>
      </c>
      <c r="D99" s="117" t="n">
        <v>830000</v>
      </c>
      <c r="E99" s="117" t="n">
        <v>1170000</v>
      </c>
      <c r="F99" s="117" t="n">
        <v>1223000</v>
      </c>
      <c r="G99" s="117" t="n">
        <v>831000</v>
      </c>
      <c r="H99" s="117" t="n">
        <v>830000</v>
      </c>
      <c r="I99" s="117" t="n">
        <v>1170000</v>
      </c>
      <c r="J99" s="118" t="n">
        <f aca="false">SUM(J100,J102)</f>
        <v>1312020</v>
      </c>
      <c r="K99" s="118" t="n">
        <f aca="false">SUM(K100,K102)</f>
        <v>91375.93</v>
      </c>
      <c r="L99" s="118" t="n">
        <f aca="false">SUM(L100,L102)</f>
        <v>0</v>
      </c>
      <c r="M99" s="118" t="n">
        <f aca="false">SUM(M100,M102)</f>
        <v>0</v>
      </c>
      <c r="N99" s="118" t="n">
        <f aca="false">SUM(N100,N102)</f>
        <v>1152500</v>
      </c>
      <c r="O99" s="118" t="n">
        <f aca="false">SUM(O100,O102)</f>
        <v>1797500</v>
      </c>
      <c r="P99" s="118" t="n">
        <f aca="false">SUM(P100,P102)</f>
        <v>8615000</v>
      </c>
      <c r="Q99" s="118" t="n">
        <f aca="false">SUM(Q100,Q102)</f>
        <v>6065000</v>
      </c>
      <c r="R99" s="118" t="n">
        <f aca="false">SUM(R100,R102)</f>
        <v>6510000</v>
      </c>
      <c r="S99" s="118" t="n">
        <f aca="false">SUM(S100,S102)</f>
        <v>2920000</v>
      </c>
      <c r="T99" s="119" t="n">
        <f aca="false">SUM(S99/Q99*100)</f>
        <v>48.1450948062655</v>
      </c>
    </row>
    <row r="100" customFormat="false" ht="12.75" hidden="false" customHeight="false" outlineLevel="0" collapsed="false">
      <c r="A100" s="110" t="n">
        <v>41</v>
      </c>
      <c r="B100" s="120" t="s">
        <v>99</v>
      </c>
      <c r="C100" s="112"/>
      <c r="D100" s="112"/>
      <c r="E100" s="112"/>
      <c r="F100" s="112"/>
      <c r="G100" s="112"/>
      <c r="H100" s="112"/>
      <c r="I100" s="112"/>
      <c r="J100" s="113" t="n">
        <v>137020</v>
      </c>
      <c r="K100" s="118"/>
      <c r="L100" s="118"/>
      <c r="M100" s="118"/>
      <c r="N100" s="113" t="n">
        <v>100000</v>
      </c>
      <c r="O100" s="113" t="n">
        <f aca="false">SUM(O101)</f>
        <v>200000</v>
      </c>
      <c r="P100" s="113" t="n">
        <f aca="false">SUM(P101)</f>
        <v>0</v>
      </c>
      <c r="Q100" s="113" t="n">
        <f aca="false">SUM(Q101)</f>
        <v>0</v>
      </c>
      <c r="R100" s="113" t="n">
        <f aca="false">SUM(R101)</f>
        <v>0</v>
      </c>
      <c r="S100" s="113" t="n">
        <f aca="false">SUM(S101)</f>
        <v>0</v>
      </c>
      <c r="T100" s="114" t="e">
        <f aca="false">SUM(S100/Q100*100)</f>
        <v>#DIV/0!</v>
      </c>
    </row>
    <row r="101" customFormat="false" ht="12.75" hidden="false" customHeight="false" outlineLevel="0" collapsed="false">
      <c r="A101" s="110" t="n">
        <v>411</v>
      </c>
      <c r="B101" s="120" t="s">
        <v>99</v>
      </c>
      <c r="C101" s="112"/>
      <c r="D101" s="112"/>
      <c r="E101" s="112"/>
      <c r="F101" s="112"/>
      <c r="G101" s="112"/>
      <c r="H101" s="112"/>
      <c r="I101" s="112"/>
      <c r="J101" s="113"/>
      <c r="K101" s="118"/>
      <c r="L101" s="118"/>
      <c r="M101" s="118"/>
      <c r="N101" s="113"/>
      <c r="O101" s="113" t="n">
        <v>200000</v>
      </c>
      <c r="P101" s="113" t="n">
        <v>0</v>
      </c>
      <c r="Q101" s="113" t="n">
        <v>0</v>
      </c>
      <c r="R101" s="113"/>
      <c r="S101" s="113" t="n">
        <v>0</v>
      </c>
      <c r="T101" s="114" t="e">
        <f aca="false">SUM(S101/Q101*100)</f>
        <v>#DIV/0!</v>
      </c>
    </row>
    <row r="102" customFormat="false" ht="12.75" hidden="false" customHeight="false" outlineLevel="0" collapsed="false">
      <c r="A102" s="110" t="n">
        <v>42</v>
      </c>
      <c r="B102" s="111" t="s">
        <v>100</v>
      </c>
      <c r="C102" s="112" t="n">
        <v>831000</v>
      </c>
      <c r="D102" s="112" t="n">
        <v>830000</v>
      </c>
      <c r="E102" s="112" t="n">
        <v>1170000</v>
      </c>
      <c r="F102" s="112" t="n">
        <v>1223000</v>
      </c>
      <c r="G102" s="112" t="n">
        <v>831000</v>
      </c>
      <c r="H102" s="112" t="n">
        <v>830000</v>
      </c>
      <c r="I102" s="112" t="n">
        <v>1170000</v>
      </c>
      <c r="J102" s="113" t="n">
        <f aca="false">SUM(J103+J104+J105)</f>
        <v>1175000</v>
      </c>
      <c r="K102" s="113" t="n">
        <f aca="false">SUM(K103+K104+K105)</f>
        <v>91375.93</v>
      </c>
      <c r="L102" s="113" t="n">
        <f aca="false">SUM(L103+L104+L105)</f>
        <v>0</v>
      </c>
      <c r="M102" s="113" t="n">
        <f aca="false">SUM(M103+M104+M105)</f>
        <v>0</v>
      </c>
      <c r="N102" s="113" t="n">
        <f aca="false">SUM(N103+N104+N105+N106)</f>
        <v>1052500</v>
      </c>
      <c r="O102" s="113" t="n">
        <f aca="false">SUM(O103+O104+O105+O106)</f>
        <v>1597500</v>
      </c>
      <c r="P102" s="113" t="n">
        <f aca="false">SUM(P103+P104+P105+P106)</f>
        <v>8615000</v>
      </c>
      <c r="Q102" s="113" t="n">
        <f aca="false">SUM(Q103+Q104+Q105+Q106)</f>
        <v>6065000</v>
      </c>
      <c r="R102" s="113" t="n">
        <f aca="false">SUM(R103+R104+R105+R106)</f>
        <v>6510000</v>
      </c>
      <c r="S102" s="113" t="n">
        <f aca="false">SUM(S103+S104+S105+S106)</f>
        <v>2920000</v>
      </c>
      <c r="T102" s="113" t="e">
        <f aca="false">SUM(T103+T104+T105+T106)</f>
        <v>#DIV/0!</v>
      </c>
    </row>
    <row r="103" customFormat="false" ht="12.75" hidden="false" customHeight="false" outlineLevel="0" collapsed="false">
      <c r="A103" s="110" t="n">
        <v>421</v>
      </c>
      <c r="B103" s="111" t="s">
        <v>101</v>
      </c>
      <c r="C103" s="112" t="n">
        <v>695000</v>
      </c>
      <c r="D103" s="112" t="n">
        <v>775000</v>
      </c>
      <c r="E103" s="112"/>
      <c r="F103" s="112"/>
      <c r="G103" s="112" t="n">
        <v>695000</v>
      </c>
      <c r="H103" s="112" t="n">
        <v>775000</v>
      </c>
      <c r="I103" s="112"/>
      <c r="J103" s="113" t="n">
        <v>1125000</v>
      </c>
      <c r="K103" s="113"/>
      <c r="L103" s="113"/>
      <c r="M103" s="113"/>
      <c r="N103" s="113" t="n">
        <v>850000</v>
      </c>
      <c r="O103" s="113" t="n">
        <v>1350000</v>
      </c>
      <c r="P103" s="113" t="n">
        <v>8250000</v>
      </c>
      <c r="Q103" s="113" t="n">
        <v>5600000</v>
      </c>
      <c r="R103" s="113" t="n">
        <v>6120000</v>
      </c>
      <c r="S103" s="113" t="n">
        <v>2098000</v>
      </c>
      <c r="T103" s="114" t="n">
        <f aca="false">SUM(S103/Q103*100)</f>
        <v>37.4642857142857</v>
      </c>
    </row>
    <row r="104" customFormat="false" ht="12.75" hidden="false" customHeight="false" outlineLevel="0" collapsed="false">
      <c r="A104" s="110" t="n">
        <v>422</v>
      </c>
      <c r="B104" s="111" t="s">
        <v>102</v>
      </c>
      <c r="C104" s="112" t="n">
        <v>136000</v>
      </c>
      <c r="D104" s="112" t="n">
        <v>55000</v>
      </c>
      <c r="E104" s="112"/>
      <c r="F104" s="112"/>
      <c r="G104" s="112" t="n">
        <v>136000</v>
      </c>
      <c r="H104" s="112" t="n">
        <v>55000</v>
      </c>
      <c r="I104" s="112"/>
      <c r="J104" s="113" t="n">
        <v>50000</v>
      </c>
      <c r="K104" s="113" t="n">
        <v>2654.1</v>
      </c>
      <c r="L104" s="113"/>
      <c r="M104" s="113"/>
      <c r="N104" s="113" t="n">
        <v>60000</v>
      </c>
      <c r="O104" s="113" t="n">
        <v>110000</v>
      </c>
      <c r="P104" s="113" t="n">
        <v>365000</v>
      </c>
      <c r="Q104" s="113" t="n">
        <v>465000</v>
      </c>
      <c r="R104" s="113" t="n">
        <v>390000</v>
      </c>
      <c r="S104" s="113" t="n">
        <v>657000</v>
      </c>
      <c r="T104" s="114" t="n">
        <f aca="false">SUM(S104/Q104*100)</f>
        <v>141.290322580645</v>
      </c>
    </row>
    <row r="105" customFormat="false" ht="12.75" hidden="false" customHeight="false" outlineLevel="0" collapsed="false">
      <c r="A105" s="110" t="n">
        <v>423</v>
      </c>
      <c r="B105" s="111" t="s">
        <v>103</v>
      </c>
      <c r="C105" s="112"/>
      <c r="D105" s="112"/>
      <c r="E105" s="112"/>
      <c r="F105" s="112"/>
      <c r="G105" s="112"/>
      <c r="H105" s="112"/>
      <c r="I105" s="112"/>
      <c r="J105" s="113" t="n">
        <v>0</v>
      </c>
      <c r="K105" s="113" t="n">
        <v>88721.83</v>
      </c>
      <c r="L105" s="113"/>
      <c r="M105" s="113"/>
      <c r="N105" s="113" t="n">
        <v>42500</v>
      </c>
      <c r="O105" s="113" t="n">
        <v>22500</v>
      </c>
      <c r="P105" s="113" t="n">
        <v>0</v>
      </c>
      <c r="Q105" s="113"/>
      <c r="R105" s="113"/>
      <c r="S105" s="113" t="n">
        <v>150000</v>
      </c>
      <c r="T105" s="114" t="e">
        <f aca="false">SUM(S105/Q105*100)</f>
        <v>#DIV/0!</v>
      </c>
    </row>
    <row r="106" s="125" customFormat="true" ht="12.75" hidden="false" customHeight="false" outlineLevel="0" collapsed="false">
      <c r="A106" s="121" t="n">
        <v>426</v>
      </c>
      <c r="B106" s="122" t="s">
        <v>104</v>
      </c>
      <c r="C106" s="123"/>
      <c r="D106" s="123"/>
      <c r="E106" s="123"/>
      <c r="F106" s="123"/>
      <c r="G106" s="123"/>
      <c r="H106" s="123"/>
      <c r="I106" s="123"/>
      <c r="J106" s="124" t="n">
        <v>0</v>
      </c>
      <c r="K106" s="124"/>
      <c r="L106" s="124"/>
      <c r="M106" s="124"/>
      <c r="N106" s="124" t="n">
        <v>100000</v>
      </c>
      <c r="O106" s="124" t="n">
        <v>115000</v>
      </c>
      <c r="P106" s="124" t="n">
        <v>0</v>
      </c>
      <c r="Q106" s="124"/>
      <c r="R106" s="124"/>
      <c r="S106" s="124" t="n">
        <v>15000</v>
      </c>
      <c r="T106" s="114" t="e">
        <f aca="false">SUM(S106/Q106*100)</f>
        <v>#DIV/0!</v>
      </c>
    </row>
    <row r="107" customFormat="false" ht="12.75" hidden="false" customHeight="false" outlineLevel="0" collapsed="false">
      <c r="A107" s="110" t="s">
        <v>46</v>
      </c>
      <c r="B107" s="111"/>
      <c r="C107" s="112"/>
      <c r="D107" s="112"/>
      <c r="E107" s="112"/>
      <c r="F107" s="112"/>
      <c r="G107" s="112"/>
      <c r="H107" s="112"/>
      <c r="I107" s="112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4"/>
    </row>
    <row r="108" customFormat="false" ht="12.75" hidden="true" customHeight="false" outlineLevel="0" collapsed="false">
      <c r="A108" s="115" t="n">
        <v>8</v>
      </c>
      <c r="B108" s="116" t="s">
        <v>105</v>
      </c>
      <c r="C108" s="117" t="n">
        <v>0</v>
      </c>
      <c r="D108" s="117" t="n">
        <v>0</v>
      </c>
      <c r="E108" s="117" t="n">
        <v>0</v>
      </c>
      <c r="F108" s="117" t="n">
        <v>0</v>
      </c>
      <c r="G108" s="117" t="n">
        <v>0</v>
      </c>
      <c r="H108" s="117" t="n">
        <v>0</v>
      </c>
      <c r="I108" s="117" t="n">
        <v>0</v>
      </c>
      <c r="J108" s="118" t="n">
        <v>0</v>
      </c>
      <c r="K108" s="118" t="n">
        <v>0</v>
      </c>
      <c r="L108" s="118" t="n">
        <v>0</v>
      </c>
      <c r="M108" s="118" t="n">
        <v>0</v>
      </c>
      <c r="N108" s="118" t="n">
        <v>0</v>
      </c>
      <c r="O108" s="118" t="n">
        <v>0</v>
      </c>
      <c r="P108" s="118" t="n">
        <v>0</v>
      </c>
      <c r="Q108" s="118" t="n">
        <v>0</v>
      </c>
      <c r="R108" s="118" t="n">
        <v>0</v>
      </c>
      <c r="S108" s="118" t="n">
        <v>0</v>
      </c>
      <c r="T108" s="119" t="n">
        <v>0</v>
      </c>
    </row>
    <row r="109" customFormat="false" ht="12.75" hidden="true" customHeight="false" outlineLevel="0" collapsed="false">
      <c r="A109" s="110" t="n">
        <v>83</v>
      </c>
      <c r="B109" s="111" t="s">
        <v>106</v>
      </c>
      <c r="C109" s="112"/>
      <c r="D109" s="112"/>
      <c r="E109" s="112"/>
      <c r="F109" s="112"/>
      <c r="G109" s="112"/>
      <c r="H109" s="112"/>
      <c r="I109" s="112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4"/>
    </row>
    <row r="110" customFormat="false" ht="12.75" hidden="true" customHeight="false" outlineLevel="0" collapsed="false">
      <c r="A110" s="110" t="n">
        <v>84</v>
      </c>
      <c r="B110" s="111" t="s">
        <v>107</v>
      </c>
      <c r="C110" s="112"/>
      <c r="D110" s="112"/>
      <c r="E110" s="112"/>
      <c r="F110" s="112"/>
      <c r="G110" s="112"/>
      <c r="H110" s="112"/>
      <c r="I110" s="112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4"/>
    </row>
    <row r="111" customFormat="false" ht="12.75" hidden="true" customHeight="false" outlineLevel="0" collapsed="false">
      <c r="A111" s="115" t="n">
        <v>5</v>
      </c>
      <c r="B111" s="116" t="s">
        <v>108</v>
      </c>
      <c r="C111" s="117" t="n">
        <v>0</v>
      </c>
      <c r="D111" s="117" t="n">
        <v>0</v>
      </c>
      <c r="E111" s="117" t="n">
        <v>0</v>
      </c>
      <c r="F111" s="117" t="n">
        <v>0</v>
      </c>
      <c r="G111" s="117" t="n">
        <v>0</v>
      </c>
      <c r="H111" s="117" t="n">
        <v>0</v>
      </c>
      <c r="I111" s="117" t="n">
        <v>0</v>
      </c>
      <c r="J111" s="118" t="n">
        <v>0</v>
      </c>
      <c r="K111" s="118" t="n">
        <v>0</v>
      </c>
      <c r="L111" s="118" t="n">
        <v>0</v>
      </c>
      <c r="M111" s="118" t="n">
        <v>0</v>
      </c>
      <c r="N111" s="118" t="n">
        <v>0</v>
      </c>
      <c r="O111" s="118" t="n">
        <v>0</v>
      </c>
      <c r="P111" s="118" t="n">
        <v>0</v>
      </c>
      <c r="Q111" s="118" t="n">
        <v>0</v>
      </c>
      <c r="R111" s="118" t="n">
        <v>0</v>
      </c>
      <c r="S111" s="118" t="n">
        <v>0</v>
      </c>
      <c r="T111" s="119" t="n">
        <v>0</v>
      </c>
    </row>
    <row r="112" customFormat="false" ht="12.75" hidden="true" customHeight="false" outlineLevel="0" collapsed="false">
      <c r="A112" s="110"/>
      <c r="B112" s="111"/>
      <c r="C112" s="112"/>
      <c r="D112" s="112"/>
      <c r="E112" s="112"/>
      <c r="F112" s="112"/>
      <c r="G112" s="112"/>
      <c r="H112" s="112"/>
      <c r="I112" s="112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4"/>
    </row>
    <row r="113" customFormat="false" ht="12.75" hidden="true" customHeight="false" outlineLevel="0" collapsed="false">
      <c r="A113" s="110"/>
      <c r="B113" s="111"/>
      <c r="C113" s="112"/>
      <c r="D113" s="112"/>
      <c r="E113" s="112"/>
      <c r="F113" s="112"/>
      <c r="G113" s="112"/>
      <c r="H113" s="112"/>
      <c r="I113" s="112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4"/>
    </row>
    <row r="114" customFormat="false" ht="12.75" hidden="false" customHeight="false" outlineLevel="0" collapsed="false">
      <c r="A114" s="110" t="s">
        <v>109</v>
      </c>
      <c r="B114" s="111"/>
      <c r="C114" s="112"/>
      <c r="D114" s="112"/>
      <c r="E114" s="112"/>
      <c r="F114" s="112"/>
      <c r="G114" s="112"/>
      <c r="H114" s="112"/>
      <c r="I114" s="112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4"/>
    </row>
    <row r="115" customFormat="false" ht="12.75" hidden="false" customHeight="false" outlineLevel="0" collapsed="false">
      <c r="A115" s="115" t="n">
        <v>9</v>
      </c>
      <c r="B115" s="116" t="s">
        <v>110</v>
      </c>
      <c r="C115" s="117" t="n">
        <v>0</v>
      </c>
      <c r="D115" s="117" t="n">
        <v>0</v>
      </c>
      <c r="E115" s="117" t="n">
        <v>0</v>
      </c>
      <c r="F115" s="117" t="n">
        <v>0</v>
      </c>
      <c r="G115" s="117" t="n">
        <v>0</v>
      </c>
      <c r="H115" s="117" t="n">
        <v>0</v>
      </c>
      <c r="I115" s="117" t="n">
        <v>0</v>
      </c>
      <c r="J115" s="118" t="n">
        <v>0</v>
      </c>
      <c r="K115" s="118" t="n">
        <v>0</v>
      </c>
      <c r="L115" s="118" t="n">
        <v>0</v>
      </c>
      <c r="M115" s="118" t="n">
        <v>0</v>
      </c>
      <c r="N115" s="118" t="n">
        <v>0</v>
      </c>
      <c r="O115" s="118" t="n">
        <f aca="false">SUM(O116)</f>
        <v>0</v>
      </c>
      <c r="P115" s="118" t="n">
        <f aca="false">SUM(P116)</f>
        <v>500000</v>
      </c>
      <c r="Q115" s="118" t="n">
        <f aca="false">SUM(Q116)</f>
        <v>1230204.21</v>
      </c>
      <c r="R115" s="118" t="n">
        <f aca="false">SUM(R116)</f>
        <v>1230204.21</v>
      </c>
      <c r="S115" s="118" t="n">
        <f aca="false">SUM(S116)</f>
        <v>1669470</v>
      </c>
      <c r="T115" s="119" t="n">
        <f aca="false">SUM(T116)</f>
        <v>0</v>
      </c>
    </row>
    <row r="116" customFormat="false" ht="12.75" hidden="false" customHeight="false" outlineLevel="0" collapsed="false">
      <c r="A116" s="110" t="n">
        <v>92</v>
      </c>
      <c r="B116" s="111" t="s">
        <v>111</v>
      </c>
      <c r="C116" s="112"/>
      <c r="D116" s="112" t="n">
        <v>0</v>
      </c>
      <c r="E116" s="112"/>
      <c r="F116" s="112"/>
      <c r="G116" s="112"/>
      <c r="H116" s="112" t="n">
        <v>0</v>
      </c>
      <c r="I116" s="112"/>
      <c r="J116" s="113"/>
      <c r="K116" s="113"/>
      <c r="L116" s="113"/>
      <c r="M116" s="113"/>
      <c r="N116" s="113"/>
      <c r="O116" s="113" t="n">
        <f aca="false">SUM(O117)</f>
        <v>0</v>
      </c>
      <c r="P116" s="113" t="n">
        <f aca="false">SUM(P117)</f>
        <v>500000</v>
      </c>
      <c r="Q116" s="113" t="n">
        <f aca="false">SUM(Q117)</f>
        <v>1230204.21</v>
      </c>
      <c r="R116" s="113" t="n">
        <f aca="false">SUM(R117)</f>
        <v>1230204.21</v>
      </c>
      <c r="S116" s="113" t="n">
        <f aca="false">SUM(S117)</f>
        <v>1669470</v>
      </c>
      <c r="T116" s="114" t="n">
        <f aca="false">SUM(T117)</f>
        <v>0</v>
      </c>
    </row>
    <row r="117" customFormat="false" ht="13.5" hidden="false" customHeight="false" outlineLevel="0" collapsed="false">
      <c r="A117" s="126" t="n">
        <v>922</v>
      </c>
      <c r="B117" s="127" t="s">
        <v>112</v>
      </c>
      <c r="C117" s="128"/>
      <c r="D117" s="128"/>
      <c r="E117" s="128"/>
      <c r="F117" s="128"/>
      <c r="G117" s="128"/>
      <c r="H117" s="128"/>
      <c r="I117" s="128"/>
      <c r="J117" s="129"/>
      <c r="K117" s="129"/>
      <c r="L117" s="129"/>
      <c r="M117" s="129"/>
      <c r="N117" s="129"/>
      <c r="O117" s="129" t="n">
        <v>0</v>
      </c>
      <c r="P117" s="129" t="n">
        <v>500000</v>
      </c>
      <c r="Q117" s="129" t="n">
        <v>1230204.21</v>
      </c>
      <c r="R117" s="129" t="n">
        <v>1230204.21</v>
      </c>
      <c r="S117" s="129" t="n">
        <v>1669470</v>
      </c>
      <c r="T117" s="130" t="n">
        <v>0</v>
      </c>
    </row>
  </sheetData>
  <mergeCells count="30">
    <mergeCell ref="H9:I9"/>
    <mergeCell ref="A10:B10"/>
    <mergeCell ref="H10:I10"/>
    <mergeCell ref="A11:B11"/>
    <mergeCell ref="H11:I11"/>
    <mergeCell ref="A12:B12"/>
    <mergeCell ref="H12:I12"/>
    <mergeCell ref="A13:B13"/>
    <mergeCell ref="H13:I13"/>
    <mergeCell ref="J13:K13"/>
    <mergeCell ref="A14:B14"/>
    <mergeCell ref="H14:I14"/>
    <mergeCell ref="A15:B15"/>
    <mergeCell ref="H15:I15"/>
    <mergeCell ref="A16:B16"/>
    <mergeCell ref="H16:I16"/>
    <mergeCell ref="A17:K17"/>
    <mergeCell ref="H18:I18"/>
    <mergeCell ref="A19:B19"/>
    <mergeCell ref="H19:I19"/>
    <mergeCell ref="A20:B20"/>
    <mergeCell ref="H20:I20"/>
    <mergeCell ref="A21:K21"/>
    <mergeCell ref="H22:I22"/>
    <mergeCell ref="A23:B23"/>
    <mergeCell ref="H23:I23"/>
    <mergeCell ref="A24:B24"/>
    <mergeCell ref="H24:I24"/>
    <mergeCell ref="A25:B25"/>
    <mergeCell ref="H25:I25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9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25" man="true" max="16383" min="0"/>
    <brk id="69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R346"/>
  <sheetViews>
    <sheetView showFormulas="false" showGridLines="true" showRowColHeaders="true" showZeros="true" rightToLeft="false" tabSelected="false" showOutlineSymbols="true" defaultGridColor="true" view="normal" topLeftCell="H1" colorId="64" zoomScale="100" zoomScaleNormal="100" zoomScalePageLayoutView="115" workbookViewId="0">
      <selection pane="topLeft" activeCell="AO47" activeCellId="0" sqref="AO47"/>
    </sheetView>
  </sheetViews>
  <sheetFormatPr defaultColWidth="8.6796875" defaultRowHeight="12.75" zeroHeight="false" outlineLevelRow="0" outlineLevelCol="0"/>
  <cols>
    <col collapsed="false" customWidth="true" hidden="true" outlineLevel="0" max="1" min="1" style="0" width="2.42"/>
    <col collapsed="false" customWidth="true" hidden="true" outlineLevel="0" max="4" min="2" style="0" width="2.57"/>
    <col collapsed="false" customWidth="true" hidden="true" outlineLevel="0" max="5" min="5" style="0" width="3"/>
    <col collapsed="false" customWidth="true" hidden="true" outlineLevel="0" max="6" min="6" style="0" width="2.71"/>
    <col collapsed="false" customWidth="true" hidden="true" outlineLevel="0" max="7" min="7" style="0" width="3.57"/>
    <col collapsed="false" customWidth="true" hidden="false" outlineLevel="0" max="8" min="8" style="0" width="8.29"/>
    <col collapsed="false" customWidth="true" hidden="false" outlineLevel="0" max="9" min="9" style="131" width="7"/>
    <col collapsed="false" customWidth="true" hidden="false" outlineLevel="0" max="10" min="10" style="0" width="45.57"/>
    <col collapsed="false" customWidth="true" hidden="true" outlineLevel="0" max="11" min="11" style="132" width="11.71"/>
    <col collapsed="false" customWidth="true" hidden="true" outlineLevel="0" max="12" min="12" style="132" width="11.85"/>
    <col collapsed="false" customWidth="true" hidden="true" outlineLevel="0" max="13" min="13" style="132" width="11.57"/>
    <col collapsed="false" customWidth="true" hidden="true" outlineLevel="0" max="14" min="14" style="132" width="11.71"/>
    <col collapsed="false" customWidth="true" hidden="true" outlineLevel="0" max="15" min="15" style="132" width="11.85"/>
    <col collapsed="false" customWidth="true" hidden="true" outlineLevel="0" max="16" min="16" style="132" width="12.29"/>
    <col collapsed="false" customWidth="true" hidden="true" outlineLevel="0" max="20" min="17" style="132" width="13.86"/>
    <col collapsed="false" customWidth="true" hidden="true" outlineLevel="0" max="21" min="21" style="133" width="6.57"/>
    <col collapsed="false" customWidth="true" hidden="true" outlineLevel="0" max="22" min="22" style="133" width="11.71"/>
    <col collapsed="false" customWidth="true" hidden="true" outlineLevel="0" max="23" min="23" style="132" width="13.71"/>
    <col collapsed="false" customWidth="true" hidden="true" outlineLevel="0" max="24" min="24" style="132" width="13.29"/>
    <col collapsed="false" customWidth="true" hidden="true" outlineLevel="0" max="25" min="25" style="132" width="18.71"/>
    <col collapsed="false" customWidth="true" hidden="true" outlineLevel="0" max="26" min="26" style="132" width="15.14"/>
    <col collapsed="false" customWidth="true" hidden="true" outlineLevel="0" max="31" min="27" style="134" width="14.71"/>
    <col collapsed="false" customWidth="true" hidden="true" outlineLevel="0" max="32" min="32" style="134" width="14.57"/>
    <col collapsed="false" customWidth="true" hidden="true" outlineLevel="0" max="33" min="33" style="132" width="13.86"/>
    <col collapsed="false" customWidth="true" hidden="true" outlineLevel="0" max="34" min="34" style="132" width="4.86"/>
    <col collapsed="false" customWidth="true" hidden="true" outlineLevel="0" max="35" min="35" style="132" width="15.42"/>
    <col collapsed="false" customWidth="true" hidden="true" outlineLevel="0" max="36" min="36" style="132" width="12.29"/>
    <col collapsed="false" customWidth="true" hidden="true" outlineLevel="0" max="37" min="37" style="132" width="16"/>
    <col collapsed="false" customWidth="true" hidden="false" outlineLevel="0" max="39" min="38" style="132" width="12.86"/>
    <col collapsed="false" customWidth="true" hidden="false" outlineLevel="0" max="40" min="40" style="132" width="13.15"/>
    <col collapsed="false" customWidth="true" hidden="false" outlineLevel="0" max="41" min="41" style="0" width="12.42"/>
    <col collapsed="false" customWidth="true" hidden="true" outlineLevel="0" max="42" min="42" style="132" width="12.29"/>
    <col collapsed="false" customWidth="true" hidden="true" outlineLevel="0" max="43" min="43" style="0" width="11.53"/>
  </cols>
  <sheetData>
    <row r="1" customFormat="false" ht="18" hidden="false" customHeight="false" outlineLevel="0" collapsed="false">
      <c r="A1" s="135" t="s">
        <v>113</v>
      </c>
      <c r="B1" s="4"/>
      <c r="I1" s="135"/>
      <c r="J1" s="4"/>
    </row>
    <row r="2" customFormat="false" ht="18" hidden="false" customHeight="false" outlineLevel="0" collapsed="false">
      <c r="A2" s="135"/>
      <c r="B2" s="4"/>
      <c r="I2" s="135"/>
      <c r="J2" s="4" t="s">
        <v>114</v>
      </c>
    </row>
    <row r="4" customFormat="false" ht="9.75" hidden="false" customHeight="true" outlineLevel="0" collapsed="false"/>
    <row r="5" s="144" customFormat="true" ht="30" hidden="false" customHeight="true" outlineLevel="0" collapsed="false">
      <c r="A5" s="9" t="s">
        <v>115</v>
      </c>
      <c r="B5" s="10" t="s">
        <v>116</v>
      </c>
      <c r="C5" s="10" t="s">
        <v>117</v>
      </c>
      <c r="D5" s="10" t="s">
        <v>118</v>
      </c>
      <c r="E5" s="10" t="s">
        <v>119</v>
      </c>
      <c r="F5" s="10" t="s">
        <v>120</v>
      </c>
      <c r="G5" s="136" t="s">
        <v>121</v>
      </c>
      <c r="H5" s="9"/>
      <c r="I5" s="137" t="s">
        <v>122</v>
      </c>
      <c r="J5" s="138" t="s">
        <v>114</v>
      </c>
      <c r="K5" s="139" t="s">
        <v>123</v>
      </c>
      <c r="L5" s="139" t="s">
        <v>124</v>
      </c>
      <c r="M5" s="139" t="s">
        <v>125</v>
      </c>
      <c r="N5" s="139" t="s">
        <v>32</v>
      </c>
      <c r="O5" s="140" t="s">
        <v>126</v>
      </c>
      <c r="P5" s="139" t="s">
        <v>33</v>
      </c>
      <c r="Q5" s="139" t="s">
        <v>36</v>
      </c>
      <c r="R5" s="139" t="s">
        <v>34</v>
      </c>
      <c r="S5" s="139" t="s">
        <v>36</v>
      </c>
      <c r="T5" s="139" t="s">
        <v>37</v>
      </c>
      <c r="U5" s="141" t="s">
        <v>127</v>
      </c>
      <c r="V5" s="141" t="s">
        <v>35</v>
      </c>
      <c r="W5" s="99" t="s">
        <v>37</v>
      </c>
      <c r="X5" s="99" t="s">
        <v>14</v>
      </c>
      <c r="Y5" s="99" t="s">
        <v>128</v>
      </c>
      <c r="Z5" s="99" t="s">
        <v>8</v>
      </c>
      <c r="AA5" s="99" t="s">
        <v>38</v>
      </c>
      <c r="AB5" s="99"/>
      <c r="AC5" s="99" t="s">
        <v>16</v>
      </c>
      <c r="AD5" s="99" t="s">
        <v>129</v>
      </c>
      <c r="AE5" s="99" t="s">
        <v>130</v>
      </c>
      <c r="AF5" s="142" t="s">
        <v>131</v>
      </c>
      <c r="AG5" s="99" t="s">
        <v>132</v>
      </c>
      <c r="AH5" s="99" t="s">
        <v>18</v>
      </c>
      <c r="AI5" s="99" t="s">
        <v>133</v>
      </c>
      <c r="AJ5" s="99" t="s">
        <v>134</v>
      </c>
      <c r="AK5" s="99" t="s">
        <v>36</v>
      </c>
      <c r="AL5" s="99" t="s">
        <v>15</v>
      </c>
      <c r="AM5" s="99" t="s">
        <v>129</v>
      </c>
      <c r="AN5" s="99" t="s">
        <v>130</v>
      </c>
      <c r="AO5" s="99" t="s">
        <v>17</v>
      </c>
      <c r="AP5" s="99" t="s">
        <v>133</v>
      </c>
      <c r="AQ5" s="143" t="s">
        <v>18</v>
      </c>
    </row>
    <row r="6" s="95" customFormat="true" ht="11.25" hidden="false" customHeight="true" outlineLevel="0" collapsed="false">
      <c r="A6" s="145"/>
      <c r="B6" s="146"/>
      <c r="C6" s="146"/>
      <c r="D6" s="146"/>
      <c r="E6" s="146"/>
      <c r="F6" s="146"/>
      <c r="G6" s="147"/>
      <c r="H6" s="145"/>
      <c r="I6" s="148" t="n">
        <v>1</v>
      </c>
      <c r="J6" s="148" t="n">
        <v>2</v>
      </c>
      <c r="K6" s="148" t="n">
        <v>1</v>
      </c>
      <c r="L6" s="148"/>
      <c r="M6" s="148"/>
      <c r="N6" s="148" t="n">
        <v>3</v>
      </c>
      <c r="O6" s="148"/>
      <c r="P6" s="148" t="n">
        <v>4</v>
      </c>
      <c r="Q6" s="148"/>
      <c r="R6" s="148" t="n">
        <v>3</v>
      </c>
      <c r="S6" s="148" t="n">
        <v>4</v>
      </c>
      <c r="T6" s="148" t="n">
        <v>7</v>
      </c>
      <c r="U6" s="149" t="n">
        <v>8</v>
      </c>
      <c r="V6" s="149" t="n">
        <v>3</v>
      </c>
      <c r="W6" s="148" t="n">
        <v>4</v>
      </c>
      <c r="X6" s="148" t="n">
        <v>3</v>
      </c>
      <c r="Y6" s="148"/>
      <c r="Z6" s="148" t="n">
        <v>3</v>
      </c>
      <c r="AA6" s="148" t="n">
        <v>4</v>
      </c>
      <c r="AB6" s="148"/>
      <c r="AC6" s="148"/>
      <c r="AD6" s="148"/>
      <c r="AE6" s="148"/>
      <c r="AF6" s="148"/>
      <c r="AG6" s="146" t="n">
        <v>5</v>
      </c>
      <c r="AH6" s="150"/>
      <c r="AI6" s="150"/>
      <c r="AJ6" s="150"/>
      <c r="AK6" s="150"/>
      <c r="AL6" s="150"/>
      <c r="AM6" s="150"/>
      <c r="AN6" s="150"/>
      <c r="AO6" s="146"/>
      <c r="AP6" s="150"/>
      <c r="AQ6" s="151"/>
    </row>
    <row r="7" customFormat="false" ht="12.75" hidden="false" customHeight="false" outlineLevel="0" collapsed="false">
      <c r="A7" s="152"/>
      <c r="B7" s="153"/>
      <c r="C7" s="153"/>
      <c r="D7" s="153"/>
      <c r="E7" s="153"/>
      <c r="F7" s="153"/>
      <c r="G7" s="154"/>
      <c r="H7" s="155"/>
      <c r="I7" s="156"/>
      <c r="J7" s="157" t="s">
        <v>135</v>
      </c>
      <c r="K7" s="158" t="e">
        <f aca="false">SUM(K8+#REF!+#REF!)</f>
        <v>#REF!</v>
      </c>
      <c r="L7" s="158" t="e">
        <f aca="false">SUM(L8+#REF!+#REF!)</f>
        <v>#REF!</v>
      </c>
      <c r="M7" s="158" t="e">
        <f aca="false">SUM(M8+#REF!+#REF!)</f>
        <v>#REF!</v>
      </c>
      <c r="N7" s="158" t="e">
        <f aca="false">SUM(N8)</f>
        <v>#REF!</v>
      </c>
      <c r="O7" s="158" t="e">
        <f aca="false">SUM(O8)</f>
        <v>#REF!</v>
      </c>
      <c r="P7" s="158" t="e">
        <f aca="false">SUM(P8)</f>
        <v>#REF!</v>
      </c>
      <c r="Q7" s="158" t="e">
        <f aca="false">SUM(Q8+#REF!)</f>
        <v>#REF!</v>
      </c>
      <c r="R7" s="158" t="e">
        <f aca="false">SUM(R8)</f>
        <v>#REF!</v>
      </c>
      <c r="S7" s="158" t="e">
        <f aca="false">SUM(S8)</f>
        <v>#REF!</v>
      </c>
      <c r="T7" s="158" t="e">
        <f aca="false">SUM(T8)</f>
        <v>#REF!</v>
      </c>
      <c r="U7" s="158" t="e">
        <f aca="false">SUM(U8)</f>
        <v>#REF!</v>
      </c>
      <c r="V7" s="158" t="e">
        <f aca="false">SUM(V8)</f>
        <v>#REF!</v>
      </c>
      <c r="W7" s="158" t="n">
        <f aca="false">SUM(W8)</f>
        <v>4702700</v>
      </c>
      <c r="X7" s="158" t="n">
        <f aca="false">SUM(X8)</f>
        <v>5519700</v>
      </c>
      <c r="Y7" s="158" t="n">
        <f aca="false">SUM(Y8)</f>
        <v>2305347.84</v>
      </c>
      <c r="Z7" s="158" t="n">
        <f aca="false">SUM(Z8)</f>
        <v>6092200</v>
      </c>
      <c r="AA7" s="158" t="n">
        <f aca="false">SUM(AA8)</f>
        <v>5045000</v>
      </c>
      <c r="AB7" s="158" t="n">
        <f aca="false">SUM(AB8)</f>
        <v>5055596</v>
      </c>
      <c r="AC7" s="158" t="n">
        <f aca="false">SUM(AC8)</f>
        <v>5594530</v>
      </c>
      <c r="AD7" s="158" t="n">
        <f aca="false">SUM(AD8)</f>
        <v>0</v>
      </c>
      <c r="AE7" s="158" t="n">
        <f aca="false">SUM(AE8)</f>
        <v>0</v>
      </c>
      <c r="AF7" s="158" t="n">
        <f aca="false">SUM(AF8)</f>
        <v>5594530</v>
      </c>
      <c r="AG7" s="158" t="n">
        <f aca="false">SUM(AG8)</f>
        <v>1616265.35</v>
      </c>
      <c r="AH7" s="158" t="e">
        <f aca="false">SUM(AH8)</f>
        <v>#DIV/0!</v>
      </c>
      <c r="AI7" s="158" t="n">
        <f aca="false">SUM(AI8)</f>
        <v>3027712.54</v>
      </c>
      <c r="AJ7" s="158" t="n">
        <f aca="false">SUM(AJ8+AJ83)</f>
        <v>7553500</v>
      </c>
      <c r="AK7" s="158" t="n">
        <f aca="false">SUM(AK8+AK83)</f>
        <v>2588313.84</v>
      </c>
      <c r="AL7" s="158" t="n">
        <f aca="false">SUM(AL8+AL83)</f>
        <v>11435161.6</v>
      </c>
      <c r="AM7" s="158" t="n">
        <f aca="false">SUM(AM8+AM83)</f>
        <v>755000</v>
      </c>
      <c r="AN7" s="158" t="n">
        <f aca="false">SUM(AN8+AN83)</f>
        <v>167000</v>
      </c>
      <c r="AO7" s="158" t="n">
        <f aca="false">SUM(AO8+AO83)</f>
        <v>12023161.6</v>
      </c>
      <c r="AP7" s="158" t="n">
        <f aca="false">SUM(AP8+AP83)</f>
        <v>2478380.7</v>
      </c>
      <c r="AQ7" s="159" t="n">
        <f aca="false">SUM(AP7/AO7*100)</f>
        <v>20.6133859167293</v>
      </c>
    </row>
    <row r="8" customFormat="false" ht="12.75" hidden="false" customHeight="false" outlineLevel="0" collapsed="false">
      <c r="A8" s="152"/>
      <c r="B8" s="153"/>
      <c r="C8" s="153"/>
      <c r="D8" s="153"/>
      <c r="E8" s="153"/>
      <c r="F8" s="153"/>
      <c r="G8" s="154"/>
      <c r="H8" s="155"/>
      <c r="I8" s="160" t="n">
        <v>6</v>
      </c>
      <c r="J8" s="111"/>
      <c r="K8" s="112" t="e">
        <f aca="false">SUM(K9+K31+K52+K66)</f>
        <v>#REF!</v>
      </c>
      <c r="L8" s="112" t="e">
        <f aca="false">SUM(L9+L31+L52+L66)</f>
        <v>#REF!</v>
      </c>
      <c r="M8" s="112" t="e">
        <f aca="false">SUM(M9+M31+M52+M66)</f>
        <v>#REF!</v>
      </c>
      <c r="N8" s="112" t="e">
        <f aca="false">SUM(N9+N31+N52+N66)</f>
        <v>#REF!</v>
      </c>
      <c r="O8" s="112" t="e">
        <f aca="false">SUM(O9+O31+O52+O66)</f>
        <v>#REF!</v>
      </c>
      <c r="P8" s="112" t="e">
        <f aca="false">SUM(P9+P31+P52+P66)</f>
        <v>#REF!</v>
      </c>
      <c r="Q8" s="112" t="e">
        <f aca="false">SUM(Q9+Q31+Q52+Q66)</f>
        <v>#REF!</v>
      </c>
      <c r="R8" s="112" t="e">
        <f aca="false">SUM(R9+R31+R52+R66)</f>
        <v>#REF!</v>
      </c>
      <c r="S8" s="112" t="e">
        <f aca="false">SUM(S9+S31+S52+S66)</f>
        <v>#REF!</v>
      </c>
      <c r="T8" s="112" t="e">
        <f aca="false">SUM(T9+T31+T52+T66)</f>
        <v>#REF!</v>
      </c>
      <c r="U8" s="112" t="e">
        <f aca="false">SUM(U9+U31+U52+U66)</f>
        <v>#REF!</v>
      </c>
      <c r="V8" s="112" t="e">
        <f aca="false">SUM(V9+V31+V52+V66)</f>
        <v>#REF!</v>
      </c>
      <c r="W8" s="112" t="n">
        <f aca="false">SUM(W9+W31+W52+W66)</f>
        <v>4702700</v>
      </c>
      <c r="X8" s="112" t="n">
        <f aca="false">SUM(X9+X31+X52+X66)</f>
        <v>5519700</v>
      </c>
      <c r="Y8" s="112" t="n">
        <f aca="false">SUM(Y9+Y31+Y52+Y66)</f>
        <v>2305347.84</v>
      </c>
      <c r="Z8" s="112" t="n">
        <f aca="false">SUM(Z9+Z31+Z52+Z66)</f>
        <v>6092200</v>
      </c>
      <c r="AA8" s="112" t="n">
        <f aca="false">SUM(AA9+AA31+AA52+AA66)</f>
        <v>5045000</v>
      </c>
      <c r="AB8" s="112" t="n">
        <f aca="false">SUM(AB9+AB31+AB52+AB66)</f>
        <v>5055596</v>
      </c>
      <c r="AC8" s="112" t="n">
        <f aca="false">SUM(AC9+AC31+AC52+AC66)</f>
        <v>5594530</v>
      </c>
      <c r="AD8" s="112" t="n">
        <f aca="false">SUM(AD9+AD31+AD52+AD66)</f>
        <v>0</v>
      </c>
      <c r="AE8" s="112" t="n">
        <f aca="false">SUM(AE9+AE31+AE52+AE66)</f>
        <v>0</v>
      </c>
      <c r="AF8" s="112" t="n">
        <f aca="false">SUM(AF9+AF31+AF52+AF66)</f>
        <v>5594530</v>
      </c>
      <c r="AG8" s="112" t="n">
        <f aca="false">SUM(AG9+AG31+AG52+AG66)</f>
        <v>1616265.35</v>
      </c>
      <c r="AH8" s="112" t="e">
        <f aca="false">SUM(AH9+AH31+AH52+AH66)</f>
        <v>#DIV/0!</v>
      </c>
      <c r="AI8" s="112" t="n">
        <f aca="false">SUM(AI9+AI31+AI52+AI66)</f>
        <v>3027712.54</v>
      </c>
      <c r="AJ8" s="112" t="n">
        <f aca="false">SUM(AJ9+AJ31+AJ52+AJ66)</f>
        <v>6553500</v>
      </c>
      <c r="AK8" s="112" t="n">
        <f aca="false">SUM(AK9+AK31+AK52+AK66)</f>
        <v>2488313.84</v>
      </c>
      <c r="AL8" s="112" t="n">
        <f aca="false">SUM(AL9+AL31+AL52+AL66+AL80)</f>
        <v>10204957.39</v>
      </c>
      <c r="AM8" s="112" t="n">
        <f aca="false">SUM(AM9+AM31+AM52+AM66+AM80)</f>
        <v>755000</v>
      </c>
      <c r="AN8" s="112" t="n">
        <f aca="false">SUM(AN9+AN31+AN52+AN66+AN80)</f>
        <v>167000</v>
      </c>
      <c r="AO8" s="112" t="n">
        <f aca="false">SUM(AO9+AO31+AO52+AO66+AO80)</f>
        <v>10792957.39</v>
      </c>
      <c r="AP8" s="112" t="n">
        <f aca="false">SUM(AP9+AP31+AP52+AP66+AP80)</f>
        <v>2478380.7</v>
      </c>
      <c r="AQ8" s="161" t="n">
        <f aca="false">SUM(AP8/AO8*100)</f>
        <v>22.9629434310219</v>
      </c>
    </row>
    <row r="9" s="1" customFormat="true" ht="12.75" hidden="false" customHeight="false" outlineLevel="0" collapsed="false">
      <c r="A9" s="162"/>
      <c r="B9" s="111"/>
      <c r="C9" s="111"/>
      <c r="D9" s="111"/>
      <c r="E9" s="111"/>
      <c r="F9" s="111"/>
      <c r="G9" s="163"/>
      <c r="H9" s="164" t="s">
        <v>136</v>
      </c>
      <c r="I9" s="160" t="n">
        <v>61</v>
      </c>
      <c r="J9" s="111" t="s">
        <v>137</v>
      </c>
      <c r="K9" s="112" t="e">
        <f aca="false">SUM(K10+K23+K26)</f>
        <v>#REF!</v>
      </c>
      <c r="L9" s="112" t="e">
        <f aca="false">SUM(L10+L23+L26)</f>
        <v>#REF!</v>
      </c>
      <c r="M9" s="112" t="e">
        <f aca="false">SUM(M10+M23+M26)</f>
        <v>#REF!</v>
      </c>
      <c r="N9" s="112" t="n">
        <f aca="false">SUM(N10+N23+N26)</f>
        <v>835000</v>
      </c>
      <c r="O9" s="112" t="n">
        <f aca="false">SUM(O10+O23+O26)</f>
        <v>835000</v>
      </c>
      <c r="P9" s="112" t="n">
        <f aca="false">SUM(P10+P23+P26)</f>
        <v>384000</v>
      </c>
      <c r="Q9" s="112" t="n">
        <f aca="false">SUM(Q10+Q23+Q26)</f>
        <v>311760.62</v>
      </c>
      <c r="R9" s="112" t="n">
        <f aca="false">SUM(R10+R23+R26)</f>
        <v>624000</v>
      </c>
      <c r="S9" s="112" t="n">
        <f aca="false">SUM(S10+S23+S26)</f>
        <v>308222.23</v>
      </c>
      <c r="T9" s="112" t="n">
        <f aca="false">SUM(T10+T23+T26)</f>
        <v>0</v>
      </c>
      <c r="U9" s="112" t="n">
        <f aca="false">SUM(U10+U23+U26)</f>
        <v>463.928571428571</v>
      </c>
      <c r="V9" s="112" t="n">
        <f aca="false">SUM(V10+V23+V26)</f>
        <v>586000</v>
      </c>
      <c r="W9" s="112" t="n">
        <f aca="false">SUM(W10+W23+W26)</f>
        <v>2974200</v>
      </c>
      <c r="X9" s="112" t="n">
        <f aca="false">SUM(X10+X23+X26)</f>
        <v>2973200</v>
      </c>
      <c r="Y9" s="112" t="n">
        <f aca="false">SUM(Y10+Y23+Y26)</f>
        <v>1618714.81</v>
      </c>
      <c r="Z9" s="112" t="n">
        <f aca="false">SUM(Z10+Z23+Z26)</f>
        <v>3020200</v>
      </c>
      <c r="AA9" s="112" t="n">
        <f aca="false">SUM(AA10+AA23+AA26)</f>
        <v>3080000</v>
      </c>
      <c r="AB9" s="112" t="n">
        <f aca="false">SUM(AB10+AB23+AB26)</f>
        <v>2522596</v>
      </c>
      <c r="AC9" s="112" t="n">
        <f aca="false">SUM(AC10+AC23+AC26)</f>
        <v>2846530</v>
      </c>
      <c r="AD9" s="112" t="n">
        <f aca="false">SUM(AD10+AD23+AD26)</f>
        <v>0</v>
      </c>
      <c r="AE9" s="112" t="n">
        <f aca="false">SUM(AE10+AE23+AE26)</f>
        <v>0</v>
      </c>
      <c r="AF9" s="112" t="n">
        <f aca="false">SUM(AF10+AF23+AF26)</f>
        <v>2846530</v>
      </c>
      <c r="AG9" s="112" t="n">
        <f aca="false">SUM(AG10+AG23+AG26)</f>
        <v>1010423.5</v>
      </c>
      <c r="AH9" s="112" t="e">
        <f aca="false">SUM(AH10+AH23+AH26)</f>
        <v>#DIV/0!</v>
      </c>
      <c r="AI9" s="112" t="n">
        <f aca="false">SUM(AI10+AI23+AI26)</f>
        <v>2421385.89</v>
      </c>
      <c r="AJ9" s="112" t="n">
        <f aca="false">SUM(AJ10+AJ23+AJ26)</f>
        <v>858000</v>
      </c>
      <c r="AK9" s="112" t="n">
        <f aca="false">SUM(AK10+AK23+AK26)</f>
        <v>388415.28</v>
      </c>
      <c r="AL9" s="112" t="n">
        <f aca="false">SUM(AL10+AL23+AL26)</f>
        <v>776432.39</v>
      </c>
      <c r="AM9" s="112" t="n">
        <f aca="false">SUM(AM10+AM23+AM26)</f>
        <v>225000</v>
      </c>
      <c r="AN9" s="112" t="n">
        <f aca="false">SUM(AN10+AN23+AN26)</f>
        <v>60000</v>
      </c>
      <c r="AO9" s="112" t="n">
        <f aca="false">SUM(AO10+AO23+AO26)</f>
        <v>941432.39</v>
      </c>
      <c r="AP9" s="112" t="n">
        <f aca="false">SUM(AP10+AP23+AP26)</f>
        <v>548428.92</v>
      </c>
      <c r="AQ9" s="161" t="n">
        <f aca="false">SUM(AP9/AO9*100)</f>
        <v>58.2547324508348</v>
      </c>
    </row>
    <row r="10" customFormat="false" ht="12.75" hidden="false" customHeight="false" outlineLevel="0" collapsed="false">
      <c r="A10" s="164"/>
      <c r="B10" s="165"/>
      <c r="C10" s="165"/>
      <c r="D10" s="165"/>
      <c r="E10" s="165"/>
      <c r="F10" s="165"/>
      <c r="G10" s="166"/>
      <c r="H10" s="164"/>
      <c r="I10" s="167" t="n">
        <v>611</v>
      </c>
      <c r="J10" s="165" t="s">
        <v>138</v>
      </c>
      <c r="K10" s="168" t="e">
        <f aca="false">SUM(K11+K15+K18+#REF!+K20)</f>
        <v>#REF!</v>
      </c>
      <c r="L10" s="168" t="e">
        <f aca="false">SUM(L11+L15+L18+#REF!+L20)</f>
        <v>#REF!</v>
      </c>
      <c r="M10" s="168" t="e">
        <f aca="false">SUM(M11+M15+M18+#REF!+M20)</f>
        <v>#REF!</v>
      </c>
      <c r="N10" s="168" t="n">
        <f aca="false">SUM(N11+N15+N18+N20)</f>
        <v>805000</v>
      </c>
      <c r="O10" s="168" t="n">
        <f aca="false">SUM(O11+O15+O18+O20)</f>
        <v>805000</v>
      </c>
      <c r="P10" s="168" t="n">
        <f aca="false">SUM(P11+P15+P18+P20)</f>
        <v>355000</v>
      </c>
      <c r="Q10" s="168" t="n">
        <f aca="false">SUM(Q11+Q15+Q18+Q20)</f>
        <v>302840.36</v>
      </c>
      <c r="R10" s="168" t="n">
        <f aca="false">SUM(R11+R15+R18+R20)</f>
        <v>600000</v>
      </c>
      <c r="S10" s="168" t="n">
        <f aca="false">SUM(S11+S15+S18+S20)</f>
        <v>290109.38</v>
      </c>
      <c r="T10" s="168" t="n">
        <f aca="false">SUM(T11+T15+T18+T20)</f>
        <v>0</v>
      </c>
      <c r="U10" s="168" t="n">
        <f aca="false">SUM(U11+U15+U18+U20)</f>
        <v>171.428571428571</v>
      </c>
      <c r="V10" s="168" t="n">
        <f aca="false">SUM(V11+V15+V18+V20)</f>
        <v>552000</v>
      </c>
      <c r="W10" s="168" t="n">
        <f aca="false">SUM(W11+W15+W18+W20)</f>
        <v>2735200</v>
      </c>
      <c r="X10" s="168" t="n">
        <f aca="false">SUM(X11+X15+X18+X20)</f>
        <v>2735200</v>
      </c>
      <c r="Y10" s="168" t="n">
        <f aca="false">SUM(Y11+Y15+Y18+Y20)</f>
        <v>1570787.36</v>
      </c>
      <c r="Z10" s="168" t="n">
        <f aca="false">SUM(Z11+Z15+Z18+Z20)</f>
        <v>2935200</v>
      </c>
      <c r="AA10" s="168" t="n">
        <f aca="false">SUM(AA11+AA15+AA18+AA20)</f>
        <v>2822000</v>
      </c>
      <c r="AB10" s="168" t="n">
        <f aca="false">SUM(AB11+AB15+AB18+AB20)</f>
        <v>2264596</v>
      </c>
      <c r="AC10" s="168" t="n">
        <f aca="false">SUM(AC11+AC15+AC18+AC20)</f>
        <v>2590530</v>
      </c>
      <c r="AD10" s="168" t="n">
        <f aca="false">SUM(AD11+AD15+AD18+AD20)</f>
        <v>0</v>
      </c>
      <c r="AE10" s="168" t="n">
        <f aca="false">SUM(AE11+AE15+AE18+AE20)</f>
        <v>0</v>
      </c>
      <c r="AF10" s="168" t="n">
        <f aca="false">SUM(AF11+AF15+AF18+AF20)</f>
        <v>2590530</v>
      </c>
      <c r="AG10" s="168" t="n">
        <f aca="false">SUM(AG11+AG15+AG18+AG20)</f>
        <v>975270.94</v>
      </c>
      <c r="AH10" s="168" t="e">
        <f aca="false">SUM(AH11+AH15+AH18+AH20)</f>
        <v>#DIV/0!</v>
      </c>
      <c r="AI10" s="168" t="n">
        <f aca="false">SUM(AI11+AI15+AI18+AI20)</f>
        <v>2373142.81</v>
      </c>
      <c r="AJ10" s="168" t="n">
        <f aca="false">SUM(AJ11+AJ15+AJ18+AJ20)</f>
        <v>782000</v>
      </c>
      <c r="AK10" s="168" t="n">
        <f aca="false">SUM(AK11+AK15+AK18+AK20-AK22)</f>
        <v>358480.18</v>
      </c>
      <c r="AL10" s="168" t="n">
        <f aca="false">SUM(AL11+AL15+AL18+AL20-AL22)</f>
        <v>621432.39</v>
      </c>
      <c r="AM10" s="168" t="n">
        <f aca="false">SUM(AM11+AM15+AM18+AM20-AM22)</f>
        <v>225000</v>
      </c>
      <c r="AN10" s="168" t="n">
        <f aca="false">SUM(AN11+AN15+AN18+AN20-AN22)</f>
        <v>0</v>
      </c>
      <c r="AO10" s="168" t="n">
        <f aca="false">SUM(AO11+AO15+AO18+AO20-AO22)</f>
        <v>846432.39</v>
      </c>
      <c r="AP10" s="168" t="n">
        <f aca="false">SUM(AP11+AP15+AP18+AP20-AP22)</f>
        <v>511520.08</v>
      </c>
      <c r="AQ10" s="161" t="n">
        <f aca="false">SUM(AP10/AO10*100)</f>
        <v>60.4324794328818</v>
      </c>
    </row>
    <row r="11" customFormat="false" ht="12.75" hidden="true" customHeight="false" outlineLevel="0" collapsed="false">
      <c r="A11" s="164" t="s">
        <v>115</v>
      </c>
      <c r="B11" s="165"/>
      <c r="C11" s="165"/>
      <c r="D11" s="165"/>
      <c r="E11" s="165"/>
      <c r="F11" s="165"/>
      <c r="G11" s="166"/>
      <c r="H11" s="164"/>
      <c r="I11" s="167" t="n">
        <v>6111</v>
      </c>
      <c r="J11" s="165" t="s">
        <v>139</v>
      </c>
      <c r="K11" s="168" t="n">
        <f aca="false">SUM(K12)</f>
        <v>1713113.72</v>
      </c>
      <c r="L11" s="168" t="n">
        <f aca="false">SUM(L12)</f>
        <v>1600000</v>
      </c>
      <c r="M11" s="168" t="n">
        <f aca="false">SUM(M12)</f>
        <v>1600000</v>
      </c>
      <c r="N11" s="168" t="n">
        <f aca="false">SUM(N12)</f>
        <v>800000</v>
      </c>
      <c r="O11" s="168" t="n">
        <f aca="false">SUM(O12)</f>
        <v>800000</v>
      </c>
      <c r="P11" s="168" t="n">
        <f aca="false">SUM(P12)</f>
        <v>350000</v>
      </c>
      <c r="Q11" s="168" t="n">
        <f aca="false">SUM(Q12)</f>
        <v>302840.36</v>
      </c>
      <c r="R11" s="168" t="n">
        <f aca="false">SUM(R12)</f>
        <v>600000</v>
      </c>
      <c r="S11" s="168" t="n">
        <f aca="false">SUM(S12)</f>
        <v>289251.07</v>
      </c>
      <c r="T11" s="168" t="n">
        <f aca="false">SUM(T12)</f>
        <v>0</v>
      </c>
      <c r="U11" s="168" t="n">
        <f aca="false">SUM(U12)</f>
        <v>171.428571428571</v>
      </c>
      <c r="V11" s="168" t="n">
        <f aca="false">SUM(V12)</f>
        <v>550000</v>
      </c>
      <c r="W11" s="168" t="n">
        <f aca="false">SUM(W12:W14)</f>
        <v>2733200</v>
      </c>
      <c r="X11" s="168" t="n">
        <f aca="false">SUM(X12:X14)</f>
        <v>2733200</v>
      </c>
      <c r="Y11" s="168" t="n">
        <f aca="false">SUM(Y12:Y14)</f>
        <v>1570787.36</v>
      </c>
      <c r="Z11" s="168" t="n">
        <v>2933200</v>
      </c>
      <c r="AA11" s="168" t="n">
        <f aca="false">SUM(AA12:AA14)</f>
        <v>2820000</v>
      </c>
      <c r="AB11" s="168" t="n">
        <f aca="false">SUM(AB12:AB14)</f>
        <v>2262596</v>
      </c>
      <c r="AC11" s="168" t="n">
        <f aca="false">SUM(AC12:AC14)</f>
        <v>2588530</v>
      </c>
      <c r="AD11" s="168" t="n">
        <f aca="false">SUM(AD12:AD14)</f>
        <v>0</v>
      </c>
      <c r="AE11" s="168" t="n">
        <f aca="false">SUM(AE12:AE14)</f>
        <v>0</v>
      </c>
      <c r="AF11" s="168" t="n">
        <f aca="false">SUM(AF12:AF14)</f>
        <v>2588530</v>
      </c>
      <c r="AG11" s="168" t="n">
        <f aca="false">SUM(AG12:AG14)</f>
        <v>975270.94</v>
      </c>
      <c r="AH11" s="168" t="n">
        <f aca="false">SUM(AH12:AH14)</f>
        <v>892853.811606087</v>
      </c>
      <c r="AI11" s="168" t="n">
        <f aca="false">SUM(AI12:AI14)</f>
        <v>2373142.81</v>
      </c>
      <c r="AJ11" s="168" t="n">
        <f aca="false">SUM(AJ12:AJ14)</f>
        <v>650000</v>
      </c>
      <c r="AK11" s="168" t="n">
        <f aca="false">SUM(AK12:AK14)</f>
        <v>359685.76</v>
      </c>
      <c r="AL11" s="168" t="n">
        <f aca="false">SUM(AL12:AL14)</f>
        <v>621432.39</v>
      </c>
      <c r="AM11" s="168" t="n">
        <f aca="false">SUM(AM12:AM14)</f>
        <v>225000</v>
      </c>
      <c r="AN11" s="168" t="n">
        <f aca="false">SUM(AN12:AN14)</f>
        <v>0</v>
      </c>
      <c r="AO11" s="168" t="n">
        <f aca="false">SUM(AO12:AO14)</f>
        <v>846432.39</v>
      </c>
      <c r="AP11" s="168" t="n">
        <f aca="false">SUM(AP12:AP14)</f>
        <v>511520.08</v>
      </c>
      <c r="AQ11" s="161" t="n">
        <f aca="false">SUM(AP11/AO11*100)</f>
        <v>60.4324794328818</v>
      </c>
    </row>
    <row r="12" customFormat="false" ht="12.75" hidden="true" customHeight="false" outlineLevel="0" collapsed="false">
      <c r="A12" s="164"/>
      <c r="B12" s="165"/>
      <c r="C12" s="165"/>
      <c r="D12" s="165"/>
      <c r="E12" s="165"/>
      <c r="F12" s="165"/>
      <c r="G12" s="166"/>
      <c r="H12" s="164"/>
      <c r="I12" s="167" t="n">
        <v>61111</v>
      </c>
      <c r="J12" s="165" t="s">
        <v>140</v>
      </c>
      <c r="K12" s="168" t="n">
        <v>1713113.72</v>
      </c>
      <c r="L12" s="168" t="n">
        <v>1600000</v>
      </c>
      <c r="M12" s="169" t="n">
        <v>1600000</v>
      </c>
      <c r="N12" s="169" t="n">
        <v>800000</v>
      </c>
      <c r="O12" s="169" t="n">
        <v>800000</v>
      </c>
      <c r="P12" s="169" t="n">
        <v>350000</v>
      </c>
      <c r="Q12" s="169" t="n">
        <v>302840.36</v>
      </c>
      <c r="R12" s="169" t="n">
        <v>600000</v>
      </c>
      <c r="S12" s="169" t="n">
        <v>289251.07</v>
      </c>
      <c r="T12" s="169"/>
      <c r="U12" s="170" t="n">
        <f aca="false">R12/P12*100</f>
        <v>171.428571428571</v>
      </c>
      <c r="V12" s="170" t="n">
        <v>550000</v>
      </c>
      <c r="W12" s="169" t="n">
        <v>482200</v>
      </c>
      <c r="X12" s="169" t="n">
        <v>482200</v>
      </c>
      <c r="Y12" s="169" t="n">
        <v>256343.84</v>
      </c>
      <c r="Z12" s="169" t="n">
        <v>482200</v>
      </c>
      <c r="AA12" s="168" t="n">
        <v>518800</v>
      </c>
      <c r="AB12" s="168" t="n">
        <v>411396</v>
      </c>
      <c r="AC12" s="168" t="n">
        <v>446396</v>
      </c>
      <c r="AD12" s="168"/>
      <c r="AE12" s="168"/>
      <c r="AF12" s="168" t="n">
        <f aca="false">SUM(AC12+AD12-AE12)</f>
        <v>446396</v>
      </c>
      <c r="AG12" s="168" t="n">
        <f aca="false">SUM(AD12+AE12-AF12)</f>
        <v>-446396</v>
      </c>
      <c r="AH12" s="168" t="n">
        <f aca="false">SUM(AE12+AF12-AG12)</f>
        <v>892792</v>
      </c>
      <c r="AI12" s="168" t="n">
        <v>405621.21</v>
      </c>
      <c r="AJ12" s="169" t="n">
        <v>650000</v>
      </c>
      <c r="AK12" s="169" t="n">
        <v>359685.76</v>
      </c>
      <c r="AL12" s="169" t="n">
        <v>621432.39</v>
      </c>
      <c r="AM12" s="169" t="n">
        <v>225000</v>
      </c>
      <c r="AN12" s="169"/>
      <c r="AO12" s="169" t="n">
        <f aca="false">SUM(AL12+AM12-AN12)</f>
        <v>846432.39</v>
      </c>
      <c r="AP12" s="169" t="n">
        <v>511520.08</v>
      </c>
      <c r="AQ12" s="161" t="n">
        <f aca="false">SUM(AP12/AO12*100)</f>
        <v>60.4324794328818</v>
      </c>
    </row>
    <row r="13" customFormat="false" ht="12.75" hidden="true" customHeight="false" outlineLevel="0" collapsed="false">
      <c r="A13" s="164"/>
      <c r="B13" s="165"/>
      <c r="C13" s="165"/>
      <c r="D13" s="165"/>
      <c r="E13" s="165"/>
      <c r="F13" s="165"/>
      <c r="G13" s="166"/>
      <c r="H13" s="164"/>
      <c r="I13" s="167" t="n">
        <v>61114</v>
      </c>
      <c r="J13" s="165" t="s">
        <v>141</v>
      </c>
      <c r="K13" s="168"/>
      <c r="L13" s="168"/>
      <c r="M13" s="169"/>
      <c r="N13" s="169"/>
      <c r="O13" s="169"/>
      <c r="P13" s="169"/>
      <c r="Q13" s="169"/>
      <c r="R13" s="169"/>
      <c r="S13" s="169"/>
      <c r="T13" s="169"/>
      <c r="U13" s="170"/>
      <c r="V13" s="170"/>
      <c r="W13" s="169" t="n">
        <v>1000</v>
      </c>
      <c r="X13" s="169" t="n">
        <v>1000</v>
      </c>
      <c r="Y13" s="169"/>
      <c r="Z13" s="169" t="n">
        <v>1000</v>
      </c>
      <c r="AA13" s="168" t="n">
        <v>1200</v>
      </c>
      <c r="AB13" s="168" t="n">
        <v>1200</v>
      </c>
      <c r="AC13" s="168" t="n">
        <v>1200</v>
      </c>
      <c r="AD13" s="168"/>
      <c r="AE13" s="168"/>
      <c r="AF13" s="168" t="n">
        <f aca="false">SUM(AC13+AD13-AE13)</f>
        <v>1200</v>
      </c>
      <c r="AG13" s="169"/>
      <c r="AH13" s="169" t="n">
        <f aca="false">SUM(AG13/AA13*100)</f>
        <v>0</v>
      </c>
      <c r="AI13" s="169"/>
      <c r="AJ13" s="169"/>
      <c r="AK13" s="169"/>
      <c r="AL13" s="169"/>
      <c r="AM13" s="169"/>
      <c r="AN13" s="169"/>
      <c r="AO13" s="169" t="n">
        <f aca="false">SUM(AL13+AM13-AN13)</f>
        <v>0</v>
      </c>
      <c r="AP13" s="169"/>
      <c r="AQ13" s="161" t="e">
        <f aca="false">SUM(AP13/AO13*100)</f>
        <v>#DIV/0!</v>
      </c>
    </row>
    <row r="14" customFormat="false" ht="12.75" hidden="true" customHeight="false" outlineLevel="0" collapsed="false">
      <c r="A14" s="164"/>
      <c r="B14" s="165"/>
      <c r="C14" s="165"/>
      <c r="D14" s="165"/>
      <c r="E14" s="165"/>
      <c r="F14" s="165"/>
      <c r="G14" s="166"/>
      <c r="H14" s="164"/>
      <c r="I14" s="167" t="n">
        <v>61119</v>
      </c>
      <c r="J14" s="165" t="s">
        <v>142</v>
      </c>
      <c r="K14" s="168"/>
      <c r="L14" s="168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 t="n">
        <v>2250000</v>
      </c>
      <c r="X14" s="169" t="n">
        <v>2250000</v>
      </c>
      <c r="Y14" s="169" t="n">
        <v>1314443.52</v>
      </c>
      <c r="Z14" s="169" t="n">
        <v>2450000</v>
      </c>
      <c r="AA14" s="168" t="n">
        <v>2300000</v>
      </c>
      <c r="AB14" s="168" t="n">
        <v>1850000</v>
      </c>
      <c r="AC14" s="168" t="n">
        <v>2140934</v>
      </c>
      <c r="AD14" s="168"/>
      <c r="AE14" s="168"/>
      <c r="AF14" s="168" t="n">
        <f aca="false">SUM(AC14+AD14-AE14)</f>
        <v>2140934</v>
      </c>
      <c r="AG14" s="169" t="n">
        <v>1421666.94</v>
      </c>
      <c r="AH14" s="169" t="n">
        <f aca="false">SUM(AG14/AA14*100)</f>
        <v>61.8116060869565</v>
      </c>
      <c r="AI14" s="169" t="n">
        <v>1967521.6</v>
      </c>
      <c r="AJ14" s="169"/>
      <c r="AK14" s="169"/>
      <c r="AL14" s="169"/>
      <c r="AM14" s="169"/>
      <c r="AN14" s="169"/>
      <c r="AO14" s="169" t="n">
        <f aca="false">SUM(AL14+AM14-AN14)</f>
        <v>0</v>
      </c>
      <c r="AP14" s="169"/>
      <c r="AQ14" s="161" t="e">
        <f aca="false">SUM(AP14/AO14*100)</f>
        <v>#DIV/0!</v>
      </c>
    </row>
    <row r="15" customFormat="false" ht="12.75" hidden="true" customHeight="false" outlineLevel="0" collapsed="false">
      <c r="A15" s="164" t="s">
        <v>115</v>
      </c>
      <c r="B15" s="165"/>
      <c r="C15" s="165"/>
      <c r="D15" s="165"/>
      <c r="E15" s="165"/>
      <c r="F15" s="165"/>
      <c r="G15" s="166"/>
      <c r="H15" s="164"/>
      <c r="I15" s="167" t="n">
        <v>6112</v>
      </c>
      <c r="J15" s="165" t="s">
        <v>138</v>
      </c>
      <c r="K15" s="168" t="n">
        <f aca="false">SUM(K16:K17)</f>
        <v>105864.51</v>
      </c>
      <c r="L15" s="168" t="n">
        <f aca="false">SUM(L16:L17)</f>
        <v>35000</v>
      </c>
      <c r="M15" s="168" t="n">
        <f aca="false">SUM(M16:M17)</f>
        <v>35000</v>
      </c>
      <c r="N15" s="168" t="n">
        <f aca="false">SUM(N16:N17)</f>
        <v>5000</v>
      </c>
      <c r="O15" s="168" t="n">
        <f aca="false">SUM(O16:O17)</f>
        <v>5000</v>
      </c>
      <c r="P15" s="168" t="n">
        <f aca="false">SUM(P16:P17)</f>
        <v>5000</v>
      </c>
      <c r="Q15" s="168" t="n">
        <f aca="false">SUM(Q16:Q17)</f>
        <v>0</v>
      </c>
      <c r="R15" s="168" t="n">
        <f aca="false">SUM(R16:R17)</f>
        <v>0</v>
      </c>
      <c r="S15" s="168" t="n">
        <f aca="false">SUM(S16:S17)</f>
        <v>0</v>
      </c>
      <c r="T15" s="168"/>
      <c r="U15" s="170" t="n">
        <f aca="false">R15/P15*100</f>
        <v>0</v>
      </c>
      <c r="V15" s="170"/>
      <c r="W15" s="169"/>
      <c r="X15" s="169"/>
      <c r="Y15" s="169"/>
      <c r="Z15" s="169"/>
      <c r="AA15" s="168"/>
      <c r="AB15" s="168"/>
      <c r="AC15" s="168"/>
      <c r="AD15" s="168"/>
      <c r="AE15" s="168"/>
      <c r="AF15" s="168" t="n">
        <f aca="false">SUM(AC15+AD15-AE15)</f>
        <v>0</v>
      </c>
      <c r="AG15" s="169"/>
      <c r="AH15" s="169" t="e">
        <f aca="false">SUM(AG15/AA15*100)</f>
        <v>#DIV/0!</v>
      </c>
      <c r="AI15" s="169"/>
      <c r="AJ15" s="169"/>
      <c r="AK15" s="169"/>
      <c r="AL15" s="169"/>
      <c r="AM15" s="169"/>
      <c r="AN15" s="169"/>
      <c r="AO15" s="169" t="n">
        <f aca="false">SUM(AL15+AM15-AN15)</f>
        <v>0</v>
      </c>
      <c r="AP15" s="169"/>
      <c r="AQ15" s="161" t="e">
        <f aca="false">SUM(AP15/AO15*100)</f>
        <v>#DIV/0!</v>
      </c>
    </row>
    <row r="16" customFormat="false" ht="12.75" hidden="true" customHeight="false" outlineLevel="0" collapsed="false">
      <c r="A16" s="164"/>
      <c r="B16" s="165"/>
      <c r="C16" s="165"/>
      <c r="D16" s="165"/>
      <c r="E16" s="165"/>
      <c r="F16" s="165"/>
      <c r="G16" s="166"/>
      <c r="H16" s="164"/>
      <c r="I16" s="167" t="n">
        <v>61121</v>
      </c>
      <c r="J16" s="165" t="s">
        <v>143</v>
      </c>
      <c r="K16" s="168" t="n">
        <v>18996.47</v>
      </c>
      <c r="L16" s="168" t="n">
        <v>17000</v>
      </c>
      <c r="M16" s="168" t="n">
        <v>17000</v>
      </c>
      <c r="N16" s="169" t="n">
        <v>5000</v>
      </c>
      <c r="O16" s="169" t="n">
        <v>5000</v>
      </c>
      <c r="P16" s="169" t="n">
        <v>5000</v>
      </c>
      <c r="Q16" s="169"/>
      <c r="R16" s="169"/>
      <c r="S16" s="169"/>
      <c r="T16" s="169"/>
      <c r="U16" s="170" t="n">
        <f aca="false">R16/P16*100</f>
        <v>0</v>
      </c>
      <c r="V16" s="170"/>
      <c r="W16" s="169"/>
      <c r="X16" s="169"/>
      <c r="Y16" s="169"/>
      <c r="Z16" s="169"/>
      <c r="AA16" s="168"/>
      <c r="AB16" s="168"/>
      <c r="AC16" s="168"/>
      <c r="AD16" s="168"/>
      <c r="AE16" s="168"/>
      <c r="AF16" s="168" t="n">
        <f aca="false">SUM(AC16+AD16-AE16)</f>
        <v>0</v>
      </c>
      <c r="AG16" s="169"/>
      <c r="AH16" s="169" t="e">
        <f aca="false">SUM(AG16/AA16*100)</f>
        <v>#DIV/0!</v>
      </c>
      <c r="AI16" s="169"/>
      <c r="AJ16" s="169"/>
      <c r="AK16" s="169"/>
      <c r="AL16" s="169"/>
      <c r="AM16" s="169"/>
      <c r="AN16" s="169"/>
      <c r="AO16" s="169" t="n">
        <f aca="false">SUM(AL16+AM16-AN16)</f>
        <v>0</v>
      </c>
      <c r="AP16" s="169"/>
      <c r="AQ16" s="161" t="e">
        <f aca="false">SUM(AP16/AO16*100)</f>
        <v>#DIV/0!</v>
      </c>
    </row>
    <row r="17" customFormat="false" ht="12.75" hidden="true" customHeight="false" outlineLevel="0" collapsed="false">
      <c r="A17" s="164"/>
      <c r="B17" s="165"/>
      <c r="C17" s="165"/>
      <c r="D17" s="165"/>
      <c r="E17" s="165"/>
      <c r="F17" s="165"/>
      <c r="G17" s="166"/>
      <c r="H17" s="164"/>
      <c r="I17" s="167" t="n">
        <v>61123</v>
      </c>
      <c r="J17" s="165" t="s">
        <v>144</v>
      </c>
      <c r="K17" s="168" t="n">
        <v>86868.04</v>
      </c>
      <c r="L17" s="168" t="n">
        <v>18000</v>
      </c>
      <c r="M17" s="169" t="n">
        <v>18000</v>
      </c>
      <c r="N17" s="169"/>
      <c r="O17" s="169" t="n">
        <v>0</v>
      </c>
      <c r="P17" s="169"/>
      <c r="Q17" s="169"/>
      <c r="R17" s="169"/>
      <c r="S17" s="169"/>
      <c r="T17" s="169"/>
      <c r="U17" s="170"/>
      <c r="V17" s="170"/>
      <c r="W17" s="169"/>
      <c r="X17" s="169"/>
      <c r="Y17" s="169"/>
      <c r="Z17" s="169"/>
      <c r="AA17" s="168"/>
      <c r="AB17" s="168"/>
      <c r="AC17" s="168"/>
      <c r="AD17" s="168"/>
      <c r="AE17" s="168"/>
      <c r="AF17" s="168" t="n">
        <f aca="false">SUM(AC17+AD17-AE17)</f>
        <v>0</v>
      </c>
      <c r="AG17" s="169"/>
      <c r="AH17" s="169" t="e">
        <f aca="false">SUM(AG17/AA17*100)</f>
        <v>#DIV/0!</v>
      </c>
      <c r="AI17" s="169"/>
      <c r="AJ17" s="169"/>
      <c r="AK17" s="169"/>
      <c r="AL17" s="169"/>
      <c r="AM17" s="169"/>
      <c r="AN17" s="169"/>
      <c r="AO17" s="169" t="n">
        <f aca="false">SUM(AL17+AM17-AN17)</f>
        <v>0</v>
      </c>
      <c r="AP17" s="169"/>
      <c r="AQ17" s="161" t="e">
        <f aca="false">SUM(AP17/AO17*100)</f>
        <v>#DIV/0!</v>
      </c>
    </row>
    <row r="18" customFormat="false" ht="12.75" hidden="true" customHeight="false" outlineLevel="0" collapsed="false">
      <c r="A18" s="164" t="s">
        <v>115</v>
      </c>
      <c r="B18" s="165"/>
      <c r="C18" s="165"/>
      <c r="D18" s="165"/>
      <c r="E18" s="165"/>
      <c r="F18" s="165"/>
      <c r="G18" s="166"/>
      <c r="H18" s="164"/>
      <c r="I18" s="167" t="n">
        <v>6113</v>
      </c>
      <c r="J18" s="165" t="s">
        <v>145</v>
      </c>
      <c r="K18" s="168" t="n">
        <f aca="false">SUM(K19)</f>
        <v>7782.09</v>
      </c>
      <c r="L18" s="168" t="n">
        <f aca="false">SUM(L19)</f>
        <v>7000</v>
      </c>
      <c r="M18" s="168" t="n">
        <f aca="false">SUM(M19)</f>
        <v>7000</v>
      </c>
      <c r="N18" s="168" t="n">
        <f aca="false">SUM(N19)</f>
        <v>0</v>
      </c>
      <c r="O18" s="168" t="n">
        <f aca="false">SUM(O19)</f>
        <v>0</v>
      </c>
      <c r="P18" s="168" t="n">
        <f aca="false">SUM(P19)</f>
        <v>0</v>
      </c>
      <c r="Q18" s="168" t="n">
        <f aca="false">SUM(Q19)</f>
        <v>0</v>
      </c>
      <c r="R18" s="168" t="n">
        <f aca="false">SUM(R19)</f>
        <v>0</v>
      </c>
      <c r="S18" s="168" t="n">
        <f aca="false">SUM(S19)</f>
        <v>0</v>
      </c>
      <c r="T18" s="168"/>
      <c r="U18" s="170"/>
      <c r="V18" s="170"/>
      <c r="W18" s="169"/>
      <c r="X18" s="169"/>
      <c r="Y18" s="169"/>
      <c r="Z18" s="169"/>
      <c r="AA18" s="168"/>
      <c r="AB18" s="168"/>
      <c r="AC18" s="168"/>
      <c r="AD18" s="168"/>
      <c r="AE18" s="168"/>
      <c r="AF18" s="168" t="n">
        <f aca="false">SUM(AC18+AD18-AE18)</f>
        <v>0</v>
      </c>
      <c r="AG18" s="169"/>
      <c r="AH18" s="169" t="e">
        <f aca="false">SUM(AG18/AA18*100)</f>
        <v>#DIV/0!</v>
      </c>
      <c r="AI18" s="169"/>
      <c r="AJ18" s="169"/>
      <c r="AK18" s="169"/>
      <c r="AL18" s="169"/>
      <c r="AM18" s="169"/>
      <c r="AN18" s="169"/>
      <c r="AO18" s="169" t="n">
        <f aca="false">SUM(AL18+AM18-AN18)</f>
        <v>0</v>
      </c>
      <c r="AP18" s="169"/>
      <c r="AQ18" s="161" t="e">
        <f aca="false">SUM(AP18/AO18*100)</f>
        <v>#DIV/0!</v>
      </c>
    </row>
    <row r="19" customFormat="false" ht="12.75" hidden="true" customHeight="false" outlineLevel="0" collapsed="false">
      <c r="A19" s="164"/>
      <c r="B19" s="165"/>
      <c r="C19" s="165"/>
      <c r="D19" s="165"/>
      <c r="E19" s="165"/>
      <c r="F19" s="165"/>
      <c r="G19" s="166"/>
      <c r="H19" s="164"/>
      <c r="I19" s="167" t="n">
        <v>61131</v>
      </c>
      <c r="J19" s="165" t="s">
        <v>145</v>
      </c>
      <c r="K19" s="168" t="n">
        <v>7782.09</v>
      </c>
      <c r="L19" s="168" t="n">
        <v>7000</v>
      </c>
      <c r="M19" s="169" t="n">
        <v>7000</v>
      </c>
      <c r="N19" s="169"/>
      <c r="O19" s="169" t="n">
        <v>0</v>
      </c>
      <c r="P19" s="169"/>
      <c r="Q19" s="169"/>
      <c r="R19" s="169"/>
      <c r="S19" s="169"/>
      <c r="T19" s="169"/>
      <c r="U19" s="170"/>
      <c r="V19" s="170"/>
      <c r="W19" s="169"/>
      <c r="X19" s="169"/>
      <c r="Y19" s="169"/>
      <c r="Z19" s="169"/>
      <c r="AA19" s="168"/>
      <c r="AB19" s="168"/>
      <c r="AC19" s="168"/>
      <c r="AD19" s="168"/>
      <c r="AE19" s="168"/>
      <c r="AF19" s="168" t="n">
        <f aca="false">SUM(AC19+AD19-AE19)</f>
        <v>0</v>
      </c>
      <c r="AG19" s="169"/>
      <c r="AH19" s="169" t="e">
        <f aca="false">SUM(AG19/AA19*100)</f>
        <v>#DIV/0!</v>
      </c>
      <c r="AI19" s="169"/>
      <c r="AJ19" s="169"/>
      <c r="AK19" s="169"/>
      <c r="AL19" s="169"/>
      <c r="AM19" s="169"/>
      <c r="AN19" s="169"/>
      <c r="AO19" s="169" t="n">
        <f aca="false">SUM(AL19+AM19-AN19)</f>
        <v>0</v>
      </c>
      <c r="AP19" s="169"/>
      <c r="AQ19" s="161" t="e">
        <f aca="false">SUM(AP19/AO19*100)</f>
        <v>#DIV/0!</v>
      </c>
    </row>
    <row r="20" customFormat="false" ht="12.75" hidden="true" customHeight="false" outlineLevel="0" collapsed="false">
      <c r="A20" s="164"/>
      <c r="B20" s="165"/>
      <c r="C20" s="165"/>
      <c r="D20" s="165"/>
      <c r="E20" s="165"/>
      <c r="F20" s="165"/>
      <c r="G20" s="166"/>
      <c r="H20" s="164"/>
      <c r="I20" s="167" t="n">
        <v>6114</v>
      </c>
      <c r="J20" s="165" t="s">
        <v>146</v>
      </c>
      <c r="K20" s="168" t="n">
        <f aca="false">SUM(K21)</f>
        <v>2426.09</v>
      </c>
      <c r="L20" s="168" t="n">
        <f aca="false">SUM(L21)</f>
        <v>0</v>
      </c>
      <c r="M20" s="168" t="n">
        <f aca="false">SUM(M21)</f>
        <v>0</v>
      </c>
      <c r="N20" s="168" t="n">
        <f aca="false">SUM(N21)</f>
        <v>0</v>
      </c>
      <c r="O20" s="168" t="n">
        <f aca="false">SUM(O21)</f>
        <v>0</v>
      </c>
      <c r="P20" s="168" t="n">
        <f aca="false">SUM(P21)</f>
        <v>0</v>
      </c>
      <c r="Q20" s="168" t="n">
        <f aca="false">SUM(Q21)</f>
        <v>0</v>
      </c>
      <c r="R20" s="168" t="n">
        <f aca="false">SUM(R21)</f>
        <v>0</v>
      </c>
      <c r="S20" s="168" t="n">
        <f aca="false">SUM(S21)</f>
        <v>858.31</v>
      </c>
      <c r="T20" s="168" t="n">
        <f aca="false">SUM(T21)</f>
        <v>0</v>
      </c>
      <c r="U20" s="168" t="n">
        <f aca="false">SUM(U21)</f>
        <v>0</v>
      </c>
      <c r="V20" s="168" t="n">
        <f aca="false">SUM(V21)</f>
        <v>2000</v>
      </c>
      <c r="W20" s="168" t="n">
        <f aca="false">SUM(W21)</f>
        <v>2000</v>
      </c>
      <c r="X20" s="168" t="n">
        <f aca="false">SUM(X21)</f>
        <v>2000</v>
      </c>
      <c r="Y20" s="168" t="n">
        <f aca="false">SUM(Y21)</f>
        <v>0</v>
      </c>
      <c r="Z20" s="168" t="n">
        <f aca="false">SUM(Z21)</f>
        <v>2000</v>
      </c>
      <c r="AA20" s="168" t="n">
        <f aca="false">SUM(AA21)</f>
        <v>2000</v>
      </c>
      <c r="AB20" s="168" t="n">
        <f aca="false">SUM(AB21)</f>
        <v>2000</v>
      </c>
      <c r="AC20" s="168" t="n">
        <f aca="false">SUM(AC21)</f>
        <v>2000</v>
      </c>
      <c r="AD20" s="168" t="n">
        <f aca="false">SUM(AD21)</f>
        <v>0</v>
      </c>
      <c r="AE20" s="168" t="n">
        <f aca="false">SUM(AE21)</f>
        <v>0</v>
      </c>
      <c r="AF20" s="168" t="n">
        <f aca="false">SUM(AC20+AD20-AE20)</f>
        <v>2000</v>
      </c>
      <c r="AG20" s="168" t="n">
        <f aca="false">SUM(AG21)</f>
        <v>0</v>
      </c>
      <c r="AH20" s="169" t="n">
        <f aca="false">SUM(AG20/AA20*100)</f>
        <v>0</v>
      </c>
      <c r="AI20" s="169"/>
      <c r="AJ20" s="169" t="n">
        <f aca="false">SUM(AJ21:AJ22)</f>
        <v>132000</v>
      </c>
      <c r="AK20" s="169" t="n">
        <f aca="false">SUM(AK21)</f>
        <v>0</v>
      </c>
      <c r="AL20" s="169" t="n">
        <f aca="false">SUM(AL21)</f>
        <v>0</v>
      </c>
      <c r="AM20" s="169" t="n">
        <f aca="false">SUM(AM21)</f>
        <v>0</v>
      </c>
      <c r="AN20" s="169" t="n">
        <f aca="false">SUM(AN21)</f>
        <v>0</v>
      </c>
      <c r="AO20" s="169" t="n">
        <f aca="false">SUM(AO21)</f>
        <v>0</v>
      </c>
      <c r="AP20" s="169" t="n">
        <f aca="false">SUM(AP21)</f>
        <v>0</v>
      </c>
      <c r="AQ20" s="161" t="e">
        <f aca="false">SUM(AP20/AO20*100)</f>
        <v>#DIV/0!</v>
      </c>
    </row>
    <row r="21" customFormat="false" ht="13.5" hidden="true" customHeight="true" outlineLevel="0" collapsed="false">
      <c r="A21" s="164"/>
      <c r="B21" s="165"/>
      <c r="C21" s="165"/>
      <c r="D21" s="165"/>
      <c r="E21" s="165"/>
      <c r="F21" s="165"/>
      <c r="G21" s="166"/>
      <c r="H21" s="164"/>
      <c r="I21" s="167" t="n">
        <v>61141</v>
      </c>
      <c r="J21" s="165" t="s">
        <v>147</v>
      </c>
      <c r="K21" s="168" t="n">
        <v>2426.09</v>
      </c>
      <c r="L21" s="168"/>
      <c r="M21" s="169" t="n">
        <v>0</v>
      </c>
      <c r="N21" s="169"/>
      <c r="O21" s="169" t="n">
        <v>0</v>
      </c>
      <c r="P21" s="169" t="n">
        <v>0</v>
      </c>
      <c r="Q21" s="169"/>
      <c r="R21" s="169"/>
      <c r="S21" s="169" t="n">
        <v>858.31</v>
      </c>
      <c r="T21" s="169"/>
      <c r="U21" s="170"/>
      <c r="V21" s="170" t="n">
        <v>2000</v>
      </c>
      <c r="W21" s="169" t="n">
        <v>2000</v>
      </c>
      <c r="X21" s="169" t="n">
        <v>2000</v>
      </c>
      <c r="Y21" s="169"/>
      <c r="Z21" s="169" t="n">
        <v>2000</v>
      </c>
      <c r="AA21" s="168" t="n">
        <v>2000</v>
      </c>
      <c r="AB21" s="168" t="n">
        <v>2000</v>
      </c>
      <c r="AC21" s="168" t="n">
        <v>2000</v>
      </c>
      <c r="AD21" s="168"/>
      <c r="AE21" s="168"/>
      <c r="AF21" s="168" t="n">
        <f aca="false">SUM(AC21+AD21-AE21)</f>
        <v>2000</v>
      </c>
      <c r="AG21" s="169"/>
      <c r="AH21" s="169" t="n">
        <f aca="false">SUM(AG21/AA21*100)</f>
        <v>0</v>
      </c>
      <c r="AI21" s="169"/>
      <c r="AJ21" s="169" t="n">
        <v>2000</v>
      </c>
      <c r="AK21" s="168" t="s">
        <v>148</v>
      </c>
      <c r="AL21" s="169"/>
      <c r="AM21" s="169"/>
      <c r="AN21" s="169"/>
      <c r="AO21" s="169" t="n">
        <f aca="false">SUM(AL21+AM21-AN21)</f>
        <v>0</v>
      </c>
      <c r="AP21" s="169"/>
      <c r="AQ21" s="161" t="e">
        <f aca="false">SUM(AP21/AO21*100)</f>
        <v>#DIV/0!</v>
      </c>
    </row>
    <row r="22" customFormat="false" ht="13.5" hidden="true" customHeight="true" outlineLevel="0" collapsed="false">
      <c r="A22" s="164"/>
      <c r="B22" s="165"/>
      <c r="C22" s="165"/>
      <c r="D22" s="165"/>
      <c r="E22" s="165"/>
      <c r="F22" s="165"/>
      <c r="G22" s="166"/>
      <c r="H22" s="164"/>
      <c r="I22" s="167" t="n">
        <v>61171</v>
      </c>
      <c r="J22" s="165" t="s">
        <v>149</v>
      </c>
      <c r="K22" s="168"/>
      <c r="L22" s="168"/>
      <c r="M22" s="169"/>
      <c r="N22" s="169"/>
      <c r="O22" s="169"/>
      <c r="P22" s="169"/>
      <c r="Q22" s="169"/>
      <c r="R22" s="169"/>
      <c r="S22" s="169"/>
      <c r="T22" s="169"/>
      <c r="U22" s="170"/>
      <c r="V22" s="170"/>
      <c r="W22" s="169"/>
      <c r="X22" s="169"/>
      <c r="Y22" s="169"/>
      <c r="Z22" s="169"/>
      <c r="AA22" s="168"/>
      <c r="AB22" s="168"/>
      <c r="AC22" s="168"/>
      <c r="AD22" s="168"/>
      <c r="AE22" s="168"/>
      <c r="AF22" s="168"/>
      <c r="AG22" s="169"/>
      <c r="AH22" s="169"/>
      <c r="AI22" s="169" t="n">
        <v>112240.61</v>
      </c>
      <c r="AJ22" s="169" t="n">
        <v>130000</v>
      </c>
      <c r="AK22" s="169" t="n">
        <v>1205.58</v>
      </c>
      <c r="AL22" s="169"/>
      <c r="AM22" s="169"/>
      <c r="AN22" s="169"/>
      <c r="AO22" s="169" t="n">
        <f aca="false">SUM(AL22+AM22-AN22)</f>
        <v>0</v>
      </c>
      <c r="AP22" s="169"/>
      <c r="AQ22" s="161" t="e">
        <f aca="false">SUM(AP22/AO22*100)</f>
        <v>#DIV/0!</v>
      </c>
    </row>
    <row r="23" customFormat="false" ht="12.75" hidden="false" customHeight="false" outlineLevel="0" collapsed="false">
      <c r="A23" s="164"/>
      <c r="B23" s="165"/>
      <c r="C23" s="165"/>
      <c r="D23" s="165"/>
      <c r="E23" s="165"/>
      <c r="F23" s="165"/>
      <c r="G23" s="166"/>
      <c r="H23" s="164"/>
      <c r="I23" s="167" t="n">
        <v>613</v>
      </c>
      <c r="J23" s="165" t="s">
        <v>150</v>
      </c>
      <c r="K23" s="168" t="n">
        <f aca="false">SUM(K24)</f>
        <v>46814.87</v>
      </c>
      <c r="L23" s="168" t="n">
        <f aca="false">SUM(L24)</f>
        <v>50000</v>
      </c>
      <c r="M23" s="168" t="n">
        <f aca="false">SUM(M24)</f>
        <v>50000</v>
      </c>
      <c r="N23" s="168" t="n">
        <f aca="false">SUM(N24)</f>
        <v>10000</v>
      </c>
      <c r="O23" s="168" t="n">
        <f aca="false">SUM(O24)</f>
        <v>10000</v>
      </c>
      <c r="P23" s="168" t="n">
        <f aca="false">SUM(P24)</f>
        <v>15000</v>
      </c>
      <c r="Q23" s="168" t="n">
        <f aca="false">SUM(Q24)</f>
        <v>6988.49</v>
      </c>
      <c r="R23" s="168" t="n">
        <f aca="false">SUM(R24)</f>
        <v>13000</v>
      </c>
      <c r="S23" s="168" t="n">
        <f aca="false">SUM(S24)</f>
        <v>14415.75</v>
      </c>
      <c r="T23" s="168" t="n">
        <f aca="false">SUM(T24)</f>
        <v>0</v>
      </c>
      <c r="U23" s="168" t="n">
        <f aca="false">SUM(U24)</f>
        <v>130</v>
      </c>
      <c r="V23" s="168" t="n">
        <f aca="false">SUM(V24)</f>
        <v>25000</v>
      </c>
      <c r="W23" s="168" t="n">
        <f aca="false">SUM(W24)</f>
        <v>230000</v>
      </c>
      <c r="X23" s="168" t="n">
        <f aca="false">SUM(X24)</f>
        <v>230000</v>
      </c>
      <c r="Y23" s="168" t="n">
        <f aca="false">SUM(Y24)</f>
        <v>45290.66</v>
      </c>
      <c r="Z23" s="168" t="n">
        <f aca="false">SUM(Z24)</f>
        <v>80000</v>
      </c>
      <c r="AA23" s="168" t="n">
        <f aca="false">SUM(AA24)</f>
        <v>250000</v>
      </c>
      <c r="AB23" s="168" t="n">
        <f aca="false">SUM(AB24)</f>
        <v>250000</v>
      </c>
      <c r="AC23" s="168" t="n">
        <f aca="false">SUM(AC24)</f>
        <v>250000</v>
      </c>
      <c r="AD23" s="168" t="n">
        <f aca="false">SUM(AD24)</f>
        <v>0</v>
      </c>
      <c r="AE23" s="168" t="n">
        <f aca="false">SUM(AE24)</f>
        <v>0</v>
      </c>
      <c r="AF23" s="168" t="n">
        <f aca="false">SUM(AF24)</f>
        <v>250000</v>
      </c>
      <c r="AG23" s="168" t="n">
        <f aca="false">SUM(AG24)</f>
        <v>33086.9</v>
      </c>
      <c r="AH23" s="168" t="n">
        <f aca="false">SUM(AH24)</f>
        <v>13.23476</v>
      </c>
      <c r="AI23" s="168" t="n">
        <f aca="false">SUM(AI24)</f>
        <v>44932.42</v>
      </c>
      <c r="AJ23" s="168" t="n">
        <f aca="false">SUM(AJ24)</f>
        <v>70000</v>
      </c>
      <c r="AK23" s="168" t="n">
        <f aca="false">SUM(AK24)</f>
        <v>29935.1</v>
      </c>
      <c r="AL23" s="168" t="n">
        <f aca="false">SUM(AL24)</f>
        <v>150000</v>
      </c>
      <c r="AM23" s="168" t="n">
        <f aca="false">SUM(AM24)</f>
        <v>0</v>
      </c>
      <c r="AN23" s="168" t="n">
        <f aca="false">SUM(AN24)</f>
        <v>60000</v>
      </c>
      <c r="AO23" s="168" t="n">
        <f aca="false">SUM(AO24)</f>
        <v>90000</v>
      </c>
      <c r="AP23" s="168" t="n">
        <f aca="false">SUM(AP24)</f>
        <v>34664.74</v>
      </c>
      <c r="AQ23" s="161" t="n">
        <f aca="false">SUM(AP23/AO23*100)</f>
        <v>38.5163777777778</v>
      </c>
    </row>
    <row r="24" customFormat="false" ht="12.75" hidden="true" customHeight="false" outlineLevel="0" collapsed="false">
      <c r="A24" s="164" t="s">
        <v>115</v>
      </c>
      <c r="B24" s="165"/>
      <c r="C24" s="165"/>
      <c r="D24" s="165"/>
      <c r="E24" s="165"/>
      <c r="F24" s="165"/>
      <c r="G24" s="166"/>
      <c r="H24" s="164"/>
      <c r="I24" s="167" t="n">
        <v>6134</v>
      </c>
      <c r="J24" s="165" t="s">
        <v>151</v>
      </c>
      <c r="K24" s="168" t="n">
        <f aca="false">SUM(K25)</f>
        <v>46814.87</v>
      </c>
      <c r="L24" s="168" t="n">
        <f aca="false">SUM(L25)</f>
        <v>50000</v>
      </c>
      <c r="M24" s="168" t="n">
        <f aca="false">SUM(M25)</f>
        <v>50000</v>
      </c>
      <c r="N24" s="168" t="n">
        <f aca="false">SUM(N25)</f>
        <v>10000</v>
      </c>
      <c r="O24" s="168" t="n">
        <f aca="false">SUM(O25)</f>
        <v>10000</v>
      </c>
      <c r="P24" s="168" t="n">
        <v>15000</v>
      </c>
      <c r="Q24" s="168" t="n">
        <f aca="false">SUM(Q25)</f>
        <v>6988.49</v>
      </c>
      <c r="R24" s="168" t="n">
        <f aca="false">SUM(R25)</f>
        <v>13000</v>
      </c>
      <c r="S24" s="168" t="n">
        <f aca="false">SUM(S25)</f>
        <v>14415.75</v>
      </c>
      <c r="T24" s="168" t="n">
        <f aca="false">SUM(T25)</f>
        <v>0</v>
      </c>
      <c r="U24" s="168" t="n">
        <f aca="false">SUM(U25)</f>
        <v>130</v>
      </c>
      <c r="V24" s="168" t="n">
        <f aca="false">SUM(V25)</f>
        <v>25000</v>
      </c>
      <c r="W24" s="168" t="n">
        <f aca="false">SUM(W25)</f>
        <v>230000</v>
      </c>
      <c r="X24" s="168" t="n">
        <f aca="false">SUM(X25)</f>
        <v>230000</v>
      </c>
      <c r="Y24" s="168" t="n">
        <f aca="false">SUM(Y25)</f>
        <v>45290.66</v>
      </c>
      <c r="Z24" s="168" t="n">
        <v>80000</v>
      </c>
      <c r="AA24" s="168" t="n">
        <f aca="false">SUM(AA25)</f>
        <v>250000</v>
      </c>
      <c r="AB24" s="168" t="n">
        <f aca="false">SUM(AB25)</f>
        <v>250000</v>
      </c>
      <c r="AC24" s="168" t="n">
        <f aca="false">SUM(AC25)</f>
        <v>250000</v>
      </c>
      <c r="AD24" s="168" t="n">
        <f aca="false">SUM(AD25)</f>
        <v>0</v>
      </c>
      <c r="AE24" s="168" t="n">
        <f aca="false">SUM(AE25)</f>
        <v>0</v>
      </c>
      <c r="AF24" s="168" t="n">
        <f aca="false">SUM(AF25)</f>
        <v>250000</v>
      </c>
      <c r="AG24" s="168" t="n">
        <f aca="false">SUM(AG25)</f>
        <v>33086.9</v>
      </c>
      <c r="AH24" s="168" t="n">
        <f aca="false">SUM(AH25)</f>
        <v>13.23476</v>
      </c>
      <c r="AI24" s="168" t="n">
        <f aca="false">SUM(AI25)</f>
        <v>44932.42</v>
      </c>
      <c r="AJ24" s="168" t="n">
        <f aca="false">SUM(AJ25)</f>
        <v>70000</v>
      </c>
      <c r="AK24" s="168" t="n">
        <f aca="false">SUM(AK25)</f>
        <v>29935.1</v>
      </c>
      <c r="AL24" s="168" t="n">
        <f aca="false">SUM(AL25)</f>
        <v>150000</v>
      </c>
      <c r="AM24" s="168" t="n">
        <f aca="false">SUM(AM25)</f>
        <v>0</v>
      </c>
      <c r="AN24" s="168" t="n">
        <f aca="false">SUM(AN25)</f>
        <v>60000</v>
      </c>
      <c r="AO24" s="168" t="n">
        <f aca="false">SUM(AO25)</f>
        <v>90000</v>
      </c>
      <c r="AP24" s="168" t="n">
        <f aca="false">SUM(AP25)</f>
        <v>34664.74</v>
      </c>
      <c r="AQ24" s="161" t="n">
        <f aca="false">SUM(AP24/AO24*100)</f>
        <v>38.5163777777778</v>
      </c>
    </row>
    <row r="25" customFormat="false" ht="12.75" hidden="true" customHeight="false" outlineLevel="0" collapsed="false">
      <c r="A25" s="164"/>
      <c r="B25" s="165"/>
      <c r="C25" s="165"/>
      <c r="D25" s="165"/>
      <c r="E25" s="165"/>
      <c r="F25" s="165"/>
      <c r="G25" s="166"/>
      <c r="H25" s="164"/>
      <c r="I25" s="167" t="n">
        <v>61341</v>
      </c>
      <c r="J25" s="165" t="s">
        <v>152</v>
      </c>
      <c r="K25" s="168" t="n">
        <v>46814.87</v>
      </c>
      <c r="L25" s="168" t="n">
        <v>50000</v>
      </c>
      <c r="M25" s="169" t="n">
        <v>50000</v>
      </c>
      <c r="N25" s="169" t="n">
        <v>10000</v>
      </c>
      <c r="O25" s="169" t="n">
        <v>10000</v>
      </c>
      <c r="P25" s="169" t="n">
        <v>10000</v>
      </c>
      <c r="Q25" s="169" t="n">
        <v>6988.49</v>
      </c>
      <c r="R25" s="169" t="n">
        <v>13000</v>
      </c>
      <c r="S25" s="169" t="n">
        <v>14415.75</v>
      </c>
      <c r="T25" s="169"/>
      <c r="U25" s="170" t="n">
        <f aca="false">R25/P25*100</f>
        <v>130</v>
      </c>
      <c r="V25" s="170" t="n">
        <v>25000</v>
      </c>
      <c r="W25" s="169" t="n">
        <v>230000</v>
      </c>
      <c r="X25" s="169" t="n">
        <v>230000</v>
      </c>
      <c r="Y25" s="169" t="n">
        <v>45290.66</v>
      </c>
      <c r="Z25" s="169" t="n">
        <v>80000</v>
      </c>
      <c r="AA25" s="168" t="n">
        <v>250000</v>
      </c>
      <c r="AB25" s="168" t="n">
        <v>250000</v>
      </c>
      <c r="AC25" s="168" t="n">
        <v>250000</v>
      </c>
      <c r="AD25" s="168"/>
      <c r="AE25" s="168"/>
      <c r="AF25" s="168" t="n">
        <f aca="false">SUM(AC25+AD25-AE25)</f>
        <v>250000</v>
      </c>
      <c r="AG25" s="169" t="n">
        <v>33086.9</v>
      </c>
      <c r="AH25" s="169" t="n">
        <f aca="false">SUM(AG25/AA25*100)</f>
        <v>13.23476</v>
      </c>
      <c r="AI25" s="169" t="n">
        <v>44932.42</v>
      </c>
      <c r="AJ25" s="169" t="n">
        <v>70000</v>
      </c>
      <c r="AK25" s="169" t="n">
        <v>29935.1</v>
      </c>
      <c r="AL25" s="169" t="n">
        <v>150000</v>
      </c>
      <c r="AM25" s="169"/>
      <c r="AN25" s="169" t="n">
        <v>60000</v>
      </c>
      <c r="AO25" s="169" t="n">
        <f aca="false">SUM(AL25+AM25-AN25)</f>
        <v>90000</v>
      </c>
      <c r="AP25" s="169" t="n">
        <v>34664.74</v>
      </c>
      <c r="AQ25" s="161" t="n">
        <f aca="false">SUM(AP25/AO25*100)</f>
        <v>38.5163777777778</v>
      </c>
    </row>
    <row r="26" customFormat="false" ht="12.75" hidden="false" customHeight="false" outlineLevel="0" collapsed="false">
      <c r="A26" s="164"/>
      <c r="B26" s="165"/>
      <c r="C26" s="165"/>
      <c r="D26" s="165"/>
      <c r="E26" s="165"/>
      <c r="F26" s="165"/>
      <c r="G26" s="166"/>
      <c r="H26" s="164"/>
      <c r="I26" s="167" t="n">
        <v>614</v>
      </c>
      <c r="J26" s="165" t="s">
        <v>58</v>
      </c>
      <c r="K26" s="168" t="n">
        <f aca="false">SUM(K27+K29)</f>
        <v>27705.7</v>
      </c>
      <c r="L26" s="168" t="n">
        <f aca="false">SUM(L27+L29)</f>
        <v>55000</v>
      </c>
      <c r="M26" s="168" t="n">
        <f aca="false">SUM(M27+M29)</f>
        <v>55000</v>
      </c>
      <c r="N26" s="168" t="n">
        <f aca="false">SUM(N27+N29)</f>
        <v>20000</v>
      </c>
      <c r="O26" s="168" t="n">
        <f aca="false">SUM(O27+O29)</f>
        <v>20000</v>
      </c>
      <c r="P26" s="168" t="n">
        <f aca="false">SUM(P27+P29)</f>
        <v>14000</v>
      </c>
      <c r="Q26" s="168" t="n">
        <f aca="false">SUM(Q27+Q29)</f>
        <v>1931.77</v>
      </c>
      <c r="R26" s="168" t="n">
        <f aca="false">SUM(R27+R29)</f>
        <v>11000</v>
      </c>
      <c r="S26" s="168" t="n">
        <f aca="false">SUM(S27+S29)</f>
        <v>3697.1</v>
      </c>
      <c r="T26" s="168" t="n">
        <f aca="false">SUM(T27+T29)</f>
        <v>0</v>
      </c>
      <c r="U26" s="168" t="n">
        <f aca="false">SUM(U27+U29)</f>
        <v>162.5</v>
      </c>
      <c r="V26" s="168" t="n">
        <f aca="false">SUM(V27+V29)</f>
        <v>9000</v>
      </c>
      <c r="W26" s="168" t="n">
        <f aca="false">SUM(W27+W29)</f>
        <v>9000</v>
      </c>
      <c r="X26" s="168" t="n">
        <f aca="false">SUM(X27+X29)</f>
        <v>8000</v>
      </c>
      <c r="Y26" s="168" t="n">
        <f aca="false">SUM(Y27+Y29)</f>
        <v>2636.79</v>
      </c>
      <c r="Z26" s="168" t="n">
        <f aca="false">SUM(Z27+Z29)</f>
        <v>5000</v>
      </c>
      <c r="AA26" s="168" t="n">
        <f aca="false">SUM(AA27+AA29)</f>
        <v>8000</v>
      </c>
      <c r="AB26" s="168" t="n">
        <f aca="false">SUM(AB27+AB29)</f>
        <v>8000</v>
      </c>
      <c r="AC26" s="168" t="n">
        <f aca="false">SUM(AC27+AC29)</f>
        <v>6000</v>
      </c>
      <c r="AD26" s="168" t="n">
        <f aca="false">SUM(AD27+AD29)</f>
        <v>0</v>
      </c>
      <c r="AE26" s="168" t="n">
        <f aca="false">SUM(AE27+AE29)</f>
        <v>0</v>
      </c>
      <c r="AF26" s="168" t="n">
        <f aca="false">SUM(AF27+AF29)</f>
        <v>6000</v>
      </c>
      <c r="AG26" s="168" t="n">
        <f aca="false">SUM(AG27+AG29)</f>
        <v>2065.66</v>
      </c>
      <c r="AH26" s="168" t="n">
        <f aca="false">SUM(AH27+AH29)</f>
        <v>41.602</v>
      </c>
      <c r="AI26" s="168" t="n">
        <f aca="false">SUM(AI27+AI29)</f>
        <v>3310.66</v>
      </c>
      <c r="AJ26" s="168" t="n">
        <f aca="false">SUM(AJ27+AJ29)</f>
        <v>6000</v>
      </c>
      <c r="AK26" s="168" t="n">
        <f aca="false">SUM(AK27+AK29)</f>
        <v>0</v>
      </c>
      <c r="AL26" s="168" t="n">
        <f aca="false">SUM(AL27+AL29)</f>
        <v>5000</v>
      </c>
      <c r="AM26" s="168" t="n">
        <f aca="false">SUM(AM27+AM29)</f>
        <v>0</v>
      </c>
      <c r="AN26" s="168" t="n">
        <f aca="false">SUM(AN27+AN29)</f>
        <v>0</v>
      </c>
      <c r="AO26" s="168" t="n">
        <f aca="false">SUM(AO27+AO29)</f>
        <v>5000</v>
      </c>
      <c r="AP26" s="168" t="n">
        <f aca="false">SUM(AP27+AP29)</f>
        <v>2244.1</v>
      </c>
      <c r="AQ26" s="161" t="n">
        <f aca="false">SUM(AP26/AO26*100)</f>
        <v>44.882</v>
      </c>
    </row>
    <row r="27" customFormat="false" ht="12.75" hidden="true" customHeight="false" outlineLevel="0" collapsed="false">
      <c r="A27" s="164" t="s">
        <v>115</v>
      </c>
      <c r="B27" s="165"/>
      <c r="C27" s="165"/>
      <c r="D27" s="165"/>
      <c r="E27" s="165"/>
      <c r="F27" s="165"/>
      <c r="G27" s="166"/>
      <c r="H27" s="164"/>
      <c r="I27" s="167" t="n">
        <v>6142</v>
      </c>
      <c r="J27" s="165" t="s">
        <v>153</v>
      </c>
      <c r="K27" s="168" t="n">
        <f aca="false">SUM(K28)</f>
        <v>6535.75</v>
      </c>
      <c r="L27" s="168" t="n">
        <f aca="false">SUM(L28)</f>
        <v>40000</v>
      </c>
      <c r="M27" s="168" t="n">
        <f aca="false">SUM(M28)</f>
        <v>40000</v>
      </c>
      <c r="N27" s="168" t="n">
        <f aca="false">SUM(N28)</f>
        <v>10000</v>
      </c>
      <c r="O27" s="168" t="n">
        <f aca="false">SUM(O28)</f>
        <v>10000</v>
      </c>
      <c r="P27" s="168" t="n">
        <f aca="false">SUM(P28)</f>
        <v>8000</v>
      </c>
      <c r="Q27" s="168" t="n">
        <f aca="false">SUM(Q28)</f>
        <v>1636.12</v>
      </c>
      <c r="R27" s="168" t="n">
        <f aca="false">SUM(R28)</f>
        <v>5000</v>
      </c>
      <c r="S27" s="168" t="n">
        <f aca="false">SUM(S28)</f>
        <v>2241.16</v>
      </c>
      <c r="T27" s="168" t="n">
        <f aca="false">SUM(T28)</f>
        <v>0</v>
      </c>
      <c r="U27" s="168" t="n">
        <f aca="false">SUM(U28)</f>
        <v>62.5</v>
      </c>
      <c r="V27" s="168" t="n">
        <f aca="false">SUM(V28)</f>
        <v>5000</v>
      </c>
      <c r="W27" s="168" t="n">
        <f aca="false">SUM(W28)</f>
        <v>5000</v>
      </c>
      <c r="X27" s="168" t="n">
        <f aca="false">SUM(X28)</f>
        <v>5000</v>
      </c>
      <c r="Y27" s="168" t="n">
        <f aca="false">SUM(Y28)</f>
        <v>2636.79</v>
      </c>
      <c r="Z27" s="168" t="n">
        <f aca="false">SUM(Z28)</f>
        <v>5000</v>
      </c>
      <c r="AA27" s="168" t="n">
        <f aca="false">SUM(AA28)</f>
        <v>5000</v>
      </c>
      <c r="AB27" s="168" t="n">
        <f aca="false">SUM(AB28)</f>
        <v>5000</v>
      </c>
      <c r="AC27" s="168" t="n">
        <f aca="false">SUM(AC28)</f>
        <v>5000</v>
      </c>
      <c r="AD27" s="168" t="n">
        <f aca="false">SUM(AD28)</f>
        <v>0</v>
      </c>
      <c r="AE27" s="168" t="n">
        <f aca="false">SUM(AE28)</f>
        <v>0</v>
      </c>
      <c r="AF27" s="168" t="n">
        <f aca="false">SUM(AF28)</f>
        <v>5000</v>
      </c>
      <c r="AG27" s="168" t="n">
        <f aca="false">SUM(AG28)</f>
        <v>2044</v>
      </c>
      <c r="AH27" s="168" t="n">
        <f aca="false">SUM(AH28)</f>
        <v>40.88</v>
      </c>
      <c r="AI27" s="168" t="n">
        <f aca="false">SUM(AI28)</f>
        <v>3289</v>
      </c>
      <c r="AJ27" s="168" t="n">
        <f aca="false">SUM(AJ28)</f>
        <v>5000</v>
      </c>
      <c r="AK27" s="168" t="n">
        <f aca="false">SUM(AK28)</f>
        <v>0</v>
      </c>
      <c r="AL27" s="168" t="n">
        <f aca="false">SUM(AL28)</f>
        <v>5000</v>
      </c>
      <c r="AM27" s="168" t="n">
        <f aca="false">SUM(AM28)</f>
        <v>0</v>
      </c>
      <c r="AN27" s="168" t="n">
        <f aca="false">SUM(AN28)</f>
        <v>0</v>
      </c>
      <c r="AO27" s="168" t="n">
        <f aca="false">SUM(AO28)</f>
        <v>5000</v>
      </c>
      <c r="AP27" s="168" t="n">
        <f aca="false">SUM(AP28)</f>
        <v>2244.1</v>
      </c>
      <c r="AQ27" s="161" t="n">
        <f aca="false">SUM(AP27/AO27*100)</f>
        <v>44.882</v>
      </c>
    </row>
    <row r="28" customFormat="false" ht="12.75" hidden="true" customHeight="false" outlineLevel="0" collapsed="false">
      <c r="A28" s="164"/>
      <c r="B28" s="165"/>
      <c r="C28" s="165"/>
      <c r="D28" s="165"/>
      <c r="E28" s="165"/>
      <c r="F28" s="165"/>
      <c r="G28" s="166"/>
      <c r="H28" s="164"/>
      <c r="I28" s="167" t="n">
        <v>61424</v>
      </c>
      <c r="J28" s="165" t="s">
        <v>154</v>
      </c>
      <c r="K28" s="168" t="n">
        <v>6535.75</v>
      </c>
      <c r="L28" s="168" t="n">
        <v>40000</v>
      </c>
      <c r="M28" s="169" t="n">
        <v>40000</v>
      </c>
      <c r="N28" s="169" t="n">
        <v>10000</v>
      </c>
      <c r="O28" s="169" t="n">
        <v>10000</v>
      </c>
      <c r="P28" s="169" t="n">
        <v>8000</v>
      </c>
      <c r="Q28" s="169" t="n">
        <v>1636.12</v>
      </c>
      <c r="R28" s="169" t="n">
        <v>5000</v>
      </c>
      <c r="S28" s="169" t="n">
        <v>2241.16</v>
      </c>
      <c r="T28" s="169"/>
      <c r="U28" s="170" t="n">
        <f aca="false">R28/P28*100</f>
        <v>62.5</v>
      </c>
      <c r="V28" s="170" t="n">
        <v>5000</v>
      </c>
      <c r="W28" s="169" t="n">
        <v>5000</v>
      </c>
      <c r="X28" s="169" t="n">
        <v>5000</v>
      </c>
      <c r="Y28" s="169" t="n">
        <v>2636.79</v>
      </c>
      <c r="Z28" s="169" t="n">
        <v>5000</v>
      </c>
      <c r="AA28" s="168" t="n">
        <v>5000</v>
      </c>
      <c r="AB28" s="168" t="n">
        <v>5000</v>
      </c>
      <c r="AC28" s="168" t="n">
        <v>5000</v>
      </c>
      <c r="AD28" s="168"/>
      <c r="AE28" s="168"/>
      <c r="AF28" s="168" t="n">
        <f aca="false">SUM(AC28+AD28-AE28)</f>
        <v>5000</v>
      </c>
      <c r="AG28" s="169" t="n">
        <v>2044</v>
      </c>
      <c r="AH28" s="169" t="n">
        <f aca="false">SUM(AG28/AA28*100)</f>
        <v>40.88</v>
      </c>
      <c r="AI28" s="169" t="n">
        <v>3289</v>
      </c>
      <c r="AJ28" s="169" t="n">
        <v>5000</v>
      </c>
      <c r="AK28" s="169"/>
      <c r="AL28" s="169" t="n">
        <v>5000</v>
      </c>
      <c r="AM28" s="169"/>
      <c r="AN28" s="169"/>
      <c r="AO28" s="169" t="n">
        <f aca="false">SUM(AL28+AM28-AN28)</f>
        <v>5000</v>
      </c>
      <c r="AP28" s="169" t="n">
        <v>2244.1</v>
      </c>
      <c r="AQ28" s="161" t="n">
        <f aca="false">SUM(AP28/AO28*100)</f>
        <v>44.882</v>
      </c>
    </row>
    <row r="29" customFormat="false" ht="12.75" hidden="true" customHeight="false" outlineLevel="0" collapsed="false">
      <c r="A29" s="164" t="s">
        <v>115</v>
      </c>
      <c r="B29" s="165"/>
      <c r="C29" s="165"/>
      <c r="D29" s="165"/>
      <c r="E29" s="165"/>
      <c r="F29" s="165"/>
      <c r="G29" s="166"/>
      <c r="H29" s="164"/>
      <c r="I29" s="167" t="n">
        <v>6145</v>
      </c>
      <c r="J29" s="165" t="s">
        <v>155</v>
      </c>
      <c r="K29" s="168" t="n">
        <f aca="false">SUM(K30:K30)</f>
        <v>21169.95</v>
      </c>
      <c r="L29" s="168" t="n">
        <f aca="false">SUM(L30:L30)</f>
        <v>15000</v>
      </c>
      <c r="M29" s="168" t="n">
        <f aca="false">SUM(M30:M30)</f>
        <v>15000</v>
      </c>
      <c r="N29" s="168" t="n">
        <f aca="false">SUM(N30:N30)</f>
        <v>10000</v>
      </c>
      <c r="O29" s="168" t="n">
        <f aca="false">SUM(O30:O30)</f>
        <v>10000</v>
      </c>
      <c r="P29" s="168" t="n">
        <f aca="false">SUM(P30:P30)</f>
        <v>6000</v>
      </c>
      <c r="Q29" s="168" t="n">
        <f aca="false">SUM(Q30:Q30)</f>
        <v>295.65</v>
      </c>
      <c r="R29" s="168" t="n">
        <f aca="false">SUM(R30:R30)</f>
        <v>6000</v>
      </c>
      <c r="S29" s="168" t="n">
        <f aca="false">SUM(S30:S30)</f>
        <v>1455.94</v>
      </c>
      <c r="T29" s="168" t="n">
        <f aca="false">SUM(T30:T30)</f>
        <v>0</v>
      </c>
      <c r="U29" s="168" t="n">
        <f aca="false">SUM(U30:U30)</f>
        <v>100</v>
      </c>
      <c r="V29" s="168" t="n">
        <f aca="false">SUM(V30:V30)</f>
        <v>4000</v>
      </c>
      <c r="W29" s="168" t="n">
        <f aca="false">SUM(W30:W30)</f>
        <v>4000</v>
      </c>
      <c r="X29" s="168" t="n">
        <f aca="false">SUM(X30:X30)</f>
        <v>3000</v>
      </c>
      <c r="Y29" s="168" t="n">
        <f aca="false">SUM(Y30:Y30)</f>
        <v>0</v>
      </c>
      <c r="Z29" s="168" t="n">
        <v>0</v>
      </c>
      <c r="AA29" s="168" t="n">
        <f aca="false">SUM(AA30:AA30)</f>
        <v>3000</v>
      </c>
      <c r="AB29" s="168" t="n">
        <f aca="false">SUM(AB30:AB30)</f>
        <v>3000</v>
      </c>
      <c r="AC29" s="168" t="n">
        <f aca="false">SUM(AC30:AC30)</f>
        <v>1000</v>
      </c>
      <c r="AD29" s="168" t="n">
        <f aca="false">SUM(AD30:AD30)</f>
        <v>0</v>
      </c>
      <c r="AE29" s="168" t="n">
        <f aca="false">SUM(AE30:AE30)</f>
        <v>0</v>
      </c>
      <c r="AF29" s="168" t="n">
        <f aca="false">SUM(AF30:AF30)</f>
        <v>1000</v>
      </c>
      <c r="AG29" s="168" t="n">
        <f aca="false">SUM(AG30:AG30)</f>
        <v>21.66</v>
      </c>
      <c r="AH29" s="168" t="n">
        <f aca="false">SUM(AH30:AH30)</f>
        <v>0.722</v>
      </c>
      <c r="AI29" s="170" t="n">
        <f aca="false">SUM(AI30:AI30)</f>
        <v>21.66</v>
      </c>
      <c r="AJ29" s="168" t="n">
        <f aca="false">SUM(AJ30:AJ30)</f>
        <v>1000</v>
      </c>
      <c r="AK29" s="168" t="n">
        <f aca="false">SUM(AK30:AK30)</f>
        <v>0</v>
      </c>
      <c r="AL29" s="168" t="n">
        <f aca="false">SUM(AL30:AL30)</f>
        <v>0</v>
      </c>
      <c r="AM29" s="168" t="n">
        <f aca="false">SUM(AM30:AM30)</f>
        <v>0</v>
      </c>
      <c r="AN29" s="168" t="n">
        <f aca="false">SUM(AN30:AN30)</f>
        <v>0</v>
      </c>
      <c r="AO29" s="168" t="n">
        <f aca="false">SUM(AO30:AO30)</f>
        <v>0</v>
      </c>
      <c r="AP29" s="169"/>
      <c r="AQ29" s="161" t="e">
        <f aca="false">SUM(AP29/AO29*100)</f>
        <v>#DIV/0!</v>
      </c>
    </row>
    <row r="30" customFormat="false" ht="12.75" hidden="true" customHeight="false" outlineLevel="0" collapsed="false">
      <c r="A30" s="164"/>
      <c r="B30" s="165"/>
      <c r="C30" s="165"/>
      <c r="D30" s="165"/>
      <c r="E30" s="165"/>
      <c r="F30" s="165"/>
      <c r="G30" s="166"/>
      <c r="H30" s="164"/>
      <c r="I30" s="167" t="n">
        <v>61453</v>
      </c>
      <c r="J30" s="165" t="s">
        <v>156</v>
      </c>
      <c r="K30" s="168" t="n">
        <v>21169.95</v>
      </c>
      <c r="L30" s="168" t="n">
        <v>15000</v>
      </c>
      <c r="M30" s="169" t="n">
        <v>15000</v>
      </c>
      <c r="N30" s="169" t="n">
        <v>10000</v>
      </c>
      <c r="O30" s="169" t="n">
        <v>10000</v>
      </c>
      <c r="P30" s="169" t="n">
        <v>6000</v>
      </c>
      <c r="Q30" s="169" t="n">
        <v>295.65</v>
      </c>
      <c r="R30" s="169" t="n">
        <v>6000</v>
      </c>
      <c r="S30" s="169" t="n">
        <v>1455.94</v>
      </c>
      <c r="T30" s="169"/>
      <c r="U30" s="170" t="n">
        <f aca="false">R30/P30*100</f>
        <v>100</v>
      </c>
      <c r="V30" s="170" t="n">
        <v>4000</v>
      </c>
      <c r="W30" s="169" t="n">
        <v>4000</v>
      </c>
      <c r="X30" s="169" t="n">
        <v>3000</v>
      </c>
      <c r="Y30" s="169"/>
      <c r="Z30" s="169" t="n">
        <v>0</v>
      </c>
      <c r="AA30" s="168" t="n">
        <v>3000</v>
      </c>
      <c r="AB30" s="168" t="n">
        <v>3000</v>
      </c>
      <c r="AC30" s="168" t="n">
        <v>1000</v>
      </c>
      <c r="AD30" s="168"/>
      <c r="AE30" s="168"/>
      <c r="AF30" s="168" t="n">
        <f aca="false">SUM(AC30+AD30-AE30)</f>
        <v>1000</v>
      </c>
      <c r="AG30" s="169" t="n">
        <v>21.66</v>
      </c>
      <c r="AH30" s="169" t="n">
        <f aca="false">SUM(AG30/AA30*100)</f>
        <v>0.722</v>
      </c>
      <c r="AI30" s="171" t="n">
        <v>21.66</v>
      </c>
      <c r="AJ30" s="169" t="n">
        <v>1000</v>
      </c>
      <c r="AK30" s="169"/>
      <c r="AL30" s="169"/>
      <c r="AM30" s="169"/>
      <c r="AN30" s="169"/>
      <c r="AO30" s="169" t="n">
        <f aca="false">SUM(AL30+AM30-AN30)</f>
        <v>0</v>
      </c>
      <c r="AP30" s="169"/>
      <c r="AQ30" s="161" t="e">
        <f aca="false">SUM(AP30/AO30*100)</f>
        <v>#DIV/0!</v>
      </c>
    </row>
    <row r="31" s="1" customFormat="true" ht="12.75" hidden="false" customHeight="false" outlineLevel="0" collapsed="false">
      <c r="A31" s="162"/>
      <c r="B31" s="111"/>
      <c r="C31" s="111"/>
      <c r="D31" s="111"/>
      <c r="E31" s="111"/>
      <c r="F31" s="111"/>
      <c r="G31" s="163"/>
      <c r="H31" s="164" t="s">
        <v>157</v>
      </c>
      <c r="I31" s="160" t="n">
        <v>63</v>
      </c>
      <c r="J31" s="111" t="s">
        <v>59</v>
      </c>
      <c r="K31" s="112" t="n">
        <f aca="false">SUM(K32)</f>
        <v>386188.13</v>
      </c>
      <c r="L31" s="112" t="n">
        <f aca="false">SUM(L32)</f>
        <v>688000</v>
      </c>
      <c r="M31" s="112" t="n">
        <f aca="false">SUM(M32)</f>
        <v>688000</v>
      </c>
      <c r="N31" s="112" t="e">
        <f aca="false">SUM(N32+N47)</f>
        <v>#REF!</v>
      </c>
      <c r="O31" s="112" t="e">
        <f aca="false">SUM(O32+O47)</f>
        <v>#REF!</v>
      </c>
      <c r="P31" s="112" t="e">
        <f aca="false">SUM(P32+P47)</f>
        <v>#REF!</v>
      </c>
      <c r="Q31" s="112" t="e">
        <f aca="false">SUM(Q32+Q47)</f>
        <v>#REF!</v>
      </c>
      <c r="R31" s="112" t="n">
        <f aca="false">SUM(R32+R47)</f>
        <v>1351550</v>
      </c>
      <c r="S31" s="112" t="n">
        <f aca="false">SUM(S32+S47)</f>
        <v>782560.53</v>
      </c>
      <c r="T31" s="112" t="n">
        <f aca="false">SUM(T32+T47)</f>
        <v>0</v>
      </c>
      <c r="U31" s="112" t="n">
        <f aca="false">SUM(U32+U47)</f>
        <v>247.751098720181</v>
      </c>
      <c r="V31" s="112" t="n">
        <f aca="false">SUM(V32+V47)</f>
        <v>1615020</v>
      </c>
      <c r="W31" s="112" t="n">
        <f aca="false">SUM(W32+W47+W49)</f>
        <v>1560000</v>
      </c>
      <c r="X31" s="112" t="n">
        <f aca="false">SUM(X32+X47+X49)</f>
        <v>2368000</v>
      </c>
      <c r="Y31" s="112" t="n">
        <f aca="false">SUM(Y32+Y47+Y49)</f>
        <v>633683.72</v>
      </c>
      <c r="Z31" s="112" t="n">
        <f aca="false">SUM(Z32+Z47+Z49)</f>
        <v>2798000</v>
      </c>
      <c r="AA31" s="112" t="n">
        <f aca="false">SUM(AA32+AA47+AA49)</f>
        <v>1760000</v>
      </c>
      <c r="AB31" s="112" t="n">
        <f aca="false">SUM(AB32+AB47+AB49)</f>
        <v>2330000</v>
      </c>
      <c r="AC31" s="112" t="n">
        <f aca="false">SUM(AC32+AC47+AC49)</f>
        <v>2548000</v>
      </c>
      <c r="AD31" s="112" t="n">
        <f aca="false">SUM(AD32+AD47+AD49)</f>
        <v>0</v>
      </c>
      <c r="AE31" s="112" t="n">
        <f aca="false">SUM(AE32+AE47+AE49)</f>
        <v>0</v>
      </c>
      <c r="AF31" s="112" t="n">
        <f aca="false">SUM(AF32+AF47+AF49)</f>
        <v>2548000</v>
      </c>
      <c r="AG31" s="112" t="n">
        <f aca="false">SUM(AG32+AG47+AG49)</f>
        <v>494692.16</v>
      </c>
      <c r="AH31" s="112" t="n">
        <f aca="false">SUM(AH32+AH47+AH49)</f>
        <v>114.705406428571</v>
      </c>
      <c r="AI31" s="123" t="n">
        <v>467000</v>
      </c>
      <c r="AJ31" s="112" t="n">
        <f aca="false">SUM(AJ32+AJ47+AJ49)</f>
        <v>5526000</v>
      </c>
      <c r="AK31" s="112" t="n">
        <f aca="false">SUM(AK32+AK47+AK49)</f>
        <v>2054982.68</v>
      </c>
      <c r="AL31" s="112" t="n">
        <f aca="false">SUM(AL32+AL47+AL49)</f>
        <v>8673025</v>
      </c>
      <c r="AM31" s="112" t="n">
        <f aca="false">SUM(AM32+AM47+AM49)</f>
        <v>180000</v>
      </c>
      <c r="AN31" s="112" t="n">
        <f aca="false">SUM(AN32+AN47+AN49)</f>
        <v>100000</v>
      </c>
      <c r="AO31" s="112" t="n">
        <f aca="false">SUM(AO32+AO47+AO49)</f>
        <v>8753025</v>
      </c>
      <c r="AP31" s="112" t="n">
        <f aca="false">SUM(AP32+AP47+AP49)</f>
        <v>1295845.8</v>
      </c>
      <c r="AQ31" s="161" t="n">
        <f aca="false">SUM(AP31/AO31*100)</f>
        <v>14.8045481419281</v>
      </c>
    </row>
    <row r="32" customFormat="false" ht="12.75" hidden="false" customHeight="false" outlineLevel="0" collapsed="false">
      <c r="A32" s="164"/>
      <c r="B32" s="165"/>
      <c r="C32" s="165"/>
      <c r="D32" s="165"/>
      <c r="E32" s="165"/>
      <c r="F32" s="165"/>
      <c r="G32" s="166"/>
      <c r="H32" s="164"/>
      <c r="I32" s="167" t="n">
        <v>633</v>
      </c>
      <c r="J32" s="165" t="s">
        <v>60</v>
      </c>
      <c r="K32" s="168" t="n">
        <f aca="false">SUM(K33+K39)</f>
        <v>386188.13</v>
      </c>
      <c r="L32" s="168" t="n">
        <f aca="false">SUM(L33+L39)</f>
        <v>688000</v>
      </c>
      <c r="M32" s="168" t="n">
        <f aca="false">SUM(M33+M39)</f>
        <v>688000</v>
      </c>
      <c r="N32" s="168" t="n">
        <f aca="false">SUM(N33+N39)</f>
        <v>730000</v>
      </c>
      <c r="O32" s="168" t="n">
        <f aca="false">SUM(O33+O39)</f>
        <v>730000</v>
      </c>
      <c r="P32" s="168" t="n">
        <f aca="false">SUM(P33+P39)</f>
        <v>1264362</v>
      </c>
      <c r="Q32" s="168" t="n">
        <f aca="false">SUM(Q33+Q39)</f>
        <v>619540</v>
      </c>
      <c r="R32" s="168" t="n">
        <f aca="false">SUM(R33+R39)</f>
        <v>1141550</v>
      </c>
      <c r="S32" s="168" t="n">
        <f aca="false">SUM(S33+S39)</f>
        <v>559926</v>
      </c>
      <c r="T32" s="168" t="n">
        <f aca="false">SUM(T33+T39)</f>
        <v>0</v>
      </c>
      <c r="U32" s="168" t="n">
        <f aca="false">SUM(U33+U39)</f>
        <v>247.751098720181</v>
      </c>
      <c r="V32" s="168" t="n">
        <f aca="false">SUM(V33+V39)</f>
        <v>1415020</v>
      </c>
      <c r="W32" s="168" t="n">
        <f aca="false">SUM(W33+W39)</f>
        <v>410000</v>
      </c>
      <c r="X32" s="168" t="n">
        <f aca="false">SUM(X33+X39)</f>
        <v>908000</v>
      </c>
      <c r="Y32" s="168" t="n">
        <f aca="false">SUM(Y33+Y39)</f>
        <v>0</v>
      </c>
      <c r="Z32" s="168" t="n">
        <f aca="false">SUM(Z33+Z39)</f>
        <v>1338000</v>
      </c>
      <c r="AA32" s="168" t="n">
        <f aca="false">SUM(AA33+AA39)</f>
        <v>1210000</v>
      </c>
      <c r="AB32" s="168" t="n">
        <f aca="false">SUM(AB33+AB39)</f>
        <v>1430000</v>
      </c>
      <c r="AC32" s="168" t="n">
        <f aca="false">SUM(AC33+AC39)</f>
        <v>1728000</v>
      </c>
      <c r="AD32" s="168" t="n">
        <f aca="false">SUM(AD33+AD39)</f>
        <v>0</v>
      </c>
      <c r="AE32" s="168" t="n">
        <f aca="false">SUM(AE33+AE39)</f>
        <v>0</v>
      </c>
      <c r="AF32" s="168" t="n">
        <f aca="false">SUM(AF33+AF39)</f>
        <v>1728000</v>
      </c>
      <c r="AG32" s="168" t="n">
        <f aca="false">SUM(AG33+AG39)</f>
        <v>316767.17</v>
      </c>
      <c r="AH32" s="168" t="n">
        <f aca="false">SUM(AH33+AH39)</f>
        <v>40</v>
      </c>
      <c r="AI32" s="170" t="n">
        <f aca="false">SUM(AI33+AI39)</f>
        <v>509748.22</v>
      </c>
      <c r="AJ32" s="168" t="n">
        <f aca="false">SUM(AJ33+AJ39)</f>
        <v>4426000</v>
      </c>
      <c r="AK32" s="168" t="n">
        <f aca="false">SUM(AK33+AK39)</f>
        <v>1408149.48</v>
      </c>
      <c r="AL32" s="168" t="n">
        <f aca="false">SUM(AL33+AL39)</f>
        <v>4638025</v>
      </c>
      <c r="AM32" s="168" t="n">
        <v>180000</v>
      </c>
      <c r="AN32" s="168" t="n">
        <f aca="false">SUM(AN33+AN39)</f>
        <v>100000</v>
      </c>
      <c r="AO32" s="168" t="n">
        <v>4718025</v>
      </c>
      <c r="AP32" s="168" t="n">
        <f aca="false">SUM(AP33+AP39)</f>
        <v>1244409.58</v>
      </c>
      <c r="AQ32" s="161" t="n">
        <f aca="false">SUM(AP32/AO32*100)</f>
        <v>26.3756461655036</v>
      </c>
    </row>
    <row r="33" customFormat="false" ht="12.75" hidden="true" customHeight="false" outlineLevel="0" collapsed="false">
      <c r="A33" s="164"/>
      <c r="B33" s="165"/>
      <c r="C33" s="165"/>
      <c r="D33" s="165" t="s">
        <v>118</v>
      </c>
      <c r="E33" s="165"/>
      <c r="F33" s="165"/>
      <c r="G33" s="166"/>
      <c r="H33" s="164"/>
      <c r="I33" s="167" t="n">
        <v>6331</v>
      </c>
      <c r="J33" s="165" t="s">
        <v>158</v>
      </c>
      <c r="K33" s="168" t="n">
        <f aca="false">SUM(K34:K38)</f>
        <v>186188.13</v>
      </c>
      <c r="L33" s="168" t="n">
        <f aca="false">SUM(L34:L38)</f>
        <v>438000</v>
      </c>
      <c r="M33" s="168" t="n">
        <f aca="false">SUM(M34:M38)</f>
        <v>438000</v>
      </c>
      <c r="N33" s="168" t="n">
        <f aca="false">SUM(N34:N38)</f>
        <v>490000</v>
      </c>
      <c r="O33" s="168" t="n">
        <f aca="false">SUM(O34:O38)</f>
        <v>490000</v>
      </c>
      <c r="P33" s="168" t="n">
        <f aca="false">SUM(P34:P38)</f>
        <v>1064362</v>
      </c>
      <c r="Q33" s="168" t="n">
        <f aca="false">SUM(Q34:Q38)</f>
        <v>619540</v>
      </c>
      <c r="R33" s="168" t="n">
        <f aca="false">SUM(R34:R38)</f>
        <v>1041550</v>
      </c>
      <c r="S33" s="168" t="n">
        <f aca="false">SUM(S34:S38)</f>
        <v>559926</v>
      </c>
      <c r="T33" s="168" t="n">
        <f aca="false">SUM(T34:T38)</f>
        <v>0</v>
      </c>
      <c r="U33" s="168" t="n">
        <f aca="false">SUM(U34:U38)</f>
        <v>197.751098720181</v>
      </c>
      <c r="V33" s="168" t="n">
        <f aca="false">SUM(V34:V38)</f>
        <v>1315020</v>
      </c>
      <c r="W33" s="168" t="n">
        <f aca="false">SUM(W34:W38)</f>
        <v>65000</v>
      </c>
      <c r="X33" s="168" t="n">
        <f aca="false">SUM(X34:X38)</f>
        <v>8000</v>
      </c>
      <c r="Y33" s="168" t="n">
        <f aca="false">SUM(Y34:Y38)</f>
        <v>0</v>
      </c>
      <c r="Z33" s="168" t="n">
        <f aca="false">SUM(Z34:Z38)</f>
        <v>8000</v>
      </c>
      <c r="AA33" s="168" t="n">
        <f aca="false">SUM(AA34:AA38)</f>
        <v>110000</v>
      </c>
      <c r="AB33" s="168" t="n">
        <f aca="false">SUM(AB34:AB38)</f>
        <v>110000</v>
      </c>
      <c r="AC33" s="168" t="n">
        <f aca="false">SUM(AC34:AC38)</f>
        <v>208000</v>
      </c>
      <c r="AD33" s="168"/>
      <c r="AE33" s="168" t="n">
        <f aca="false">SUM(AE34:AE38)</f>
        <v>0</v>
      </c>
      <c r="AF33" s="168" t="n">
        <f aca="false">SUM(AF34:AF38)</f>
        <v>208000</v>
      </c>
      <c r="AG33" s="168" t="n">
        <f aca="false">SUM(AG34:AG38)</f>
        <v>116767.17</v>
      </c>
      <c r="AH33" s="168" t="n">
        <f aca="false">SUM(AH34:AH38)</f>
        <v>40</v>
      </c>
      <c r="AI33" s="170" t="n">
        <f aca="false">SUM(AI34:AI38)</f>
        <v>206356.22</v>
      </c>
      <c r="AJ33" s="168" t="n">
        <f aca="false">SUM(AJ34:AJ38)</f>
        <v>2426000</v>
      </c>
      <c r="AK33" s="168" t="n">
        <f aca="false">SUM(AK34:AK38)</f>
        <v>1108149.48</v>
      </c>
      <c r="AL33" s="168" t="n">
        <f aca="false">SUM(AL34:AL38)</f>
        <v>2338025</v>
      </c>
      <c r="AM33" s="168" t="n">
        <f aca="false">SUM(AM34:AM38)</f>
        <v>30000</v>
      </c>
      <c r="AN33" s="168" t="n">
        <f aca="false">SUM(AN34:AN38)</f>
        <v>0</v>
      </c>
      <c r="AO33" s="168" t="n">
        <f aca="false">SUM(AO34:AO38)</f>
        <v>2368025</v>
      </c>
      <c r="AP33" s="168" t="n">
        <f aca="false">SUM(AP34:AP38)</f>
        <v>1244409.58</v>
      </c>
      <c r="AQ33" s="161" t="n">
        <f aca="false">SUM(AP33/AO33*100)</f>
        <v>52.5505254378649</v>
      </c>
    </row>
    <row r="34" customFormat="false" ht="12.75" hidden="true" customHeight="false" outlineLevel="0" collapsed="false">
      <c r="A34" s="164"/>
      <c r="B34" s="165"/>
      <c r="C34" s="165"/>
      <c r="D34" s="165"/>
      <c r="E34" s="165"/>
      <c r="F34" s="165"/>
      <c r="G34" s="166"/>
      <c r="H34" s="164"/>
      <c r="I34" s="167" t="n">
        <v>63311</v>
      </c>
      <c r="J34" s="165" t="s">
        <v>159</v>
      </c>
      <c r="K34" s="168" t="n">
        <v>77661.47</v>
      </c>
      <c r="L34" s="168" t="n">
        <v>150000</v>
      </c>
      <c r="M34" s="169" t="n">
        <v>150000</v>
      </c>
      <c r="N34" s="169" t="n">
        <v>290000</v>
      </c>
      <c r="O34" s="169" t="n">
        <v>290000</v>
      </c>
      <c r="P34" s="169" t="n">
        <v>1014362</v>
      </c>
      <c r="Q34" s="169" t="n">
        <v>619540</v>
      </c>
      <c r="R34" s="169" t="n">
        <v>991550</v>
      </c>
      <c r="S34" s="169" t="n">
        <v>559926</v>
      </c>
      <c r="T34" s="169"/>
      <c r="U34" s="170" t="n">
        <f aca="false">R34/P34*100</f>
        <v>97.7510987201808</v>
      </c>
      <c r="V34" s="170" t="n">
        <v>1265020</v>
      </c>
      <c r="W34" s="169" t="n">
        <v>57000</v>
      </c>
      <c r="X34" s="169" t="n">
        <v>0</v>
      </c>
      <c r="Y34" s="169"/>
      <c r="Z34" s="169" t="n">
        <v>0</v>
      </c>
      <c r="AA34" s="168"/>
      <c r="AB34" s="168"/>
      <c r="AC34" s="168" t="n">
        <v>116000</v>
      </c>
      <c r="AD34" s="168"/>
      <c r="AE34" s="168"/>
      <c r="AF34" s="168" t="n">
        <f aca="false">SUM(AC34+AD34-AE34)</f>
        <v>116000</v>
      </c>
      <c r="AG34" s="169" t="n">
        <v>76767.17</v>
      </c>
      <c r="AH34" s="169" t="n">
        <v>0</v>
      </c>
      <c r="AI34" s="171" t="n">
        <v>102356.22</v>
      </c>
      <c r="AJ34" s="169" t="n">
        <v>116000</v>
      </c>
      <c r="AK34" s="169"/>
      <c r="AL34" s="169"/>
      <c r="AM34" s="169"/>
      <c r="AN34" s="169"/>
      <c r="AO34" s="169" t="n">
        <f aca="false">SUM(AL34+AM34-AN34)</f>
        <v>0</v>
      </c>
      <c r="AP34" s="169"/>
      <c r="AQ34" s="161" t="e">
        <f aca="false">SUM(AP34/AO34*100)</f>
        <v>#DIV/0!</v>
      </c>
    </row>
    <row r="35" customFormat="false" ht="12.75" hidden="true" customHeight="false" outlineLevel="0" collapsed="false">
      <c r="A35" s="164"/>
      <c r="B35" s="165"/>
      <c r="C35" s="165"/>
      <c r="D35" s="165"/>
      <c r="E35" s="165"/>
      <c r="F35" s="165"/>
      <c r="G35" s="166"/>
      <c r="H35" s="164"/>
      <c r="I35" s="167" t="n">
        <v>63311</v>
      </c>
      <c r="J35" s="165" t="s">
        <v>160</v>
      </c>
      <c r="K35" s="168"/>
      <c r="L35" s="168"/>
      <c r="M35" s="169"/>
      <c r="N35" s="169"/>
      <c r="O35" s="169"/>
      <c r="P35" s="169"/>
      <c r="Q35" s="169"/>
      <c r="R35" s="169"/>
      <c r="S35" s="169"/>
      <c r="T35" s="169"/>
      <c r="U35" s="170"/>
      <c r="V35" s="170"/>
      <c r="W35" s="169"/>
      <c r="X35" s="169"/>
      <c r="Y35" s="169"/>
      <c r="Z35" s="169"/>
      <c r="AA35" s="168"/>
      <c r="AB35" s="168"/>
      <c r="AC35" s="168"/>
      <c r="AD35" s="168"/>
      <c r="AE35" s="168"/>
      <c r="AF35" s="168"/>
      <c r="AG35" s="169"/>
      <c r="AH35" s="169"/>
      <c r="AI35" s="171"/>
      <c r="AJ35" s="169" t="n">
        <v>2200000</v>
      </c>
      <c r="AK35" s="169" t="n">
        <v>1108149.48</v>
      </c>
      <c r="AL35" s="169" t="n">
        <v>2200000</v>
      </c>
      <c r="AM35" s="169"/>
      <c r="AN35" s="172"/>
      <c r="AO35" s="169" t="n">
        <f aca="false">SUM(AL35+AM35-AN35)</f>
        <v>2200000</v>
      </c>
      <c r="AP35" s="169" t="n">
        <v>1244409.58</v>
      </c>
      <c r="AQ35" s="161" t="n">
        <f aca="false">SUM(AP35/AO35*100)</f>
        <v>56.5640718181818</v>
      </c>
    </row>
    <row r="36" customFormat="false" ht="12.75" hidden="true" customHeight="false" outlineLevel="0" collapsed="false">
      <c r="A36" s="164"/>
      <c r="B36" s="165"/>
      <c r="C36" s="165"/>
      <c r="D36" s="165"/>
      <c r="E36" s="165"/>
      <c r="F36" s="165"/>
      <c r="G36" s="166"/>
      <c r="H36" s="164"/>
      <c r="I36" s="167" t="n">
        <v>63311</v>
      </c>
      <c r="J36" s="165" t="s">
        <v>161</v>
      </c>
      <c r="K36" s="168"/>
      <c r="L36" s="168"/>
      <c r="M36" s="169"/>
      <c r="N36" s="169"/>
      <c r="O36" s="169"/>
      <c r="P36" s="169"/>
      <c r="Q36" s="169"/>
      <c r="R36" s="169"/>
      <c r="S36" s="169"/>
      <c r="T36" s="169"/>
      <c r="U36" s="170"/>
      <c r="V36" s="170"/>
      <c r="W36" s="169"/>
      <c r="X36" s="169"/>
      <c r="Y36" s="169"/>
      <c r="Z36" s="169"/>
      <c r="AA36" s="168"/>
      <c r="AB36" s="168"/>
      <c r="AC36" s="168"/>
      <c r="AD36" s="168"/>
      <c r="AE36" s="168"/>
      <c r="AF36" s="168"/>
      <c r="AG36" s="169"/>
      <c r="AH36" s="169"/>
      <c r="AI36" s="171"/>
      <c r="AJ36" s="169"/>
      <c r="AK36" s="169"/>
      <c r="AL36" s="169"/>
      <c r="AM36" s="169" t="n">
        <v>30000</v>
      </c>
      <c r="AN36" s="172"/>
      <c r="AO36" s="169" t="n">
        <f aca="false">SUM(AL36+AM36-AN36)</f>
        <v>30000</v>
      </c>
      <c r="AP36" s="169"/>
      <c r="AQ36" s="161"/>
    </row>
    <row r="37" customFormat="false" ht="12.75" hidden="true" customHeight="false" outlineLevel="0" collapsed="false">
      <c r="A37" s="164"/>
      <c r="B37" s="165"/>
      <c r="C37" s="165"/>
      <c r="D37" s="165"/>
      <c r="E37" s="165"/>
      <c r="F37" s="165"/>
      <c r="G37" s="166"/>
      <c r="H37" s="164"/>
      <c r="I37" s="167" t="n">
        <v>63312</v>
      </c>
      <c r="J37" s="165" t="s">
        <v>162</v>
      </c>
      <c r="K37" s="168"/>
      <c r="L37" s="168"/>
      <c r="M37" s="169"/>
      <c r="N37" s="169"/>
      <c r="O37" s="169"/>
      <c r="P37" s="169"/>
      <c r="Q37" s="169"/>
      <c r="R37" s="169"/>
      <c r="S37" s="169"/>
      <c r="T37" s="169"/>
      <c r="U37" s="170"/>
      <c r="V37" s="170"/>
      <c r="W37" s="169"/>
      <c r="X37" s="169"/>
      <c r="Y37" s="169"/>
      <c r="Z37" s="169"/>
      <c r="AA37" s="168" t="n">
        <v>100000</v>
      </c>
      <c r="AB37" s="168" t="n">
        <v>100000</v>
      </c>
      <c r="AC37" s="168" t="n">
        <v>80000</v>
      </c>
      <c r="AD37" s="168"/>
      <c r="AE37" s="168"/>
      <c r="AF37" s="168" t="n">
        <f aca="false">SUM(AC37+AD37-AE37)</f>
        <v>80000</v>
      </c>
      <c r="AG37" s="169" t="n">
        <v>40000</v>
      </c>
      <c r="AH37" s="169" t="n">
        <f aca="false">SUM(AG37/AA37*100)</f>
        <v>40</v>
      </c>
      <c r="AI37" s="171" t="n">
        <v>78000</v>
      </c>
      <c r="AJ37" s="169" t="n">
        <v>100000</v>
      </c>
      <c r="AK37" s="169"/>
      <c r="AL37" s="169" t="n">
        <v>100000</v>
      </c>
      <c r="AM37" s="169"/>
      <c r="AN37" s="169"/>
      <c r="AO37" s="169" t="n">
        <f aca="false">SUM(AL37+AM37-AN37)</f>
        <v>100000</v>
      </c>
      <c r="AP37" s="169"/>
      <c r="AQ37" s="161" t="n">
        <f aca="false">SUM(AP37/AO37*100)</f>
        <v>0</v>
      </c>
    </row>
    <row r="38" customFormat="false" ht="12.75" hidden="true" customHeight="false" outlineLevel="0" collapsed="false">
      <c r="A38" s="164"/>
      <c r="B38" s="165"/>
      <c r="C38" s="165"/>
      <c r="D38" s="165"/>
      <c r="E38" s="165"/>
      <c r="F38" s="165"/>
      <c r="G38" s="166"/>
      <c r="H38" s="164"/>
      <c r="I38" s="167" t="n">
        <v>63312</v>
      </c>
      <c r="J38" s="165" t="s">
        <v>163</v>
      </c>
      <c r="K38" s="168" t="n">
        <v>108526.66</v>
      </c>
      <c r="L38" s="168" t="n">
        <v>288000</v>
      </c>
      <c r="M38" s="169" t="n">
        <v>288000</v>
      </c>
      <c r="N38" s="169" t="n">
        <v>200000</v>
      </c>
      <c r="O38" s="169" t="n">
        <v>200000</v>
      </c>
      <c r="P38" s="169" t="n">
        <v>50000</v>
      </c>
      <c r="Q38" s="169"/>
      <c r="R38" s="169" t="n">
        <v>50000</v>
      </c>
      <c r="S38" s="169"/>
      <c r="T38" s="169"/>
      <c r="U38" s="170" t="n">
        <f aca="false">R38/P38*100</f>
        <v>100</v>
      </c>
      <c r="V38" s="170" t="n">
        <v>50000</v>
      </c>
      <c r="W38" s="169" t="n">
        <v>8000</v>
      </c>
      <c r="X38" s="169" t="n">
        <v>8000</v>
      </c>
      <c r="Y38" s="169"/>
      <c r="Z38" s="169" t="n">
        <v>8000</v>
      </c>
      <c r="AA38" s="168" t="n">
        <v>10000</v>
      </c>
      <c r="AB38" s="168" t="n">
        <v>10000</v>
      </c>
      <c r="AC38" s="168" t="n">
        <v>12000</v>
      </c>
      <c r="AD38" s="168"/>
      <c r="AE38" s="168"/>
      <c r="AF38" s="168" t="n">
        <f aca="false">SUM(AC38+AD38-AE38)</f>
        <v>12000</v>
      </c>
      <c r="AG38" s="169"/>
      <c r="AH38" s="169" t="n">
        <f aca="false">SUM(AG38/AA38*100)</f>
        <v>0</v>
      </c>
      <c r="AI38" s="171" t="n">
        <v>26000</v>
      </c>
      <c r="AJ38" s="169" t="n">
        <v>10000</v>
      </c>
      <c r="AK38" s="169"/>
      <c r="AL38" s="169" t="n">
        <v>38025</v>
      </c>
      <c r="AM38" s="169"/>
      <c r="AN38" s="169"/>
      <c r="AO38" s="169" t="n">
        <f aca="false">SUM(AL38+AM38-AN38)</f>
        <v>38025</v>
      </c>
      <c r="AP38" s="169"/>
      <c r="AQ38" s="161" t="n">
        <f aca="false">SUM(AP38/AO38*100)</f>
        <v>0</v>
      </c>
    </row>
    <row r="39" customFormat="false" ht="12.75" hidden="true" customHeight="false" outlineLevel="0" collapsed="false">
      <c r="A39" s="164"/>
      <c r="B39" s="165"/>
      <c r="C39" s="165"/>
      <c r="D39" s="165" t="s">
        <v>118</v>
      </c>
      <c r="E39" s="165"/>
      <c r="F39" s="165"/>
      <c r="G39" s="166"/>
      <c r="H39" s="164"/>
      <c r="I39" s="167" t="n">
        <v>6332</v>
      </c>
      <c r="J39" s="165" t="s">
        <v>164</v>
      </c>
      <c r="K39" s="168" t="n">
        <f aca="false">SUM(K40:K48)</f>
        <v>200000</v>
      </c>
      <c r="L39" s="168" t="n">
        <f aca="false">SUM(L40:L48)</f>
        <v>250000</v>
      </c>
      <c r="M39" s="168" t="n">
        <f aca="false">SUM(M40:M48)</f>
        <v>250000</v>
      </c>
      <c r="N39" s="168" t="n">
        <f aca="false">SUM(N40)</f>
        <v>240000</v>
      </c>
      <c r="O39" s="168" t="n">
        <f aca="false">SUM(O40)</f>
        <v>240000</v>
      </c>
      <c r="P39" s="168" t="n">
        <f aca="false">SUM(P40)</f>
        <v>200000</v>
      </c>
      <c r="Q39" s="168" t="n">
        <f aca="false">SUM(Q40)</f>
        <v>0</v>
      </c>
      <c r="R39" s="168" t="n">
        <f aca="false">SUM(R40:R45)</f>
        <v>100000</v>
      </c>
      <c r="S39" s="168" t="n">
        <f aca="false">SUM(S40:S45)</f>
        <v>0</v>
      </c>
      <c r="T39" s="168" t="n">
        <f aca="false">SUM(T40:T45)</f>
        <v>0</v>
      </c>
      <c r="U39" s="168" t="n">
        <f aca="false">SUM(U40:U45)</f>
        <v>50</v>
      </c>
      <c r="V39" s="168" t="n">
        <f aca="false">SUM(V40:V45)</f>
        <v>100000</v>
      </c>
      <c r="W39" s="168" t="n">
        <f aca="false">SUM(W40:W45)</f>
        <v>345000</v>
      </c>
      <c r="X39" s="168" t="n">
        <f aca="false">SUM(X40:X45)</f>
        <v>900000</v>
      </c>
      <c r="Y39" s="168" t="n">
        <f aca="false">SUM(Y40:Y45)</f>
        <v>0</v>
      </c>
      <c r="Z39" s="168" t="n">
        <v>1330000</v>
      </c>
      <c r="AA39" s="168" t="n">
        <f aca="false">SUM(AA40:AA45)</f>
        <v>1100000</v>
      </c>
      <c r="AB39" s="168" t="n">
        <f aca="false">SUM(AB40:AB45)</f>
        <v>1320000</v>
      </c>
      <c r="AC39" s="168" t="n">
        <f aca="false">SUM(AC40:AC46)</f>
        <v>1520000</v>
      </c>
      <c r="AD39" s="168" t="n">
        <f aca="false">SUM(AD40:AD46)</f>
        <v>0</v>
      </c>
      <c r="AE39" s="168" t="n">
        <f aca="false">SUM(AE40:AE46)</f>
        <v>0</v>
      </c>
      <c r="AF39" s="168" t="n">
        <f aca="false">SUM(AF40:AF46)</f>
        <v>1520000</v>
      </c>
      <c r="AG39" s="168" t="n">
        <f aca="false">SUM(AG40:AG46)</f>
        <v>200000</v>
      </c>
      <c r="AH39" s="168" t="n">
        <f aca="false">SUM(AH40:AH46)</f>
        <v>0</v>
      </c>
      <c r="AI39" s="170" t="n">
        <f aca="false">SUM(AI40:AI46)</f>
        <v>303392</v>
      </c>
      <c r="AJ39" s="168" t="n">
        <f aca="false">SUM(AJ40:AJ46)</f>
        <v>2000000</v>
      </c>
      <c r="AK39" s="168" t="n">
        <f aca="false">SUM(AK40:AK46)</f>
        <v>300000</v>
      </c>
      <c r="AL39" s="168" t="n">
        <f aca="false">SUM(AL40:AL46)</f>
        <v>2300000</v>
      </c>
      <c r="AM39" s="168" t="n">
        <f aca="false">SUM(AM40:AM46)</f>
        <v>0</v>
      </c>
      <c r="AN39" s="168" t="n">
        <f aca="false">SUM(AN40:AN46)</f>
        <v>100000</v>
      </c>
      <c r="AO39" s="168" t="n">
        <f aca="false">SUM(AO40:AO46)</f>
        <v>2200000</v>
      </c>
      <c r="AP39" s="168" t="n">
        <f aca="false">SUM(AP40:AP46)</f>
        <v>0</v>
      </c>
      <c r="AQ39" s="161" t="n">
        <f aca="false">SUM(AP39/AO39*100)</f>
        <v>0</v>
      </c>
    </row>
    <row r="40" customFormat="false" ht="12.75" hidden="true" customHeight="false" outlineLevel="0" collapsed="false">
      <c r="A40" s="164"/>
      <c r="B40" s="165"/>
      <c r="C40" s="165"/>
      <c r="D40" s="165"/>
      <c r="E40" s="165"/>
      <c r="F40" s="165"/>
      <c r="G40" s="166"/>
      <c r="H40" s="164"/>
      <c r="I40" s="167" t="n">
        <v>63321</v>
      </c>
      <c r="J40" s="165" t="s">
        <v>165</v>
      </c>
      <c r="K40" s="168" t="n">
        <v>200000</v>
      </c>
      <c r="L40" s="168" t="n">
        <v>250000</v>
      </c>
      <c r="M40" s="169" t="n">
        <v>250000</v>
      </c>
      <c r="N40" s="169" t="n">
        <v>240000</v>
      </c>
      <c r="O40" s="169" t="n">
        <v>240000</v>
      </c>
      <c r="P40" s="169" t="n">
        <v>200000</v>
      </c>
      <c r="Q40" s="169"/>
      <c r="R40" s="171" t="n">
        <v>100000</v>
      </c>
      <c r="S40" s="171"/>
      <c r="T40" s="171"/>
      <c r="U40" s="170" t="n">
        <f aca="false">R40/P40*100</f>
        <v>50</v>
      </c>
      <c r="V40" s="170" t="n">
        <v>0</v>
      </c>
      <c r="W40" s="169" t="n">
        <v>295000</v>
      </c>
      <c r="X40" s="169" t="n">
        <v>200000</v>
      </c>
      <c r="Y40" s="169"/>
      <c r="Z40" s="169" t="n">
        <v>200000</v>
      </c>
      <c r="AA40" s="168" t="n">
        <v>200000</v>
      </c>
      <c r="AB40" s="168" t="n">
        <v>0</v>
      </c>
      <c r="AC40" s="168" t="n">
        <v>150000</v>
      </c>
      <c r="AD40" s="168"/>
      <c r="AE40" s="168"/>
      <c r="AF40" s="168" t="n">
        <f aca="false">SUM(AC40+AD40-AE40)</f>
        <v>150000</v>
      </c>
      <c r="AG40" s="169"/>
      <c r="AH40" s="169" t="n">
        <f aca="false">SUM(AG40/AA40*100)</f>
        <v>0</v>
      </c>
      <c r="AI40" s="169"/>
      <c r="AJ40" s="169" t="n">
        <v>350000</v>
      </c>
      <c r="AK40" s="169" t="n">
        <v>300000</v>
      </c>
      <c r="AL40" s="169" t="n">
        <v>350000</v>
      </c>
      <c r="AM40" s="169"/>
      <c r="AN40" s="169"/>
      <c r="AO40" s="169" t="n">
        <f aca="false">SUM(AL40+AM40-AN40)</f>
        <v>350000</v>
      </c>
      <c r="AP40" s="169"/>
      <c r="AQ40" s="161" t="n">
        <f aca="false">SUM(AP40/AO40*100)</f>
        <v>0</v>
      </c>
    </row>
    <row r="41" customFormat="false" ht="12.75" hidden="true" customHeight="false" outlineLevel="0" collapsed="false">
      <c r="A41" s="164"/>
      <c r="B41" s="165"/>
      <c r="C41" s="165"/>
      <c r="D41" s="165"/>
      <c r="E41" s="165"/>
      <c r="F41" s="165"/>
      <c r="G41" s="166"/>
      <c r="H41" s="164"/>
      <c r="I41" s="167" t="n">
        <v>63321</v>
      </c>
      <c r="J41" s="165" t="s">
        <v>166</v>
      </c>
      <c r="K41" s="168"/>
      <c r="L41" s="168"/>
      <c r="M41" s="169"/>
      <c r="N41" s="169"/>
      <c r="O41" s="169"/>
      <c r="P41" s="169"/>
      <c r="Q41" s="169"/>
      <c r="R41" s="171"/>
      <c r="S41" s="171"/>
      <c r="T41" s="171"/>
      <c r="U41" s="170"/>
      <c r="V41" s="170"/>
      <c r="W41" s="169"/>
      <c r="X41" s="169"/>
      <c r="Y41" s="169"/>
      <c r="Z41" s="169"/>
      <c r="AA41" s="168"/>
      <c r="AB41" s="168" t="n">
        <v>300000</v>
      </c>
      <c r="AC41" s="168" t="n">
        <v>150000</v>
      </c>
      <c r="AD41" s="168"/>
      <c r="AE41" s="168"/>
      <c r="AF41" s="168" t="n">
        <f aca="false">SUM(AC41+AD41-AE41)</f>
        <v>150000</v>
      </c>
      <c r="AG41" s="169"/>
      <c r="AH41" s="169"/>
      <c r="AI41" s="169"/>
      <c r="AJ41" s="169" t="n">
        <v>350000</v>
      </c>
      <c r="AK41" s="169"/>
      <c r="AL41" s="169" t="n">
        <v>350000</v>
      </c>
      <c r="AM41" s="169"/>
      <c r="AN41" s="169"/>
      <c r="AO41" s="169" t="n">
        <f aca="false">SUM(AL41+AM41-AN41)</f>
        <v>350000</v>
      </c>
      <c r="AP41" s="169"/>
      <c r="AQ41" s="161" t="n">
        <f aca="false">SUM(AP41/AO41*100)</f>
        <v>0</v>
      </c>
    </row>
    <row r="42" customFormat="false" ht="12.75" hidden="true" customHeight="false" outlineLevel="0" collapsed="false">
      <c r="A42" s="164"/>
      <c r="B42" s="165"/>
      <c r="C42" s="165"/>
      <c r="D42" s="165"/>
      <c r="E42" s="165"/>
      <c r="F42" s="165"/>
      <c r="G42" s="166"/>
      <c r="H42" s="164"/>
      <c r="I42" s="167" t="n">
        <v>63321</v>
      </c>
      <c r="J42" s="165" t="s">
        <v>167</v>
      </c>
      <c r="K42" s="168"/>
      <c r="L42" s="168"/>
      <c r="M42" s="169"/>
      <c r="N42" s="169"/>
      <c r="O42" s="169"/>
      <c r="P42" s="169"/>
      <c r="Q42" s="169"/>
      <c r="R42" s="171"/>
      <c r="S42" s="171"/>
      <c r="T42" s="171"/>
      <c r="U42" s="170"/>
      <c r="V42" s="170"/>
      <c r="W42" s="169"/>
      <c r="X42" s="169"/>
      <c r="Y42" s="169"/>
      <c r="Z42" s="169"/>
      <c r="AA42" s="168"/>
      <c r="AB42" s="168" t="n">
        <v>200000</v>
      </c>
      <c r="AC42" s="168" t="n">
        <v>200000</v>
      </c>
      <c r="AD42" s="168"/>
      <c r="AE42" s="168"/>
      <c r="AF42" s="168" t="n">
        <f aca="false">SUM(AC42+AD42-AE42)</f>
        <v>200000</v>
      </c>
      <c r="AG42" s="169" t="n">
        <v>200000</v>
      </c>
      <c r="AH42" s="169"/>
      <c r="AI42" s="169" t="n">
        <v>200000</v>
      </c>
      <c r="AJ42" s="169" t="n">
        <v>200000</v>
      </c>
      <c r="AK42" s="169"/>
      <c r="AL42" s="169" t="n">
        <v>0</v>
      </c>
      <c r="AM42" s="169"/>
      <c r="AN42" s="169"/>
      <c r="AO42" s="169" t="n">
        <f aca="false">SUM(AL42+AM42-AN42)</f>
        <v>0</v>
      </c>
      <c r="AP42" s="169"/>
      <c r="AQ42" s="161" t="n">
        <v>0</v>
      </c>
    </row>
    <row r="43" customFormat="false" ht="12.75" hidden="true" customHeight="false" outlineLevel="0" collapsed="false">
      <c r="A43" s="164"/>
      <c r="B43" s="165"/>
      <c r="C43" s="165"/>
      <c r="D43" s="165"/>
      <c r="E43" s="165"/>
      <c r="F43" s="165"/>
      <c r="G43" s="166"/>
      <c r="H43" s="164"/>
      <c r="I43" s="167" t="n">
        <v>63321</v>
      </c>
      <c r="J43" s="165" t="s">
        <v>168</v>
      </c>
      <c r="K43" s="168"/>
      <c r="L43" s="168"/>
      <c r="M43" s="169"/>
      <c r="N43" s="169"/>
      <c r="O43" s="169"/>
      <c r="P43" s="169"/>
      <c r="Q43" s="169"/>
      <c r="R43" s="171"/>
      <c r="S43" s="171"/>
      <c r="T43" s="171"/>
      <c r="U43" s="170"/>
      <c r="V43" s="170"/>
      <c r="W43" s="169" t="n">
        <v>50000</v>
      </c>
      <c r="X43" s="169" t="n">
        <v>100000</v>
      </c>
      <c r="Y43" s="169"/>
      <c r="Z43" s="169" t="n">
        <v>200000</v>
      </c>
      <c r="AA43" s="168" t="n">
        <v>200000</v>
      </c>
      <c r="AB43" s="168" t="n">
        <v>120000</v>
      </c>
      <c r="AC43" s="168" t="n">
        <v>120000</v>
      </c>
      <c r="AD43" s="168"/>
      <c r="AE43" s="168"/>
      <c r="AF43" s="168" t="n">
        <f aca="false">SUM(AC43+AD43-AE43)</f>
        <v>120000</v>
      </c>
      <c r="AG43" s="169"/>
      <c r="AH43" s="169" t="n">
        <f aca="false">SUM(AG43/AA43*100)</f>
        <v>0</v>
      </c>
      <c r="AI43" s="169" t="n">
        <v>103392</v>
      </c>
      <c r="AJ43" s="169" t="n">
        <v>200000</v>
      </c>
      <c r="AK43" s="169"/>
      <c r="AL43" s="169" t="n">
        <v>200000</v>
      </c>
      <c r="AM43" s="169"/>
      <c r="AN43" s="169" t="n">
        <v>100000</v>
      </c>
      <c r="AO43" s="169" t="n">
        <f aca="false">SUM(AL43+AM43-AN43)</f>
        <v>100000</v>
      </c>
      <c r="AP43" s="169"/>
      <c r="AQ43" s="161" t="n">
        <f aca="false">SUM(AP43/AO43*100)</f>
        <v>0</v>
      </c>
    </row>
    <row r="44" customFormat="false" ht="12.75" hidden="true" customHeight="false" outlineLevel="0" collapsed="false">
      <c r="A44" s="164"/>
      <c r="B44" s="165"/>
      <c r="C44" s="165"/>
      <c r="D44" s="165"/>
      <c r="E44" s="165"/>
      <c r="F44" s="165"/>
      <c r="G44" s="166"/>
      <c r="H44" s="164"/>
      <c r="I44" s="167" t="n">
        <v>63321</v>
      </c>
      <c r="J44" s="165" t="s">
        <v>169</v>
      </c>
      <c r="K44" s="168"/>
      <c r="L44" s="168"/>
      <c r="M44" s="169"/>
      <c r="N44" s="169"/>
      <c r="O44" s="169"/>
      <c r="P44" s="169"/>
      <c r="Q44" s="169"/>
      <c r="R44" s="171"/>
      <c r="S44" s="171"/>
      <c r="T44" s="171"/>
      <c r="U44" s="170"/>
      <c r="V44" s="170"/>
      <c r="W44" s="169" t="n">
        <v>0</v>
      </c>
      <c r="X44" s="169" t="n">
        <v>400000</v>
      </c>
      <c r="Y44" s="169"/>
      <c r="Z44" s="169" t="n">
        <v>430000</v>
      </c>
      <c r="AA44" s="168" t="n">
        <v>500000</v>
      </c>
      <c r="AB44" s="168" t="n">
        <v>500000</v>
      </c>
      <c r="AC44" s="168" t="n">
        <v>500000</v>
      </c>
      <c r="AD44" s="168"/>
      <c r="AE44" s="168"/>
      <c r="AF44" s="168" t="n">
        <f aca="false">SUM(AC44+AD44-AE44)</f>
        <v>500000</v>
      </c>
      <c r="AG44" s="169"/>
      <c r="AH44" s="169" t="n">
        <f aca="false">SUM(AG44/AA44*100)</f>
        <v>0</v>
      </c>
      <c r="AI44" s="169"/>
      <c r="AJ44" s="169" t="n">
        <v>500000</v>
      </c>
      <c r="AK44" s="169"/>
      <c r="AL44" s="169" t="n">
        <v>700000</v>
      </c>
      <c r="AM44" s="169"/>
      <c r="AN44" s="169"/>
      <c r="AO44" s="169" t="n">
        <f aca="false">SUM(AL44+AM44-AN44)</f>
        <v>700000</v>
      </c>
      <c r="AP44" s="168"/>
      <c r="AQ44" s="161" t="n">
        <f aca="false">SUM(AP44/AO44*100)</f>
        <v>0</v>
      </c>
      <c r="AR44" s="144"/>
    </row>
    <row r="45" customFormat="false" ht="12.75" hidden="true" customHeight="false" outlineLevel="0" collapsed="false">
      <c r="A45" s="164"/>
      <c r="B45" s="165"/>
      <c r="C45" s="165"/>
      <c r="D45" s="165"/>
      <c r="E45" s="165"/>
      <c r="F45" s="165"/>
      <c r="G45" s="166"/>
      <c r="H45" s="164"/>
      <c r="I45" s="167" t="n">
        <v>63321</v>
      </c>
      <c r="J45" s="165" t="s">
        <v>170</v>
      </c>
      <c r="K45" s="168"/>
      <c r="L45" s="168"/>
      <c r="M45" s="169"/>
      <c r="N45" s="169"/>
      <c r="O45" s="169"/>
      <c r="P45" s="169"/>
      <c r="Q45" s="169"/>
      <c r="R45" s="171"/>
      <c r="S45" s="171"/>
      <c r="T45" s="171"/>
      <c r="U45" s="170"/>
      <c r="V45" s="170" t="n">
        <v>100000</v>
      </c>
      <c r="W45" s="169" t="n">
        <v>0</v>
      </c>
      <c r="X45" s="169" t="n">
        <v>200000</v>
      </c>
      <c r="Y45" s="169"/>
      <c r="Z45" s="169" t="n">
        <v>200000</v>
      </c>
      <c r="AA45" s="168" t="n">
        <v>200000</v>
      </c>
      <c r="AB45" s="168" t="n">
        <v>200000</v>
      </c>
      <c r="AC45" s="168" t="n">
        <v>200000</v>
      </c>
      <c r="AD45" s="168"/>
      <c r="AE45" s="168"/>
      <c r="AF45" s="168" t="n">
        <f aca="false">SUM(AC45+AD45-AE45)</f>
        <v>200000</v>
      </c>
      <c r="AG45" s="169"/>
      <c r="AH45" s="169" t="n">
        <f aca="false">SUM(AG45/AA45*100)</f>
        <v>0</v>
      </c>
      <c r="AI45" s="169"/>
      <c r="AJ45" s="169" t="n">
        <v>200000</v>
      </c>
      <c r="AK45" s="169"/>
      <c r="AL45" s="169" t="n">
        <v>700000</v>
      </c>
      <c r="AM45" s="169"/>
      <c r="AN45" s="169"/>
      <c r="AO45" s="169" t="n">
        <f aca="false">SUM(AL45+AM45-AN45)</f>
        <v>700000</v>
      </c>
      <c r="AP45" s="169"/>
      <c r="AQ45" s="161" t="n">
        <f aca="false">SUM(AP45/AO45*100)</f>
        <v>0</v>
      </c>
    </row>
    <row r="46" customFormat="false" ht="12.75" hidden="true" customHeight="false" outlineLevel="0" collapsed="false">
      <c r="A46" s="164"/>
      <c r="B46" s="165"/>
      <c r="C46" s="165"/>
      <c r="D46" s="165"/>
      <c r="E46" s="165"/>
      <c r="F46" s="165"/>
      <c r="G46" s="166"/>
      <c r="H46" s="164"/>
      <c r="I46" s="167" t="n">
        <v>63322</v>
      </c>
      <c r="J46" s="165" t="s">
        <v>171</v>
      </c>
      <c r="K46" s="168"/>
      <c r="L46" s="168"/>
      <c r="M46" s="169"/>
      <c r="N46" s="169"/>
      <c r="O46" s="169"/>
      <c r="P46" s="169"/>
      <c r="Q46" s="169"/>
      <c r="R46" s="171"/>
      <c r="S46" s="171"/>
      <c r="T46" s="171"/>
      <c r="U46" s="170"/>
      <c r="V46" s="170"/>
      <c r="W46" s="169"/>
      <c r="X46" s="169"/>
      <c r="Y46" s="169"/>
      <c r="Z46" s="169"/>
      <c r="AA46" s="168"/>
      <c r="AB46" s="168"/>
      <c r="AC46" s="168" t="n">
        <v>200000</v>
      </c>
      <c r="AD46" s="168"/>
      <c r="AE46" s="168"/>
      <c r="AF46" s="168" t="n">
        <f aca="false">SUM(AC46+AD46-AE46)</f>
        <v>200000</v>
      </c>
      <c r="AG46" s="169"/>
      <c r="AH46" s="169"/>
      <c r="AI46" s="169"/>
      <c r="AJ46" s="169" t="n">
        <v>200000</v>
      </c>
      <c r="AK46" s="169"/>
      <c r="AL46" s="169" t="n">
        <v>0</v>
      </c>
      <c r="AM46" s="169"/>
      <c r="AN46" s="169"/>
      <c r="AO46" s="169" t="n">
        <f aca="false">SUM(AL46+AM46-AN46)</f>
        <v>0</v>
      </c>
      <c r="AP46" s="169"/>
      <c r="AQ46" s="161" t="e">
        <f aca="false">SUM(AP46/AO46*100)</f>
        <v>#DIV/0!</v>
      </c>
    </row>
    <row r="47" customFormat="false" ht="12.75" hidden="false" customHeight="false" outlineLevel="0" collapsed="false">
      <c r="A47" s="164"/>
      <c r="B47" s="165"/>
      <c r="C47" s="165"/>
      <c r="D47" s="165"/>
      <c r="E47" s="165"/>
      <c r="F47" s="165"/>
      <c r="G47" s="166"/>
      <c r="H47" s="164"/>
      <c r="I47" s="167" t="n">
        <v>634</v>
      </c>
      <c r="J47" s="165" t="s">
        <v>172</v>
      </c>
      <c r="K47" s="168" t="n">
        <v>0</v>
      </c>
      <c r="L47" s="168" t="n">
        <v>0</v>
      </c>
      <c r="M47" s="169" t="n">
        <v>0</v>
      </c>
      <c r="N47" s="169" t="e">
        <f aca="false">SUM(#REF!)</f>
        <v>#REF!</v>
      </c>
      <c r="O47" s="169" t="e">
        <f aca="false">SUM(#REF!)</f>
        <v>#REF!</v>
      </c>
      <c r="P47" s="169" t="e">
        <f aca="false">SUM(#REF!)</f>
        <v>#REF!</v>
      </c>
      <c r="Q47" s="169" t="e">
        <f aca="false">SUM(#REF!)</f>
        <v>#REF!</v>
      </c>
      <c r="R47" s="169" t="n">
        <f aca="false">SUM(R48:R48)</f>
        <v>210000</v>
      </c>
      <c r="S47" s="169" t="n">
        <f aca="false">SUM(S48:S48)</f>
        <v>222634.53</v>
      </c>
      <c r="T47" s="169" t="n">
        <f aca="false">SUM(T48:T48)</f>
        <v>0</v>
      </c>
      <c r="U47" s="169" t="n">
        <f aca="false">SUM(U48:U48)</f>
        <v>0</v>
      </c>
      <c r="V47" s="169" t="n">
        <f aca="false">SUM(V48:V48)</f>
        <v>200000</v>
      </c>
      <c r="W47" s="169" t="n">
        <f aca="false">SUM(W48:W48)</f>
        <v>150000</v>
      </c>
      <c r="X47" s="169" t="n">
        <f aca="false">SUM(X48:X48)</f>
        <v>200000</v>
      </c>
      <c r="Y47" s="169" t="n">
        <f aca="false">SUM(Y48:Y48)</f>
        <v>156238.92</v>
      </c>
      <c r="Z47" s="169" t="n">
        <f aca="false">SUM(Z48:Z48)</f>
        <v>200000</v>
      </c>
      <c r="AA47" s="169" t="n">
        <f aca="false">SUM(AA48:AA48)</f>
        <v>200000</v>
      </c>
      <c r="AB47" s="169" t="n">
        <f aca="false">SUM(AB48:AB48)</f>
        <v>200000</v>
      </c>
      <c r="AC47" s="169" t="n">
        <f aca="false">SUM(AC48:AC48)</f>
        <v>120000</v>
      </c>
      <c r="AD47" s="169" t="n">
        <f aca="false">SUM(AD48:AD48)</f>
        <v>0</v>
      </c>
      <c r="AE47" s="169" t="n">
        <f aca="false">SUM(AE48:AE48)</f>
        <v>0</v>
      </c>
      <c r="AF47" s="169" t="n">
        <f aca="false">SUM(AF48:AF48)</f>
        <v>120000</v>
      </c>
      <c r="AG47" s="169" t="n">
        <f aca="false">SUM(AG48:AG48)</f>
        <v>111391.91</v>
      </c>
      <c r="AH47" s="169" t="n">
        <f aca="false">SUM(AH48:AH48)</f>
        <v>55.695955</v>
      </c>
      <c r="AI47" s="169" t="n">
        <f aca="false">SUM(AI48:AI48)</f>
        <v>111391.91</v>
      </c>
      <c r="AJ47" s="169" t="n">
        <f aca="false">SUM(AJ48:AJ48)</f>
        <v>200000</v>
      </c>
      <c r="AK47" s="169" t="n">
        <f aca="false">SUM(AK48:AK48)</f>
        <v>195885.19</v>
      </c>
      <c r="AL47" s="169" t="n">
        <f aca="false">SUM(AL48:AL48)</f>
        <v>55000</v>
      </c>
      <c r="AM47" s="169" t="n">
        <f aca="false">SUM(AM48:AM48)</f>
        <v>0</v>
      </c>
      <c r="AN47" s="169" t="n">
        <f aca="false">SUM(AN48:AN48)</f>
        <v>0</v>
      </c>
      <c r="AO47" s="169" t="n">
        <f aca="false">SUM(AO48:AO48)</f>
        <v>55000</v>
      </c>
      <c r="AP47" s="169" t="n">
        <f aca="false">SUM(AP48:AP48)</f>
        <v>51436.22</v>
      </c>
      <c r="AQ47" s="161" t="n">
        <f aca="false">SUM(AP47/AO47*100)</f>
        <v>93.5204</v>
      </c>
    </row>
    <row r="48" customFormat="false" ht="12.75" hidden="true" customHeight="false" outlineLevel="0" collapsed="false">
      <c r="A48" s="164"/>
      <c r="B48" s="165"/>
      <c r="C48" s="165"/>
      <c r="D48" s="165"/>
      <c r="E48" s="165"/>
      <c r="F48" s="165"/>
      <c r="G48" s="166"/>
      <c r="H48" s="164"/>
      <c r="I48" s="167" t="n">
        <v>63414</v>
      </c>
      <c r="J48" s="165" t="s">
        <v>173</v>
      </c>
      <c r="K48" s="168"/>
      <c r="L48" s="168"/>
      <c r="M48" s="169"/>
      <c r="N48" s="169"/>
      <c r="O48" s="169"/>
      <c r="P48" s="169"/>
      <c r="Q48" s="169"/>
      <c r="R48" s="169" t="n">
        <v>210000</v>
      </c>
      <c r="S48" s="169" t="n">
        <v>222634.53</v>
      </c>
      <c r="T48" s="169"/>
      <c r="U48" s="170"/>
      <c r="V48" s="170" t="n">
        <v>200000</v>
      </c>
      <c r="W48" s="169" t="n">
        <v>150000</v>
      </c>
      <c r="X48" s="169" t="n">
        <v>200000</v>
      </c>
      <c r="Y48" s="169" t="n">
        <v>156238.92</v>
      </c>
      <c r="Z48" s="169" t="n">
        <v>200000</v>
      </c>
      <c r="AA48" s="168" t="n">
        <v>200000</v>
      </c>
      <c r="AB48" s="168" t="n">
        <v>200000</v>
      </c>
      <c r="AC48" s="168" t="n">
        <v>120000</v>
      </c>
      <c r="AD48" s="168"/>
      <c r="AE48" s="168"/>
      <c r="AF48" s="168" t="n">
        <f aca="false">SUM(AC48+AD48-AE48)</f>
        <v>120000</v>
      </c>
      <c r="AG48" s="169" t="n">
        <v>111391.91</v>
      </c>
      <c r="AH48" s="169" t="n">
        <f aca="false">SUM(AG48/AA48*100)</f>
        <v>55.695955</v>
      </c>
      <c r="AI48" s="169" t="n">
        <v>111391.91</v>
      </c>
      <c r="AJ48" s="169" t="n">
        <v>200000</v>
      </c>
      <c r="AK48" s="169" t="n">
        <v>195885.19</v>
      </c>
      <c r="AL48" s="169" t="n">
        <v>55000</v>
      </c>
      <c r="AM48" s="169"/>
      <c r="AN48" s="169"/>
      <c r="AO48" s="169" t="n">
        <f aca="false">SUM(AL48+AM48-AN48)</f>
        <v>55000</v>
      </c>
      <c r="AP48" s="169" t="n">
        <v>51436.22</v>
      </c>
      <c r="AQ48" s="161" t="n">
        <f aca="false">SUM(AP48/AO48*100)</f>
        <v>93.5204</v>
      </c>
    </row>
    <row r="49" s="176" customFormat="true" ht="12.75" hidden="false" customHeight="false" outlineLevel="0" collapsed="false">
      <c r="A49" s="155"/>
      <c r="B49" s="173"/>
      <c r="C49" s="173"/>
      <c r="D49" s="173"/>
      <c r="E49" s="173"/>
      <c r="F49" s="173"/>
      <c r="G49" s="174"/>
      <c r="H49" s="155" t="s">
        <v>174</v>
      </c>
      <c r="I49" s="175" t="n">
        <v>638</v>
      </c>
      <c r="J49" s="173" t="s">
        <v>62</v>
      </c>
      <c r="K49" s="170"/>
      <c r="L49" s="170"/>
      <c r="M49" s="171"/>
      <c r="N49" s="171"/>
      <c r="O49" s="171"/>
      <c r="P49" s="171"/>
      <c r="Q49" s="171"/>
      <c r="R49" s="171"/>
      <c r="S49" s="171"/>
      <c r="T49" s="171"/>
      <c r="U49" s="170"/>
      <c r="V49" s="170"/>
      <c r="W49" s="171" t="n">
        <f aca="false">SUM(W50)</f>
        <v>1000000</v>
      </c>
      <c r="X49" s="171" t="n">
        <f aca="false">SUM(X50)</f>
        <v>1260000</v>
      </c>
      <c r="Y49" s="171" t="n">
        <f aca="false">SUM(Y50)</f>
        <v>477444.8</v>
      </c>
      <c r="Z49" s="171" t="n">
        <f aca="false">SUM(Z50)</f>
        <v>1260000</v>
      </c>
      <c r="AA49" s="171" t="n">
        <f aca="false">SUM(AA50)</f>
        <v>350000</v>
      </c>
      <c r="AB49" s="171" t="n">
        <f aca="false">SUM(AB50:AB51)</f>
        <v>700000</v>
      </c>
      <c r="AC49" s="171" t="n">
        <f aca="false">SUM(AC50:AC51)</f>
        <v>700000</v>
      </c>
      <c r="AD49" s="171" t="n">
        <f aca="false">SUM(AD50:AD51)</f>
        <v>0</v>
      </c>
      <c r="AE49" s="171" t="n">
        <f aca="false">SUM(AE50:AE51)</f>
        <v>0</v>
      </c>
      <c r="AF49" s="171" t="n">
        <f aca="false">SUM(AF50:AF51)</f>
        <v>700000</v>
      </c>
      <c r="AG49" s="171" t="n">
        <f aca="false">SUM(AG50:AG51)</f>
        <v>66533.08</v>
      </c>
      <c r="AH49" s="171" t="n">
        <f aca="false">SUM(AH50:AH51)</f>
        <v>19.0094514285714</v>
      </c>
      <c r="AI49" s="171" t="n">
        <f aca="false">SUM(AI50:AI51)</f>
        <v>66533.08</v>
      </c>
      <c r="AJ49" s="171" t="n">
        <f aca="false">SUM(AJ50:AJ51)</f>
        <v>900000</v>
      </c>
      <c r="AK49" s="171" t="n">
        <f aca="false">SUM(AK50:AK51)</f>
        <v>450948.01</v>
      </c>
      <c r="AL49" s="171" t="n">
        <f aca="false">SUM(AL50:AL51)</f>
        <v>3980000</v>
      </c>
      <c r="AM49" s="171" t="n">
        <f aca="false">SUM(AM50:AM51)</f>
        <v>0</v>
      </c>
      <c r="AN49" s="171" t="n">
        <f aca="false">SUM(AN50:AN51)</f>
        <v>0</v>
      </c>
      <c r="AO49" s="171" t="n">
        <f aca="false">SUM(AO50:AO51)</f>
        <v>3980000</v>
      </c>
      <c r="AP49" s="171" t="n">
        <f aca="false">SUM(AP50:AP51)</f>
        <v>0</v>
      </c>
      <c r="AQ49" s="161" t="n">
        <f aca="false">SUM(AP49/AO49*100)</f>
        <v>0</v>
      </c>
    </row>
    <row r="50" s="176" customFormat="true" ht="12.75" hidden="true" customHeight="false" outlineLevel="0" collapsed="false">
      <c r="A50" s="155"/>
      <c r="B50" s="173"/>
      <c r="C50" s="173"/>
      <c r="D50" s="173"/>
      <c r="E50" s="173"/>
      <c r="F50" s="173"/>
      <c r="G50" s="174"/>
      <c r="H50" s="155"/>
      <c r="I50" s="175" t="n">
        <v>63811</v>
      </c>
      <c r="J50" s="173" t="s">
        <v>175</v>
      </c>
      <c r="K50" s="170"/>
      <c r="L50" s="170"/>
      <c r="M50" s="171"/>
      <c r="N50" s="171"/>
      <c r="O50" s="171"/>
      <c r="P50" s="171"/>
      <c r="Q50" s="171"/>
      <c r="R50" s="171"/>
      <c r="S50" s="171"/>
      <c r="T50" s="171"/>
      <c r="U50" s="170"/>
      <c r="V50" s="170"/>
      <c r="W50" s="171" t="n">
        <v>1000000</v>
      </c>
      <c r="X50" s="171" t="n">
        <v>1260000</v>
      </c>
      <c r="Y50" s="171" t="n">
        <v>477444.8</v>
      </c>
      <c r="Z50" s="171" t="n">
        <v>1260000</v>
      </c>
      <c r="AA50" s="168" t="n">
        <v>350000</v>
      </c>
      <c r="AB50" s="168" t="n">
        <v>700000</v>
      </c>
      <c r="AC50" s="168" t="n">
        <v>700000</v>
      </c>
      <c r="AD50" s="168"/>
      <c r="AE50" s="168"/>
      <c r="AF50" s="168" t="n">
        <f aca="false">SUM(AC50+AD50-AE50)</f>
        <v>700000</v>
      </c>
      <c r="AG50" s="171" t="n">
        <v>66533.08</v>
      </c>
      <c r="AH50" s="169" t="n">
        <f aca="false">SUM(AG50/AA50*100)</f>
        <v>19.0094514285714</v>
      </c>
      <c r="AI50" s="171" t="n">
        <v>66533.08</v>
      </c>
      <c r="AJ50" s="171" t="n">
        <v>900000</v>
      </c>
      <c r="AK50" s="171" t="n">
        <v>450948.01</v>
      </c>
      <c r="AL50" s="171" t="n">
        <v>980000</v>
      </c>
      <c r="AM50" s="171"/>
      <c r="AN50" s="171"/>
      <c r="AO50" s="169" t="n">
        <f aca="false">SUM(AL50+AM50-AN50)</f>
        <v>980000</v>
      </c>
      <c r="AP50" s="171"/>
      <c r="AQ50" s="161" t="n">
        <f aca="false">SUM(AP50/AO50*100)</f>
        <v>0</v>
      </c>
    </row>
    <row r="51" s="176" customFormat="true" ht="12.75" hidden="true" customHeight="false" outlineLevel="0" collapsed="false">
      <c r="A51" s="155"/>
      <c r="B51" s="173"/>
      <c r="C51" s="173"/>
      <c r="D51" s="173"/>
      <c r="E51" s="173"/>
      <c r="F51" s="173"/>
      <c r="G51" s="174"/>
      <c r="H51" s="155"/>
      <c r="I51" s="175" t="n">
        <v>63811</v>
      </c>
      <c r="J51" s="173" t="s">
        <v>176</v>
      </c>
      <c r="K51" s="170"/>
      <c r="L51" s="170"/>
      <c r="M51" s="171"/>
      <c r="N51" s="171"/>
      <c r="O51" s="171"/>
      <c r="P51" s="171"/>
      <c r="Q51" s="171"/>
      <c r="R51" s="171"/>
      <c r="S51" s="171"/>
      <c r="T51" s="171"/>
      <c r="U51" s="170"/>
      <c r="V51" s="170"/>
      <c r="W51" s="171"/>
      <c r="X51" s="171"/>
      <c r="Y51" s="171"/>
      <c r="Z51" s="171"/>
      <c r="AA51" s="168"/>
      <c r="AB51" s="168"/>
      <c r="AC51" s="168"/>
      <c r="AD51" s="168"/>
      <c r="AE51" s="168"/>
      <c r="AF51" s="168"/>
      <c r="AG51" s="171"/>
      <c r="AH51" s="169"/>
      <c r="AI51" s="171"/>
      <c r="AJ51" s="171"/>
      <c r="AK51" s="171"/>
      <c r="AL51" s="171" t="n">
        <v>3000000</v>
      </c>
      <c r="AM51" s="171"/>
      <c r="AN51" s="171"/>
      <c r="AO51" s="169" t="n">
        <f aca="false">SUM(AL51+AM51-AN51)</f>
        <v>3000000</v>
      </c>
      <c r="AP51" s="171"/>
      <c r="AQ51" s="161" t="n">
        <f aca="false">SUM(AP51/AO51*100)</f>
        <v>0</v>
      </c>
    </row>
    <row r="52" s="1" customFormat="true" ht="12.75" hidden="false" customHeight="false" outlineLevel="0" collapsed="false">
      <c r="A52" s="162"/>
      <c r="B52" s="111"/>
      <c r="C52" s="111"/>
      <c r="D52" s="111"/>
      <c r="E52" s="111"/>
      <c r="F52" s="111"/>
      <c r="G52" s="163"/>
      <c r="H52" s="162"/>
      <c r="I52" s="160" t="n">
        <v>64</v>
      </c>
      <c r="J52" s="111" t="s">
        <v>63</v>
      </c>
      <c r="K52" s="112" t="n">
        <f aca="false">SUM(K55+K53)</f>
        <v>156035.76</v>
      </c>
      <c r="L52" s="112" t="n">
        <f aca="false">SUM(L55+L53)</f>
        <v>131000</v>
      </c>
      <c r="M52" s="112" t="n">
        <f aca="false">SUM(M55+M53)</f>
        <v>131000</v>
      </c>
      <c r="N52" s="112" t="n">
        <f aca="false">SUM(N55+N53)</f>
        <v>20000</v>
      </c>
      <c r="O52" s="112" t="n">
        <f aca="false">SUM(O55+O53)</f>
        <v>20000</v>
      </c>
      <c r="P52" s="112" t="n">
        <f aca="false">SUM(P55+P53)</f>
        <v>14000</v>
      </c>
      <c r="Q52" s="112" t="n">
        <f aca="false">SUM(Q55+Q53)</f>
        <v>1515.18</v>
      </c>
      <c r="R52" s="112" t="n">
        <f aca="false">SUM(R55+R53)</f>
        <v>12000</v>
      </c>
      <c r="S52" s="112" t="n">
        <f aca="false">SUM(S55+S53)</f>
        <v>2833.94</v>
      </c>
      <c r="T52" s="112" t="n">
        <f aca="false">SUM(T55+T53)</f>
        <v>0</v>
      </c>
      <c r="U52" s="112" t="n">
        <f aca="false">SUM(U55+U53)</f>
        <v>393.333333333333</v>
      </c>
      <c r="V52" s="112" t="n">
        <f aca="false">SUM(V55+V53)</f>
        <v>17000</v>
      </c>
      <c r="W52" s="112" t="n">
        <f aca="false">SUM(W55+W53)</f>
        <v>34500</v>
      </c>
      <c r="X52" s="112" t="n">
        <f aca="false">SUM(X55+X53)</f>
        <v>44500</v>
      </c>
      <c r="Y52" s="112" t="n">
        <f aca="false">SUM(Y55+Y53)</f>
        <v>6152.77</v>
      </c>
      <c r="Z52" s="112" t="n">
        <f aca="false">SUM(Z55+Z53)</f>
        <v>140000</v>
      </c>
      <c r="AA52" s="112" t="n">
        <f aca="false">SUM(AA55+AA53)</f>
        <v>48000</v>
      </c>
      <c r="AB52" s="112" t="n">
        <f aca="false">SUM(AB55+AB53)</f>
        <v>46000</v>
      </c>
      <c r="AC52" s="112" t="n">
        <f aca="false">SUM(AC55+AC53)</f>
        <v>43000</v>
      </c>
      <c r="AD52" s="112" t="n">
        <f aca="false">SUM(AD55+AD53)</f>
        <v>0</v>
      </c>
      <c r="AE52" s="112" t="n">
        <f aca="false">SUM(AE55+AE53)</f>
        <v>0</v>
      </c>
      <c r="AF52" s="112" t="n">
        <f aca="false">SUM(AF55+AF53)</f>
        <v>43000</v>
      </c>
      <c r="AG52" s="112" t="n">
        <f aca="false">SUM(AG55+AG53)</f>
        <v>7992.04</v>
      </c>
      <c r="AH52" s="112" t="e">
        <f aca="false">SUM(AH55+AH53)</f>
        <v>#DIV/0!</v>
      </c>
      <c r="AI52" s="112" t="n">
        <f aca="false">SUM(AI55+AI53)</f>
        <v>8035.37</v>
      </c>
      <c r="AJ52" s="112" t="n">
        <f aca="false">SUM(AJ55+AJ53)</f>
        <v>17000</v>
      </c>
      <c r="AK52" s="112" t="n">
        <f aca="false">SUM(AK55+AK53)</f>
        <v>5968.3</v>
      </c>
      <c r="AL52" s="112" t="n">
        <f aca="false">SUM(AL55+AL53)</f>
        <v>17000</v>
      </c>
      <c r="AM52" s="112" t="n">
        <f aca="false">SUM(AM55+AM53)</f>
        <v>0</v>
      </c>
      <c r="AN52" s="112" t="n">
        <f aca="false">SUM(AN55+AN53)</f>
        <v>4000</v>
      </c>
      <c r="AO52" s="112" t="n">
        <f aca="false">SUM(AO55+AO53)</f>
        <v>13000</v>
      </c>
      <c r="AP52" s="112" t="n">
        <f aca="false">SUM(AP55+AP53)</f>
        <v>5818.68</v>
      </c>
      <c r="AQ52" s="161" t="n">
        <f aca="false">SUM(AP52/AO52*100)</f>
        <v>44.7590769230769</v>
      </c>
    </row>
    <row r="53" customFormat="false" ht="12.75" hidden="false" customHeight="false" outlineLevel="0" collapsed="false">
      <c r="A53" s="164"/>
      <c r="B53" s="165"/>
      <c r="C53" s="165"/>
      <c r="D53" s="165"/>
      <c r="E53" s="165"/>
      <c r="F53" s="165"/>
      <c r="G53" s="166"/>
      <c r="H53" s="164" t="s">
        <v>136</v>
      </c>
      <c r="I53" s="167" t="n">
        <v>641</v>
      </c>
      <c r="J53" s="165" t="s">
        <v>64</v>
      </c>
      <c r="K53" s="168" t="n">
        <f aca="false">SUM(K54)</f>
        <v>774.32</v>
      </c>
      <c r="L53" s="168" t="n">
        <f aca="false">SUM(L54)</f>
        <v>1000</v>
      </c>
      <c r="M53" s="168" t="n">
        <f aca="false">SUM(M54)</f>
        <v>1000</v>
      </c>
      <c r="N53" s="168" t="n">
        <f aca="false">SUM(N54)</f>
        <v>5000</v>
      </c>
      <c r="O53" s="168" t="n">
        <f aca="false">SUM(O54)</f>
        <v>5000</v>
      </c>
      <c r="P53" s="168" t="n">
        <f aca="false">SUM(P54)</f>
        <v>3000</v>
      </c>
      <c r="Q53" s="168" t="n">
        <f aca="false">SUM(Q54)</f>
        <v>160.82</v>
      </c>
      <c r="R53" s="168" t="n">
        <f aca="false">SUM(R54)</f>
        <v>1000</v>
      </c>
      <c r="S53" s="168" t="n">
        <f aca="false">SUM(S54)</f>
        <v>318.55</v>
      </c>
      <c r="T53" s="168" t="n">
        <f aca="false">SUM(T54)</f>
        <v>0</v>
      </c>
      <c r="U53" s="168" t="n">
        <f aca="false">SUM(U54)</f>
        <v>33.3333333333333</v>
      </c>
      <c r="V53" s="168" t="n">
        <f aca="false">SUM(V54)</f>
        <v>1000</v>
      </c>
      <c r="W53" s="168" t="n">
        <f aca="false">SUM(W54)</f>
        <v>1000</v>
      </c>
      <c r="X53" s="168" t="n">
        <f aca="false">SUM(X54)</f>
        <v>1000</v>
      </c>
      <c r="Y53" s="168" t="n">
        <f aca="false">SUM(Y54)</f>
        <v>107.16</v>
      </c>
      <c r="Z53" s="168" t="n">
        <f aca="false">SUM(Z54)</f>
        <v>1000</v>
      </c>
      <c r="AA53" s="168" t="n">
        <f aca="false">SUM(AA54)</f>
        <v>1000</v>
      </c>
      <c r="AB53" s="168" t="n">
        <f aca="false">SUM(AB54)</f>
        <v>1000</v>
      </c>
      <c r="AC53" s="168" t="n">
        <f aca="false">SUM(AC54)</f>
        <v>1000</v>
      </c>
      <c r="AD53" s="168" t="n">
        <f aca="false">SUM(AD54)</f>
        <v>0</v>
      </c>
      <c r="AE53" s="168" t="n">
        <f aca="false">SUM(AE54)</f>
        <v>0</v>
      </c>
      <c r="AF53" s="168" t="n">
        <f aca="false">SUM(AF54)</f>
        <v>1000</v>
      </c>
      <c r="AG53" s="168" t="n">
        <f aca="false">SUM(AG54)</f>
        <v>142.76</v>
      </c>
      <c r="AH53" s="168" t="n">
        <f aca="false">SUM(AH54)</f>
        <v>14.276</v>
      </c>
      <c r="AI53" s="168" t="n">
        <f aca="false">SUM(AI54)</f>
        <v>186.09</v>
      </c>
      <c r="AJ53" s="168" t="n">
        <f aca="false">SUM(AJ54)</f>
        <v>1000</v>
      </c>
      <c r="AK53" s="168" t="n">
        <f aca="false">SUM(AK54)</f>
        <v>75.69</v>
      </c>
      <c r="AL53" s="168" t="n">
        <f aca="false">SUM(AL54)</f>
        <v>1000</v>
      </c>
      <c r="AM53" s="168" t="n">
        <f aca="false">SUM(AM54)</f>
        <v>0</v>
      </c>
      <c r="AN53" s="168" t="n">
        <f aca="false">SUM(AN54)</f>
        <v>0</v>
      </c>
      <c r="AO53" s="168" t="n">
        <f aca="false">SUM(AO54)</f>
        <v>1000</v>
      </c>
      <c r="AP53" s="168" t="n">
        <f aca="false">SUM(AP54)</f>
        <v>71.12</v>
      </c>
      <c r="AQ53" s="161" t="n">
        <f aca="false">SUM(AP53/AO53*100)</f>
        <v>7.112</v>
      </c>
    </row>
    <row r="54" customFormat="false" ht="12.75" hidden="true" customHeight="false" outlineLevel="0" collapsed="false">
      <c r="A54" s="164"/>
      <c r="B54" s="165"/>
      <c r="C54" s="165"/>
      <c r="D54" s="165"/>
      <c r="E54" s="165"/>
      <c r="F54" s="165"/>
      <c r="G54" s="166"/>
      <c r="H54" s="164"/>
      <c r="I54" s="167" t="n">
        <v>64111</v>
      </c>
      <c r="J54" s="165" t="s">
        <v>64</v>
      </c>
      <c r="K54" s="168" t="n">
        <v>774.32</v>
      </c>
      <c r="L54" s="168" t="n">
        <v>1000</v>
      </c>
      <c r="M54" s="169" t="n">
        <v>1000</v>
      </c>
      <c r="N54" s="169" t="n">
        <v>5000</v>
      </c>
      <c r="O54" s="169" t="n">
        <v>5000</v>
      </c>
      <c r="P54" s="169" t="n">
        <v>3000</v>
      </c>
      <c r="Q54" s="169" t="n">
        <v>160.82</v>
      </c>
      <c r="R54" s="169" t="n">
        <v>1000</v>
      </c>
      <c r="S54" s="169" t="n">
        <v>318.55</v>
      </c>
      <c r="T54" s="169"/>
      <c r="U54" s="170" t="n">
        <f aca="false">R54/P54*100</f>
        <v>33.3333333333333</v>
      </c>
      <c r="V54" s="170" t="n">
        <v>1000</v>
      </c>
      <c r="W54" s="169" t="n">
        <v>1000</v>
      </c>
      <c r="X54" s="169" t="n">
        <v>1000</v>
      </c>
      <c r="Y54" s="169" t="n">
        <v>107.16</v>
      </c>
      <c r="Z54" s="169" t="n">
        <v>1000</v>
      </c>
      <c r="AA54" s="168" t="n">
        <v>1000</v>
      </c>
      <c r="AB54" s="168" t="n">
        <v>1000</v>
      </c>
      <c r="AC54" s="168" t="n">
        <v>1000</v>
      </c>
      <c r="AD54" s="168"/>
      <c r="AE54" s="168"/>
      <c r="AF54" s="168" t="n">
        <f aca="false">SUM(AC54+AD54-AE54)</f>
        <v>1000</v>
      </c>
      <c r="AG54" s="169" t="n">
        <v>142.76</v>
      </c>
      <c r="AH54" s="169" t="n">
        <f aca="false">SUM(AG54/AA54*100)</f>
        <v>14.276</v>
      </c>
      <c r="AI54" s="169" t="n">
        <v>186.09</v>
      </c>
      <c r="AJ54" s="169" t="n">
        <v>1000</v>
      </c>
      <c r="AK54" s="169" t="n">
        <v>75.69</v>
      </c>
      <c r="AL54" s="169" t="n">
        <v>1000</v>
      </c>
      <c r="AM54" s="169"/>
      <c r="AN54" s="169"/>
      <c r="AO54" s="169" t="n">
        <f aca="false">SUM(AL54+AM54-AN54)</f>
        <v>1000</v>
      </c>
      <c r="AP54" s="169" t="n">
        <v>71.12</v>
      </c>
      <c r="AQ54" s="161" t="n">
        <f aca="false">SUM(AP54/AO54*100)</f>
        <v>7.112</v>
      </c>
    </row>
    <row r="55" customFormat="false" ht="12.75" hidden="false" customHeight="false" outlineLevel="0" collapsed="false">
      <c r="A55" s="164"/>
      <c r="B55" s="165"/>
      <c r="C55" s="165"/>
      <c r="D55" s="165"/>
      <c r="E55" s="165"/>
      <c r="F55" s="165"/>
      <c r="G55" s="166"/>
      <c r="H55" s="164" t="s">
        <v>177</v>
      </c>
      <c r="I55" s="167" t="n">
        <v>642</v>
      </c>
      <c r="J55" s="165" t="s">
        <v>178</v>
      </c>
      <c r="K55" s="168" t="n">
        <f aca="false">SUM(K56+K61)</f>
        <v>155261.44</v>
      </c>
      <c r="L55" s="168" t="n">
        <f aca="false">SUM(L56+L61)</f>
        <v>130000</v>
      </c>
      <c r="M55" s="168" t="n">
        <f aca="false">SUM(M56+M61)</f>
        <v>130000</v>
      </c>
      <c r="N55" s="168" t="n">
        <f aca="false">SUM(N56+N61)</f>
        <v>15000</v>
      </c>
      <c r="O55" s="168" t="n">
        <f aca="false">SUM(O56+O61)</f>
        <v>15000</v>
      </c>
      <c r="P55" s="168" t="n">
        <f aca="false">SUM(P56+P61)</f>
        <v>11000</v>
      </c>
      <c r="Q55" s="168" t="n">
        <f aca="false">SUM(Q56+Q61)</f>
        <v>1354.36</v>
      </c>
      <c r="R55" s="168" t="n">
        <f aca="false">SUM(R56+R61)</f>
        <v>11000</v>
      </c>
      <c r="S55" s="168" t="n">
        <f aca="false">SUM(S56+S61)</f>
        <v>2515.39</v>
      </c>
      <c r="T55" s="168" t="n">
        <f aca="false">SUM(T56+T61)</f>
        <v>0</v>
      </c>
      <c r="U55" s="168" t="n">
        <f aca="false">SUM(U56+U61)</f>
        <v>360</v>
      </c>
      <c r="V55" s="168" t="n">
        <f aca="false">SUM(V56+V61)</f>
        <v>16000</v>
      </c>
      <c r="W55" s="168" t="n">
        <f aca="false">SUM(W56+W61)</f>
        <v>33500</v>
      </c>
      <c r="X55" s="168" t="n">
        <f aca="false">SUM(X56+X61)</f>
        <v>43500</v>
      </c>
      <c r="Y55" s="168" t="n">
        <f aca="false">SUM(Y56+Y61)</f>
        <v>6045.61</v>
      </c>
      <c r="Z55" s="168" t="n">
        <f aca="false">SUM(Z56+Z61)</f>
        <v>139000</v>
      </c>
      <c r="AA55" s="168" t="n">
        <f aca="false">SUM(AA56+AA61)</f>
        <v>47000</v>
      </c>
      <c r="AB55" s="168" t="n">
        <f aca="false">SUM(AB56+AB61)</f>
        <v>45000</v>
      </c>
      <c r="AC55" s="168" t="n">
        <f aca="false">SUM(AC56+AC61)</f>
        <v>42000</v>
      </c>
      <c r="AD55" s="168" t="n">
        <f aca="false">SUM(AD56+AD61)</f>
        <v>0</v>
      </c>
      <c r="AE55" s="168" t="n">
        <f aca="false">SUM(AE56+AE61)</f>
        <v>0</v>
      </c>
      <c r="AF55" s="168" t="n">
        <f aca="false">SUM(AF56+AF61)</f>
        <v>42000</v>
      </c>
      <c r="AG55" s="168" t="n">
        <f aca="false">SUM(AG56+AG61)</f>
        <v>7849.28</v>
      </c>
      <c r="AH55" s="168" t="e">
        <f aca="false">SUM(AH56+AH61)</f>
        <v>#DIV/0!</v>
      </c>
      <c r="AI55" s="168" t="n">
        <f aca="false">SUM(AI56+AI61)</f>
        <v>7849.28</v>
      </c>
      <c r="AJ55" s="168" t="n">
        <f aca="false">SUM(AJ56+AJ61)</f>
        <v>16000</v>
      </c>
      <c r="AK55" s="168" t="n">
        <f aca="false">SUM(AK56+AK61)</f>
        <v>5892.61</v>
      </c>
      <c r="AL55" s="168" t="n">
        <f aca="false">SUM(AL56+AL61)</f>
        <v>16000</v>
      </c>
      <c r="AM55" s="168" t="n">
        <f aca="false">SUM(AM56+AM61)</f>
        <v>0</v>
      </c>
      <c r="AN55" s="168" t="n">
        <f aca="false">SUM(AN56+AN61)</f>
        <v>4000</v>
      </c>
      <c r="AO55" s="168" t="n">
        <f aca="false">SUM(AO56+AO61)</f>
        <v>12000</v>
      </c>
      <c r="AP55" s="168" t="n">
        <f aca="false">SUM(AP56+AP61)</f>
        <v>5747.56</v>
      </c>
      <c r="AQ55" s="161" t="n">
        <f aca="false">SUM(AP55/AO55*100)</f>
        <v>47.8963333333333</v>
      </c>
    </row>
    <row r="56" customFormat="false" ht="12.75" hidden="true" customHeight="true" outlineLevel="0" collapsed="false">
      <c r="A56" s="164"/>
      <c r="B56" s="165"/>
      <c r="C56" s="165"/>
      <c r="D56" s="165"/>
      <c r="E56" s="165"/>
      <c r="F56" s="165" t="s">
        <v>120</v>
      </c>
      <c r="G56" s="166"/>
      <c r="H56" s="164"/>
      <c r="I56" s="167" t="n">
        <v>6421</v>
      </c>
      <c r="J56" s="165" t="s">
        <v>179</v>
      </c>
      <c r="K56" s="168" t="n">
        <f aca="false">SUM(K57)</f>
        <v>104266.48</v>
      </c>
      <c r="L56" s="168" t="n">
        <f aca="false">SUM(L57)</f>
        <v>80000</v>
      </c>
      <c r="M56" s="168" t="n">
        <f aca="false">SUM(M57)</f>
        <v>80000</v>
      </c>
      <c r="N56" s="168" t="n">
        <f aca="false">SUM(N57:N58)</f>
        <v>4000</v>
      </c>
      <c r="O56" s="168" t="n">
        <f aca="false">SUM(O57:O58)</f>
        <v>4000</v>
      </c>
      <c r="P56" s="168" t="n">
        <f aca="false">SUM(P57:P58)</f>
        <v>5000</v>
      </c>
      <c r="Q56" s="168" t="n">
        <f aca="false">SUM(Q57:Q58)</f>
        <v>1354.36</v>
      </c>
      <c r="R56" s="168" t="n">
        <f aca="false">SUM(R57:R58)</f>
        <v>5000</v>
      </c>
      <c r="S56" s="168" t="n">
        <f aca="false">SUM(S57:S58)</f>
        <v>1442.89</v>
      </c>
      <c r="T56" s="168" t="n">
        <f aca="false">SUM(T57:T58)</f>
        <v>0</v>
      </c>
      <c r="U56" s="168" t="n">
        <f aca="false">SUM(U57:U58)</f>
        <v>200</v>
      </c>
      <c r="V56" s="168" t="n">
        <f aca="false">SUM(V57:V58)</f>
        <v>8000</v>
      </c>
      <c r="W56" s="168" t="n">
        <f aca="false">SUM(W57:W60)</f>
        <v>15500</v>
      </c>
      <c r="X56" s="168" t="n">
        <f aca="false">SUM(X57:X60)</f>
        <v>28500</v>
      </c>
      <c r="Y56" s="168" t="n">
        <f aca="false">SUM(Y57:Y60)</f>
        <v>1607.39</v>
      </c>
      <c r="Z56" s="168" t="n">
        <v>5000</v>
      </c>
      <c r="AA56" s="168" t="n">
        <f aca="false">SUM(AA57:AA60)</f>
        <v>30000</v>
      </c>
      <c r="AB56" s="168" t="n">
        <f aca="false">SUM(AB57:AB60)</f>
        <v>30000</v>
      </c>
      <c r="AC56" s="168" t="n">
        <f aca="false">SUM(AC57:AC60)</f>
        <v>30000</v>
      </c>
      <c r="AD56" s="168" t="n">
        <f aca="false">SUM(AD57:AD60)</f>
        <v>0</v>
      </c>
      <c r="AE56" s="168" t="n">
        <f aca="false">SUM(AE57:AE60)</f>
        <v>0</v>
      </c>
      <c r="AF56" s="168" t="n">
        <f aca="false">SUM(AF57:AF60)</f>
        <v>30000</v>
      </c>
      <c r="AG56" s="168" t="n">
        <f aca="false">SUM(AG57:AG60)</f>
        <v>1831.06</v>
      </c>
      <c r="AH56" s="168" t="n">
        <f aca="false">SUM(AH57:AH60)</f>
        <v>91.553</v>
      </c>
      <c r="AI56" s="168" t="n">
        <f aca="false">SUM(AI57:AI60)</f>
        <v>1831.06</v>
      </c>
      <c r="AJ56" s="168" t="n">
        <f aca="false">SUM(AJ57:AJ60)</f>
        <v>4000</v>
      </c>
      <c r="AK56" s="168" t="n">
        <f aca="false">SUM(AK57:AK60)</f>
        <v>1454.39</v>
      </c>
      <c r="AL56" s="168" t="n">
        <f aca="false">SUM(AL57:AL60)</f>
        <v>4000</v>
      </c>
      <c r="AM56" s="168" t="n">
        <f aca="false">SUM(AM57:AM60)</f>
        <v>0</v>
      </c>
      <c r="AN56" s="168" t="n">
        <f aca="false">SUM(AN57:AN60)</f>
        <v>0</v>
      </c>
      <c r="AO56" s="168" t="n">
        <f aca="false">SUM(AO57:AO60)</f>
        <v>4000</v>
      </c>
      <c r="AP56" s="168" t="n">
        <f aca="false">SUM(AP57:AP60)</f>
        <v>1309.34</v>
      </c>
      <c r="AQ56" s="161" t="n">
        <f aca="false">SUM(AP56/AO56*100)</f>
        <v>32.7335</v>
      </c>
    </row>
    <row r="57" customFormat="false" ht="12.75" hidden="true" customHeight="true" outlineLevel="0" collapsed="false">
      <c r="A57" s="164"/>
      <c r="B57" s="165"/>
      <c r="C57" s="165"/>
      <c r="D57" s="165"/>
      <c r="E57" s="165"/>
      <c r="F57" s="165"/>
      <c r="G57" s="166"/>
      <c r="H57" s="164"/>
      <c r="I57" s="167" t="n">
        <v>64219</v>
      </c>
      <c r="J57" s="165" t="s">
        <v>180</v>
      </c>
      <c r="K57" s="168" t="n">
        <v>104266.48</v>
      </c>
      <c r="L57" s="168" t="n">
        <v>80000</v>
      </c>
      <c r="M57" s="169" t="n">
        <v>80000</v>
      </c>
      <c r="N57" s="169" t="n">
        <v>2000</v>
      </c>
      <c r="O57" s="169" t="n">
        <v>2000</v>
      </c>
      <c r="P57" s="169" t="n">
        <v>2000</v>
      </c>
      <c r="Q57" s="169"/>
      <c r="R57" s="169" t="n">
        <v>2000</v>
      </c>
      <c r="S57" s="169"/>
      <c r="T57" s="169"/>
      <c r="U57" s="170" t="n">
        <f aca="false">R57/P57*100</f>
        <v>100</v>
      </c>
      <c r="V57" s="170" t="n">
        <v>5000</v>
      </c>
      <c r="W57" s="169" t="n">
        <v>4000</v>
      </c>
      <c r="X57" s="169" t="n">
        <v>2000</v>
      </c>
      <c r="Y57" s="169"/>
      <c r="Z57" s="169" t="n">
        <v>2000</v>
      </c>
      <c r="AA57" s="168" t="n">
        <v>2000</v>
      </c>
      <c r="AB57" s="168" t="n">
        <v>2000</v>
      </c>
      <c r="AC57" s="168" t="n">
        <v>2000</v>
      </c>
      <c r="AD57" s="168"/>
      <c r="AE57" s="168"/>
      <c r="AF57" s="168" t="n">
        <f aca="false">SUM(AC57+AD57-AE57)</f>
        <v>2000</v>
      </c>
      <c r="AG57" s="169" t="n">
        <v>1831.06</v>
      </c>
      <c r="AH57" s="169" t="n">
        <f aca="false">SUM(AG57/AA57*100)</f>
        <v>91.553</v>
      </c>
      <c r="AI57" s="169" t="n">
        <v>1831.06</v>
      </c>
      <c r="AJ57" s="169" t="n">
        <v>4000</v>
      </c>
      <c r="AK57" s="169" t="n">
        <v>1454.39</v>
      </c>
      <c r="AL57" s="169" t="n">
        <v>4000</v>
      </c>
      <c r="AM57" s="169"/>
      <c r="AN57" s="169"/>
      <c r="AO57" s="169" t="n">
        <f aca="false">SUM(AL57+AM57-AN57)</f>
        <v>4000</v>
      </c>
      <c r="AP57" s="169" t="n">
        <v>1309.34</v>
      </c>
      <c r="AQ57" s="161" t="n">
        <f aca="false">SUM(AP57/AO57*100)</f>
        <v>32.7335</v>
      </c>
    </row>
    <row r="58" customFormat="false" ht="12.75" hidden="true" customHeight="true" outlineLevel="0" collapsed="false">
      <c r="A58" s="164"/>
      <c r="B58" s="165"/>
      <c r="C58" s="165"/>
      <c r="D58" s="165"/>
      <c r="E58" s="165"/>
      <c r="F58" s="165"/>
      <c r="G58" s="166"/>
      <c r="H58" s="164"/>
      <c r="I58" s="167" t="n">
        <v>64219</v>
      </c>
      <c r="J58" s="165" t="s">
        <v>181</v>
      </c>
      <c r="K58" s="168"/>
      <c r="L58" s="168"/>
      <c r="M58" s="169"/>
      <c r="N58" s="169" t="n">
        <v>2000</v>
      </c>
      <c r="O58" s="169" t="n">
        <v>2000</v>
      </c>
      <c r="P58" s="169" t="n">
        <v>3000</v>
      </c>
      <c r="Q58" s="169" t="n">
        <v>1354.36</v>
      </c>
      <c r="R58" s="169" t="n">
        <v>3000</v>
      </c>
      <c r="S58" s="169" t="n">
        <v>1442.89</v>
      </c>
      <c r="T58" s="169"/>
      <c r="U58" s="170" t="n">
        <f aca="false">R58/P58*100</f>
        <v>100</v>
      </c>
      <c r="V58" s="170" t="n">
        <v>3000</v>
      </c>
      <c r="W58" s="169" t="n">
        <v>3000</v>
      </c>
      <c r="X58" s="169" t="n">
        <v>3000</v>
      </c>
      <c r="Y58" s="169" t="n">
        <v>1607.39</v>
      </c>
      <c r="Z58" s="169" t="n">
        <v>3000</v>
      </c>
      <c r="AA58" s="168" t="n">
        <v>3000</v>
      </c>
      <c r="AB58" s="168" t="n">
        <v>3000</v>
      </c>
      <c r="AC58" s="168" t="n">
        <v>3000</v>
      </c>
      <c r="AD58" s="168"/>
      <c r="AE58" s="168"/>
      <c r="AF58" s="168" t="n">
        <f aca="false">SUM(AC58+AD58-AE58)</f>
        <v>3000</v>
      </c>
      <c r="AG58" s="169"/>
      <c r="AH58" s="169" t="n">
        <f aca="false">SUM(AG58/AA58*100)</f>
        <v>0</v>
      </c>
      <c r="AI58" s="169"/>
      <c r="AJ58" s="169"/>
      <c r="AK58" s="169"/>
      <c r="AL58" s="169"/>
      <c r="AM58" s="169"/>
      <c r="AN58" s="169"/>
      <c r="AO58" s="169" t="n">
        <f aca="false">SUM(AL58+AM58-AN58)</f>
        <v>0</v>
      </c>
      <c r="AP58" s="169"/>
      <c r="AQ58" s="161" t="e">
        <f aca="false">SUM(AP58/AO58*100)</f>
        <v>#DIV/0!</v>
      </c>
    </row>
    <row r="59" customFormat="false" ht="12.75" hidden="true" customHeight="true" outlineLevel="0" collapsed="false">
      <c r="A59" s="164"/>
      <c r="B59" s="165"/>
      <c r="C59" s="165"/>
      <c r="D59" s="165"/>
      <c r="E59" s="165"/>
      <c r="F59" s="165"/>
      <c r="G59" s="166"/>
      <c r="H59" s="164"/>
      <c r="I59" s="167" t="n">
        <v>64219</v>
      </c>
      <c r="J59" s="165" t="s">
        <v>182</v>
      </c>
      <c r="K59" s="168"/>
      <c r="L59" s="168"/>
      <c r="M59" s="169"/>
      <c r="N59" s="169"/>
      <c r="O59" s="169"/>
      <c r="P59" s="169"/>
      <c r="Q59" s="169"/>
      <c r="R59" s="169"/>
      <c r="S59" s="169"/>
      <c r="T59" s="169"/>
      <c r="U59" s="170"/>
      <c r="V59" s="170"/>
      <c r="W59" s="169"/>
      <c r="X59" s="169" t="n">
        <v>15000</v>
      </c>
      <c r="Y59" s="169"/>
      <c r="Z59" s="169" t="n">
        <v>0</v>
      </c>
      <c r="AA59" s="168" t="n">
        <v>15000</v>
      </c>
      <c r="AB59" s="168" t="n">
        <v>15000</v>
      </c>
      <c r="AC59" s="168" t="n">
        <v>15000</v>
      </c>
      <c r="AD59" s="168"/>
      <c r="AE59" s="168"/>
      <c r="AF59" s="168" t="n">
        <f aca="false">SUM(AC59+AD59-AE59)</f>
        <v>15000</v>
      </c>
      <c r="AG59" s="169"/>
      <c r="AH59" s="169" t="n">
        <f aca="false">SUM(AG59/AA59*100)</f>
        <v>0</v>
      </c>
      <c r="AI59" s="169"/>
      <c r="AJ59" s="169"/>
      <c r="AK59" s="169"/>
      <c r="AL59" s="169"/>
      <c r="AM59" s="169"/>
      <c r="AN59" s="169"/>
      <c r="AO59" s="169" t="n">
        <f aca="false">SUM(AL59+AM59-AN59)</f>
        <v>0</v>
      </c>
      <c r="AP59" s="169"/>
      <c r="AQ59" s="161" t="e">
        <f aca="false">SUM(AP59/AO59*100)</f>
        <v>#DIV/0!</v>
      </c>
    </row>
    <row r="60" customFormat="false" ht="12.75" hidden="true" customHeight="true" outlineLevel="0" collapsed="false">
      <c r="A60" s="164"/>
      <c r="B60" s="165"/>
      <c r="C60" s="165"/>
      <c r="D60" s="165"/>
      <c r="E60" s="165"/>
      <c r="F60" s="165"/>
      <c r="G60" s="166"/>
      <c r="H60" s="164"/>
      <c r="I60" s="167" t="n">
        <v>64219</v>
      </c>
      <c r="J60" s="165" t="s">
        <v>183</v>
      </c>
      <c r="K60" s="168"/>
      <c r="L60" s="168"/>
      <c r="M60" s="169"/>
      <c r="N60" s="169"/>
      <c r="O60" s="169"/>
      <c r="P60" s="169"/>
      <c r="Q60" s="169"/>
      <c r="R60" s="169"/>
      <c r="S60" s="169"/>
      <c r="T60" s="169"/>
      <c r="U60" s="170"/>
      <c r="V60" s="170"/>
      <c r="W60" s="169" t="n">
        <v>8500</v>
      </c>
      <c r="X60" s="169" t="n">
        <v>8500</v>
      </c>
      <c r="Y60" s="169"/>
      <c r="Z60" s="169" t="n">
        <v>0</v>
      </c>
      <c r="AA60" s="168" t="n">
        <v>10000</v>
      </c>
      <c r="AB60" s="168" t="n">
        <v>10000</v>
      </c>
      <c r="AC60" s="168" t="n">
        <v>10000</v>
      </c>
      <c r="AD60" s="168"/>
      <c r="AE60" s="168"/>
      <c r="AF60" s="168" t="n">
        <f aca="false">SUM(AC60+AD60-AE60)</f>
        <v>10000</v>
      </c>
      <c r="AG60" s="169"/>
      <c r="AH60" s="169" t="n">
        <f aca="false">SUM(AG60/AA60*100)</f>
        <v>0</v>
      </c>
      <c r="AI60" s="169"/>
      <c r="AJ60" s="169"/>
      <c r="AK60" s="169"/>
      <c r="AL60" s="169"/>
      <c r="AM60" s="169"/>
      <c r="AN60" s="169"/>
      <c r="AO60" s="169" t="n">
        <f aca="false">SUM(AL60+AM60-AN60)</f>
        <v>0</v>
      </c>
      <c r="AP60" s="169"/>
      <c r="AQ60" s="161" t="e">
        <f aca="false">SUM(AP60/AO60*100)</f>
        <v>#DIV/0!</v>
      </c>
    </row>
    <row r="61" customFormat="false" ht="12.75" hidden="true" customHeight="true" outlineLevel="0" collapsed="false">
      <c r="A61" s="164"/>
      <c r="B61" s="165"/>
      <c r="C61" s="165"/>
      <c r="D61" s="165"/>
      <c r="E61" s="165"/>
      <c r="F61" s="165" t="s">
        <v>120</v>
      </c>
      <c r="G61" s="166"/>
      <c r="H61" s="164" t="s">
        <v>177</v>
      </c>
      <c r="I61" s="167" t="n">
        <v>6422</v>
      </c>
      <c r="J61" s="165" t="s">
        <v>184</v>
      </c>
      <c r="K61" s="168" t="n">
        <f aca="false">SUM(K62:K64)</f>
        <v>50994.96</v>
      </c>
      <c r="L61" s="168" t="n">
        <f aca="false">SUM(L62:L64)</f>
        <v>50000</v>
      </c>
      <c r="M61" s="168" t="n">
        <f aca="false">SUM(M62:M64)</f>
        <v>50000</v>
      </c>
      <c r="N61" s="168" t="n">
        <f aca="false">SUM(N62:N64)</f>
        <v>11000</v>
      </c>
      <c r="O61" s="168" t="n">
        <f aca="false">SUM(O62:O64)</f>
        <v>11000</v>
      </c>
      <c r="P61" s="168" t="n">
        <f aca="false">SUM(P62:P64)</f>
        <v>6000</v>
      </c>
      <c r="Q61" s="168" t="n">
        <f aca="false">SUM(Q62:Q64)</f>
        <v>0</v>
      </c>
      <c r="R61" s="168" t="n">
        <f aca="false">SUM(R62:R64)</f>
        <v>6000</v>
      </c>
      <c r="S61" s="168" t="n">
        <f aca="false">SUM(S62:S64)</f>
        <v>1072.5</v>
      </c>
      <c r="T61" s="168" t="n">
        <f aca="false">SUM(T62:T64)</f>
        <v>0</v>
      </c>
      <c r="U61" s="168" t="n">
        <f aca="false">SUM(U62:U64)</f>
        <v>160</v>
      </c>
      <c r="V61" s="168" t="n">
        <f aca="false">SUM(V62:V64)</f>
        <v>8000</v>
      </c>
      <c r="W61" s="168" t="n">
        <f aca="false">SUM(W62:W64)</f>
        <v>18000</v>
      </c>
      <c r="X61" s="168" t="n">
        <f aca="false">SUM(X62:X64)</f>
        <v>15000</v>
      </c>
      <c r="Y61" s="168" t="n">
        <f aca="false">SUM(Y62:Y64)</f>
        <v>4438.22</v>
      </c>
      <c r="Z61" s="168" t="n">
        <v>134000</v>
      </c>
      <c r="AA61" s="168" t="n">
        <f aca="false">SUM(AA62:AA64)</f>
        <v>17000</v>
      </c>
      <c r="AB61" s="168" t="n">
        <f aca="false">SUM(AB62:AB64)</f>
        <v>15000</v>
      </c>
      <c r="AC61" s="168" t="n">
        <f aca="false">SUM(AC62:AC65)</f>
        <v>12000</v>
      </c>
      <c r="AD61" s="168" t="n">
        <f aca="false">SUM(AD62:AD65)</f>
        <v>0</v>
      </c>
      <c r="AE61" s="168" t="n">
        <f aca="false">SUM(AE62:AE65)</f>
        <v>0</v>
      </c>
      <c r="AF61" s="168" t="n">
        <f aca="false">SUM(AF62:AF65)</f>
        <v>12000</v>
      </c>
      <c r="AG61" s="168" t="n">
        <f aca="false">SUM(AG62:AG65)</f>
        <v>6018.22</v>
      </c>
      <c r="AH61" s="168" t="e">
        <f aca="false">SUM(AH62:AH65)</f>
        <v>#DIV/0!</v>
      </c>
      <c r="AI61" s="168" t="n">
        <f aca="false">SUM(AI62:AI65)</f>
        <v>6018.22</v>
      </c>
      <c r="AJ61" s="168" t="n">
        <f aca="false">SUM(AJ62:AJ65)</f>
        <v>12000</v>
      </c>
      <c r="AK61" s="168" t="n">
        <f aca="false">SUM(AK62:AK65)</f>
        <v>4438.22</v>
      </c>
      <c r="AL61" s="168" t="n">
        <f aca="false">SUM(AL62:AL65)</f>
        <v>12000</v>
      </c>
      <c r="AM61" s="168" t="n">
        <f aca="false">SUM(AM62:AM65)</f>
        <v>0</v>
      </c>
      <c r="AN61" s="168" t="n">
        <f aca="false">SUM(AN62:AN65)</f>
        <v>4000</v>
      </c>
      <c r="AO61" s="168" t="n">
        <f aca="false">SUM(AO62:AO65)</f>
        <v>8000</v>
      </c>
      <c r="AP61" s="168" t="n">
        <f aca="false">SUM(AP62:AP65)</f>
        <v>4438.22</v>
      </c>
      <c r="AQ61" s="161" t="n">
        <f aca="false">SUM(AP61/AO61*100)</f>
        <v>55.47775</v>
      </c>
    </row>
    <row r="62" customFormat="false" ht="12.75" hidden="true" customHeight="true" outlineLevel="0" collapsed="false">
      <c r="A62" s="164"/>
      <c r="B62" s="165"/>
      <c r="C62" s="165"/>
      <c r="D62" s="165"/>
      <c r="E62" s="165"/>
      <c r="F62" s="165"/>
      <c r="G62" s="166"/>
      <c r="H62" s="164"/>
      <c r="I62" s="167" t="n">
        <v>64222</v>
      </c>
      <c r="J62" s="165" t="s">
        <v>185</v>
      </c>
      <c r="K62" s="168" t="n">
        <v>50994.96</v>
      </c>
      <c r="L62" s="168" t="n">
        <v>50000</v>
      </c>
      <c r="M62" s="169" t="n">
        <v>50000</v>
      </c>
      <c r="N62" s="169" t="n">
        <v>10000</v>
      </c>
      <c r="O62" s="169" t="n">
        <v>10000</v>
      </c>
      <c r="P62" s="169" t="n">
        <v>5000</v>
      </c>
      <c r="Q62" s="169"/>
      <c r="R62" s="169" t="n">
        <v>3000</v>
      </c>
      <c r="S62" s="169" t="n">
        <v>812.5</v>
      </c>
      <c r="T62" s="169"/>
      <c r="U62" s="170" t="n">
        <f aca="false">R62/P62*100</f>
        <v>60</v>
      </c>
      <c r="V62" s="170" t="n">
        <v>5000</v>
      </c>
      <c r="W62" s="169" t="n">
        <v>3000</v>
      </c>
      <c r="X62" s="169" t="n">
        <v>2000</v>
      </c>
      <c r="Y62" s="169" t="n">
        <v>812.5</v>
      </c>
      <c r="Z62" s="169" t="n">
        <v>2000</v>
      </c>
      <c r="AA62" s="168" t="n">
        <v>5000</v>
      </c>
      <c r="AB62" s="168" t="n">
        <v>5000</v>
      </c>
      <c r="AC62" s="168" t="n">
        <v>5000</v>
      </c>
      <c r="AD62" s="168"/>
      <c r="AE62" s="168"/>
      <c r="AF62" s="168" t="n">
        <f aca="false">SUM(AC62+AD62-AE62)</f>
        <v>5000</v>
      </c>
      <c r="AG62" s="169" t="n">
        <v>812.5</v>
      </c>
      <c r="AH62" s="169" t="n">
        <f aca="false">SUM(AG62/AA62*100)</f>
        <v>16.25</v>
      </c>
      <c r="AI62" s="169" t="n">
        <v>812.5</v>
      </c>
      <c r="AJ62" s="169" t="n">
        <v>5000</v>
      </c>
      <c r="AK62" s="169" t="n">
        <v>812.5</v>
      </c>
      <c r="AL62" s="169" t="n">
        <v>5000</v>
      </c>
      <c r="AM62" s="169"/>
      <c r="AN62" s="169" t="n">
        <v>4000</v>
      </c>
      <c r="AO62" s="169" t="n">
        <f aca="false">SUM(AL62+AM62-AN62)</f>
        <v>1000</v>
      </c>
      <c r="AP62" s="169" t="n">
        <v>812.5</v>
      </c>
      <c r="AQ62" s="161" t="n">
        <f aca="false">SUM(AP62/AO62*100)</f>
        <v>81.25</v>
      </c>
    </row>
    <row r="63" customFormat="false" ht="12.75" hidden="true" customHeight="true" outlineLevel="0" collapsed="false">
      <c r="A63" s="164"/>
      <c r="B63" s="165"/>
      <c r="C63" s="165"/>
      <c r="D63" s="165"/>
      <c r="E63" s="165"/>
      <c r="F63" s="165"/>
      <c r="G63" s="166"/>
      <c r="H63" s="164"/>
      <c r="I63" s="167" t="n">
        <v>64222</v>
      </c>
      <c r="J63" s="165" t="s">
        <v>186</v>
      </c>
      <c r="K63" s="168"/>
      <c r="L63" s="168"/>
      <c r="M63" s="169"/>
      <c r="N63" s="169"/>
      <c r="O63" s="169"/>
      <c r="P63" s="169"/>
      <c r="Q63" s="169"/>
      <c r="R63" s="169" t="n">
        <v>2000</v>
      </c>
      <c r="S63" s="169" t="n">
        <v>260</v>
      </c>
      <c r="T63" s="169"/>
      <c r="U63" s="170"/>
      <c r="V63" s="170" t="n">
        <v>2000</v>
      </c>
      <c r="W63" s="169" t="n">
        <v>14000</v>
      </c>
      <c r="X63" s="169" t="n">
        <v>12000</v>
      </c>
      <c r="Y63" s="171" t="n">
        <v>3625.72</v>
      </c>
      <c r="Z63" s="169" t="n">
        <v>132000</v>
      </c>
      <c r="AA63" s="168" t="n">
        <v>12000</v>
      </c>
      <c r="AB63" s="168" t="n">
        <v>10000</v>
      </c>
      <c r="AC63" s="168" t="n">
        <v>5000</v>
      </c>
      <c r="AD63" s="168"/>
      <c r="AE63" s="168"/>
      <c r="AF63" s="168" t="n">
        <f aca="false">SUM(AC63+AD63-AE63)</f>
        <v>5000</v>
      </c>
      <c r="AG63" s="169" t="n">
        <v>3625.72</v>
      </c>
      <c r="AH63" s="169" t="n">
        <f aca="false">SUM(AG63/AA63*100)</f>
        <v>30.2143333333333</v>
      </c>
      <c r="AI63" s="169" t="n">
        <v>3625.72</v>
      </c>
      <c r="AJ63" s="169" t="n">
        <v>5000</v>
      </c>
      <c r="AK63" s="169" t="n">
        <v>3625.72</v>
      </c>
      <c r="AL63" s="169" t="n">
        <v>5000</v>
      </c>
      <c r="AM63" s="169"/>
      <c r="AN63" s="169"/>
      <c r="AO63" s="169" t="n">
        <f aca="false">SUM(AL63+AM63-AN63)</f>
        <v>5000</v>
      </c>
      <c r="AP63" s="169" t="n">
        <v>3625.72</v>
      </c>
      <c r="AQ63" s="161" t="n">
        <f aca="false">SUM(AP63/AO63*100)</f>
        <v>72.5144</v>
      </c>
    </row>
    <row r="64" customFormat="false" ht="12.75" hidden="true" customHeight="true" outlineLevel="0" collapsed="false">
      <c r="A64" s="164"/>
      <c r="B64" s="165"/>
      <c r="C64" s="165"/>
      <c r="D64" s="165"/>
      <c r="E64" s="165"/>
      <c r="F64" s="165"/>
      <c r="G64" s="166"/>
      <c r="H64" s="164"/>
      <c r="I64" s="167" t="n">
        <v>64223</v>
      </c>
      <c r="J64" s="165" t="s">
        <v>187</v>
      </c>
      <c r="K64" s="168"/>
      <c r="L64" s="168"/>
      <c r="M64" s="169"/>
      <c r="N64" s="169" t="n">
        <v>1000</v>
      </c>
      <c r="O64" s="169" t="n">
        <v>1000</v>
      </c>
      <c r="P64" s="169" t="n">
        <v>1000</v>
      </c>
      <c r="Q64" s="169"/>
      <c r="R64" s="169" t="n">
        <v>1000</v>
      </c>
      <c r="S64" s="169"/>
      <c r="T64" s="169"/>
      <c r="U64" s="170" t="n">
        <f aca="false">R64/P64*100</f>
        <v>100</v>
      </c>
      <c r="V64" s="170" t="n">
        <v>1000</v>
      </c>
      <c r="W64" s="169" t="n">
        <v>1000</v>
      </c>
      <c r="X64" s="169" t="n">
        <v>1000</v>
      </c>
      <c r="Y64" s="169"/>
      <c r="Z64" s="169" t="n">
        <v>0</v>
      </c>
      <c r="AA64" s="168" t="n">
        <v>0</v>
      </c>
      <c r="AB64" s="168" t="n">
        <v>0</v>
      </c>
      <c r="AC64" s="168" t="n">
        <v>0</v>
      </c>
      <c r="AD64" s="168"/>
      <c r="AE64" s="168"/>
      <c r="AF64" s="168" t="n">
        <f aca="false">SUM(AC64+AD64-AE64)</f>
        <v>0</v>
      </c>
      <c r="AG64" s="169"/>
      <c r="AH64" s="169" t="e">
        <f aca="false">SUM(AG64/AA64*100)</f>
        <v>#DIV/0!</v>
      </c>
      <c r="AI64" s="169"/>
      <c r="AJ64" s="169"/>
      <c r="AK64" s="169"/>
      <c r="AL64" s="169"/>
      <c r="AM64" s="169"/>
      <c r="AN64" s="169"/>
      <c r="AO64" s="169" t="n">
        <f aca="false">SUM(AL64+AM64-AN64)</f>
        <v>0</v>
      </c>
      <c r="AP64" s="169"/>
      <c r="AQ64" s="161" t="e">
        <f aca="false">SUM(AP64/AO64*100)</f>
        <v>#DIV/0!</v>
      </c>
    </row>
    <row r="65" customFormat="false" ht="12.75" hidden="true" customHeight="true" outlineLevel="0" collapsed="false">
      <c r="A65" s="164"/>
      <c r="B65" s="165"/>
      <c r="C65" s="165"/>
      <c r="D65" s="165"/>
      <c r="E65" s="165"/>
      <c r="F65" s="165"/>
      <c r="G65" s="166"/>
      <c r="H65" s="164"/>
      <c r="I65" s="167" t="n">
        <v>64222</v>
      </c>
      <c r="J65" s="165" t="s">
        <v>188</v>
      </c>
      <c r="K65" s="168"/>
      <c r="L65" s="168"/>
      <c r="M65" s="169"/>
      <c r="N65" s="169"/>
      <c r="O65" s="169"/>
      <c r="P65" s="169"/>
      <c r="Q65" s="169"/>
      <c r="R65" s="169"/>
      <c r="S65" s="169"/>
      <c r="T65" s="169"/>
      <c r="U65" s="170"/>
      <c r="V65" s="170"/>
      <c r="W65" s="169"/>
      <c r="X65" s="169"/>
      <c r="Y65" s="169"/>
      <c r="Z65" s="169"/>
      <c r="AA65" s="168"/>
      <c r="AB65" s="168" t="n">
        <v>2000</v>
      </c>
      <c r="AC65" s="168" t="n">
        <v>2000</v>
      </c>
      <c r="AD65" s="168"/>
      <c r="AE65" s="168"/>
      <c r="AF65" s="168" t="n">
        <f aca="false">SUM(AC65+AD65-AE65)</f>
        <v>2000</v>
      </c>
      <c r="AG65" s="169" t="n">
        <v>1580</v>
      </c>
      <c r="AH65" s="169"/>
      <c r="AI65" s="169" t="n">
        <v>1580</v>
      </c>
      <c r="AJ65" s="169" t="n">
        <v>2000</v>
      </c>
      <c r="AK65" s="169"/>
      <c r="AL65" s="169" t="n">
        <v>2000</v>
      </c>
      <c r="AM65" s="169"/>
      <c r="AN65" s="169"/>
      <c r="AO65" s="169" t="n">
        <f aca="false">SUM(AL65+AM65-AN65)</f>
        <v>2000</v>
      </c>
      <c r="AP65" s="169"/>
      <c r="AQ65" s="161" t="n">
        <f aca="false">SUM(AP65/AO65*100)</f>
        <v>0</v>
      </c>
    </row>
    <row r="66" s="1" customFormat="true" ht="12.75" hidden="false" customHeight="false" outlineLevel="0" collapsed="false">
      <c r="A66" s="162"/>
      <c r="B66" s="111"/>
      <c r="C66" s="111"/>
      <c r="D66" s="111"/>
      <c r="E66" s="111"/>
      <c r="F66" s="111"/>
      <c r="G66" s="163"/>
      <c r="H66" s="162"/>
      <c r="I66" s="160" t="n">
        <v>65</v>
      </c>
      <c r="J66" s="111" t="s">
        <v>189</v>
      </c>
      <c r="K66" s="112" t="e">
        <f aca="false">SUM(K67+K72+K77)</f>
        <v>#REF!</v>
      </c>
      <c r="L66" s="112" t="e">
        <f aca="false">SUM(L67+L72+L77)</f>
        <v>#REF!</v>
      </c>
      <c r="M66" s="112" t="e">
        <f aca="false">SUM(M67+M72+M77)</f>
        <v>#REF!</v>
      </c>
      <c r="N66" s="112" t="e">
        <f aca="false">SUM(N67+N72+N77)</f>
        <v>#REF!</v>
      </c>
      <c r="O66" s="112" t="e">
        <f aca="false">SUM(O67+O72+O77)</f>
        <v>#REF!</v>
      </c>
      <c r="P66" s="112" t="e">
        <f aca="false">SUM(P67+P72+P77)</f>
        <v>#REF!</v>
      </c>
      <c r="Q66" s="112" t="e">
        <f aca="false">SUM(Q67+Q72+Q77)</f>
        <v>#REF!</v>
      </c>
      <c r="R66" s="112" t="e">
        <f aca="false">SUM(R67+R72+R77)</f>
        <v>#REF!</v>
      </c>
      <c r="S66" s="112" t="e">
        <f aca="false">SUM(S67+S72+S77)</f>
        <v>#REF!</v>
      </c>
      <c r="T66" s="112" t="e">
        <f aca="false">SUM(T67+T72+T77)</f>
        <v>#REF!</v>
      </c>
      <c r="U66" s="112" t="e">
        <f aca="false">SUM(U67+U72+U77)</f>
        <v>#REF!</v>
      </c>
      <c r="V66" s="112" t="e">
        <f aca="false">SUM(V67+V72+V77)</f>
        <v>#REF!</v>
      </c>
      <c r="W66" s="112" t="n">
        <f aca="false">SUM(W67+W72+W77)</f>
        <v>134000</v>
      </c>
      <c r="X66" s="112" t="n">
        <f aca="false">SUM(X67+X72+X77)</f>
        <v>134000</v>
      </c>
      <c r="Y66" s="112" t="n">
        <f aca="false">SUM(Y67+Y72+Y77)</f>
        <v>46796.54</v>
      </c>
      <c r="Z66" s="112" t="n">
        <f aca="false">SUM(Z67+Z72+Z77)</f>
        <v>134000</v>
      </c>
      <c r="AA66" s="112" t="n">
        <f aca="false">SUM(AA67+AA72+AA77)</f>
        <v>157000</v>
      </c>
      <c r="AB66" s="112" t="n">
        <f aca="false">SUM(AB67+AB72+AB77)</f>
        <v>157000</v>
      </c>
      <c r="AC66" s="112" t="n">
        <f aca="false">SUM(AC67+AC72+AC77)</f>
        <v>157000</v>
      </c>
      <c r="AD66" s="112" t="n">
        <f aca="false">SUM(AD67+AD72+AD77)</f>
        <v>0</v>
      </c>
      <c r="AE66" s="112" t="n">
        <f aca="false">SUM(AE67+AE72+AE77)</f>
        <v>0</v>
      </c>
      <c r="AF66" s="112" t="n">
        <f aca="false">SUM(AF67+AF72+AF77)</f>
        <v>157000</v>
      </c>
      <c r="AG66" s="112" t="n">
        <f aca="false">SUM(AG67+AG72+AG77)</f>
        <v>103157.65</v>
      </c>
      <c r="AH66" s="112" t="n">
        <f aca="false">SUM(AH67+AH72+AH77)</f>
        <v>529.482783333333</v>
      </c>
      <c r="AI66" s="112" t="n">
        <f aca="false">SUM(AI67+AI72+AI77)</f>
        <v>131291.28</v>
      </c>
      <c r="AJ66" s="112" t="n">
        <f aca="false">SUM(AJ67+AJ72+AJ77)</f>
        <v>152500</v>
      </c>
      <c r="AK66" s="112" t="n">
        <f aca="false">SUM(AK67+AK72+AK77)</f>
        <v>38947.58</v>
      </c>
      <c r="AL66" s="112" t="n">
        <f aca="false">SUM(AL67+AL72+AL77)</f>
        <v>138500</v>
      </c>
      <c r="AM66" s="112" t="n">
        <f aca="false">SUM(AM67+AM72+AM77)</f>
        <v>0</v>
      </c>
      <c r="AN66" s="112" t="n">
        <f aca="false">SUM(AN67+AN72+AN77)</f>
        <v>3000</v>
      </c>
      <c r="AO66" s="112" t="n">
        <f aca="false">SUM(AO67+AO72+AO77)</f>
        <v>135500</v>
      </c>
      <c r="AP66" s="112" t="n">
        <f aca="false">SUM(AP67+AP72+AP77)</f>
        <v>39287.3</v>
      </c>
      <c r="AQ66" s="161" t="n">
        <f aca="false">SUM(AP66/AO66*100)</f>
        <v>28.9943173431734</v>
      </c>
    </row>
    <row r="67" customFormat="false" ht="12.75" hidden="false" customHeight="false" outlineLevel="0" collapsed="false">
      <c r="A67" s="164"/>
      <c r="B67" s="165"/>
      <c r="C67" s="165"/>
      <c r="D67" s="165"/>
      <c r="E67" s="165"/>
      <c r="F67" s="165"/>
      <c r="G67" s="166"/>
      <c r="H67" s="164" t="s">
        <v>136</v>
      </c>
      <c r="I67" s="167" t="n">
        <v>651</v>
      </c>
      <c r="J67" s="165" t="s">
        <v>190</v>
      </c>
      <c r="K67" s="168" t="n">
        <f aca="false">SUM(K68)</f>
        <v>14582.1</v>
      </c>
      <c r="L67" s="168" t="n">
        <f aca="false">SUM(L68)</f>
        <v>25000</v>
      </c>
      <c r="M67" s="168" t="n">
        <f aca="false">SUM(M68)</f>
        <v>25000</v>
      </c>
      <c r="N67" s="168" t="n">
        <f aca="false">SUM(N68)</f>
        <v>1000</v>
      </c>
      <c r="O67" s="168" t="n">
        <f aca="false">SUM(O68)</f>
        <v>1000</v>
      </c>
      <c r="P67" s="168" t="n">
        <f aca="false">SUM(P68)</f>
        <v>1000</v>
      </c>
      <c r="Q67" s="168" t="n">
        <f aca="false">SUM(Q68)</f>
        <v>0</v>
      </c>
      <c r="R67" s="168" t="n">
        <f aca="false">SUM(R68)</f>
        <v>1000</v>
      </c>
      <c r="S67" s="168" t="n">
        <f aca="false">SUM(S68)</f>
        <v>0</v>
      </c>
      <c r="T67" s="168" t="n">
        <f aca="false">SUM(T68)</f>
        <v>0</v>
      </c>
      <c r="U67" s="168" t="n">
        <f aca="false">SUM(U68)</f>
        <v>100</v>
      </c>
      <c r="V67" s="168" t="n">
        <f aca="false">SUM(V68+V71)</f>
        <v>12000</v>
      </c>
      <c r="W67" s="168" t="n">
        <f aca="false">SUM(W68+W71)</f>
        <v>18000</v>
      </c>
      <c r="X67" s="168" t="n">
        <f aca="false">SUM(X68+X71)</f>
        <v>18000</v>
      </c>
      <c r="Y67" s="168" t="n">
        <f aca="false">SUM(Y68+Y71)</f>
        <v>1520.58</v>
      </c>
      <c r="Z67" s="168" t="n">
        <f aca="false">SUM(Z68+Z71)</f>
        <v>18000</v>
      </c>
      <c r="AA67" s="168" t="n">
        <f aca="false">SUM(AA68+AA71)</f>
        <v>21000</v>
      </c>
      <c r="AB67" s="168" t="n">
        <f aca="false">SUM(AB68+AB71)</f>
        <v>21000</v>
      </c>
      <c r="AC67" s="168" t="n">
        <f aca="false">SUM(AC68+AC71)</f>
        <v>21000</v>
      </c>
      <c r="AD67" s="168" t="n">
        <f aca="false">SUM(AD68+AD71)</f>
        <v>0</v>
      </c>
      <c r="AE67" s="168" t="n">
        <f aca="false">SUM(AE68+AE71)</f>
        <v>0</v>
      </c>
      <c r="AF67" s="168" t="n">
        <f aca="false">SUM(AF68+AF71)</f>
        <v>21000</v>
      </c>
      <c r="AG67" s="168" t="n">
        <f aca="false">SUM(AG68+AG71)</f>
        <v>4219.3</v>
      </c>
      <c r="AH67" s="168" t="n">
        <f aca="false">SUM(AH68+AH71)</f>
        <v>48.5966666666667</v>
      </c>
      <c r="AI67" s="168" t="n">
        <f aca="false">SUM(AI68+AI71)</f>
        <v>4849.98</v>
      </c>
      <c r="AJ67" s="168" t="n">
        <f aca="false">SUM(AJ68+AJ71)</f>
        <v>14000</v>
      </c>
      <c r="AK67" s="168" t="n">
        <f aca="false">SUM(AK68+AK71)</f>
        <v>1604.74</v>
      </c>
      <c r="AL67" s="168" t="n">
        <f aca="false">SUM(AL68+AL71)</f>
        <v>15000</v>
      </c>
      <c r="AM67" s="168" t="n">
        <f aca="false">SUM(AM68+AM71)</f>
        <v>0</v>
      </c>
      <c r="AN67" s="168" t="n">
        <f aca="false">SUM(AN68+AN71)</f>
        <v>3000</v>
      </c>
      <c r="AO67" s="168" t="n">
        <f aca="false">SUM(AO68+AO71)</f>
        <v>12000</v>
      </c>
      <c r="AP67" s="168" t="n">
        <f aca="false">SUM(AP68+AP71)</f>
        <v>2800</v>
      </c>
      <c r="AQ67" s="161" t="n">
        <f aca="false">SUM(AP67/AO67*100)</f>
        <v>23.3333333333333</v>
      </c>
    </row>
    <row r="68" customFormat="false" ht="12.75" hidden="true" customHeight="false" outlineLevel="0" collapsed="false">
      <c r="A68" s="164"/>
      <c r="B68" s="165" t="s">
        <v>116</v>
      </c>
      <c r="C68" s="165"/>
      <c r="D68" s="165"/>
      <c r="E68" s="165"/>
      <c r="F68" s="165"/>
      <c r="G68" s="166"/>
      <c r="H68" s="164"/>
      <c r="I68" s="167" t="n">
        <v>6512</v>
      </c>
      <c r="J68" s="165" t="s">
        <v>191</v>
      </c>
      <c r="K68" s="168" t="n">
        <f aca="false">SUM(K69:K69)</f>
        <v>14582.1</v>
      </c>
      <c r="L68" s="168" t="n">
        <f aca="false">SUM(L69:L69)</f>
        <v>25000</v>
      </c>
      <c r="M68" s="168" t="n">
        <f aca="false">SUM(M69:M69)</f>
        <v>25000</v>
      </c>
      <c r="N68" s="168" t="n">
        <f aca="false">SUM(N69:N69)</f>
        <v>1000</v>
      </c>
      <c r="O68" s="168" t="n">
        <f aca="false">SUM(O69:O69)</f>
        <v>1000</v>
      </c>
      <c r="P68" s="168" t="n">
        <f aca="false">SUM(P69)</f>
        <v>1000</v>
      </c>
      <c r="Q68" s="168" t="n">
        <f aca="false">SUM(Q69)</f>
        <v>0</v>
      </c>
      <c r="R68" s="168" t="n">
        <f aca="false">SUM(R69)</f>
        <v>1000</v>
      </c>
      <c r="S68" s="168" t="n">
        <f aca="false">SUM(S69)</f>
        <v>0</v>
      </c>
      <c r="T68" s="168" t="n">
        <f aca="false">SUM(T69)</f>
        <v>0</v>
      </c>
      <c r="U68" s="168" t="n">
        <f aca="false">SUM(U69)</f>
        <v>100</v>
      </c>
      <c r="V68" s="168" t="n">
        <f aca="false">SUM(V69:V70)</f>
        <v>7000</v>
      </c>
      <c r="W68" s="168" t="n">
        <f aca="false">SUM(W69:W70)</f>
        <v>13000</v>
      </c>
      <c r="X68" s="168" t="n">
        <f aca="false">SUM(X69:X70)</f>
        <v>13000</v>
      </c>
      <c r="Y68" s="168" t="n">
        <f aca="false">SUM(Y69:Y70)</f>
        <v>1370.58</v>
      </c>
      <c r="Z68" s="168" t="n">
        <f aca="false">SUM(Z69:Z70)</f>
        <v>13000</v>
      </c>
      <c r="AA68" s="168" t="n">
        <f aca="false">SUM(AA69:AA70)</f>
        <v>16000</v>
      </c>
      <c r="AB68" s="168" t="n">
        <f aca="false">SUM(AB69:AB70)</f>
        <v>16000</v>
      </c>
      <c r="AC68" s="168" t="n">
        <f aca="false">SUM(AC69:AC70)</f>
        <v>16000</v>
      </c>
      <c r="AD68" s="168" t="n">
        <f aca="false">SUM(AD69:AD70)</f>
        <v>0</v>
      </c>
      <c r="AE68" s="168" t="n">
        <f aca="false">SUM(AE69:AE70)</f>
        <v>0</v>
      </c>
      <c r="AF68" s="168" t="n">
        <f aca="false">SUM(AF69:AF70)</f>
        <v>16000</v>
      </c>
      <c r="AG68" s="168" t="n">
        <f aca="false">SUM(AG69:AG70)</f>
        <v>4219.3</v>
      </c>
      <c r="AH68" s="168" t="n">
        <f aca="false">SUM(AH69:AH70)</f>
        <v>48.5966666666667</v>
      </c>
      <c r="AI68" s="168" t="n">
        <f aca="false">SUM(AI69:AI70)</f>
        <v>4849.98</v>
      </c>
      <c r="AJ68" s="168" t="n">
        <f aca="false">SUM(AJ69:AJ70)</f>
        <v>11000</v>
      </c>
      <c r="AK68" s="168" t="n">
        <f aca="false">SUM(AK69:AK70)</f>
        <v>1010.74</v>
      </c>
      <c r="AL68" s="168" t="n">
        <f aca="false">SUM(AL69:AL71)</f>
        <v>13000</v>
      </c>
      <c r="AM68" s="168" t="n">
        <f aca="false">SUM(AM69:AM71)</f>
        <v>0</v>
      </c>
      <c r="AN68" s="168" t="n">
        <f aca="false">SUM(AN69:AN71)</f>
        <v>3000</v>
      </c>
      <c r="AO68" s="168" t="n">
        <f aca="false">SUM(AO69:AO71)</f>
        <v>10000</v>
      </c>
      <c r="AP68" s="168" t="n">
        <f aca="false">SUM(AP69:AP71)</f>
        <v>2800</v>
      </c>
      <c r="AQ68" s="161" t="n">
        <f aca="false">SUM(AP68/AO68*100)</f>
        <v>28</v>
      </c>
    </row>
    <row r="69" customFormat="false" ht="12.75" hidden="true" customHeight="false" outlineLevel="0" collapsed="false">
      <c r="A69" s="164"/>
      <c r="B69" s="165"/>
      <c r="C69" s="165"/>
      <c r="D69" s="165"/>
      <c r="E69" s="165"/>
      <c r="F69" s="165"/>
      <c r="G69" s="166"/>
      <c r="H69" s="164"/>
      <c r="I69" s="167" t="n">
        <v>65123</v>
      </c>
      <c r="J69" s="165" t="s">
        <v>192</v>
      </c>
      <c r="K69" s="168" t="n">
        <v>14582.1</v>
      </c>
      <c r="L69" s="168" t="n">
        <v>25000</v>
      </c>
      <c r="M69" s="169" t="n">
        <v>25000</v>
      </c>
      <c r="N69" s="169" t="n">
        <v>1000</v>
      </c>
      <c r="O69" s="169" t="n">
        <v>1000</v>
      </c>
      <c r="P69" s="169" t="n">
        <v>1000</v>
      </c>
      <c r="Q69" s="169"/>
      <c r="R69" s="169" t="n">
        <v>1000</v>
      </c>
      <c r="S69" s="169"/>
      <c r="T69" s="169"/>
      <c r="U69" s="170" t="n">
        <f aca="false">R69/P69*100</f>
        <v>100</v>
      </c>
      <c r="V69" s="170" t="n">
        <v>1000</v>
      </c>
      <c r="W69" s="169" t="n">
        <v>1000</v>
      </c>
      <c r="X69" s="169" t="n">
        <v>1000</v>
      </c>
      <c r="Y69" s="169" t="n">
        <v>170.58</v>
      </c>
      <c r="Z69" s="169" t="n">
        <v>1000</v>
      </c>
      <c r="AA69" s="168" t="n">
        <v>1000</v>
      </c>
      <c r="AB69" s="168" t="n">
        <v>1000</v>
      </c>
      <c r="AC69" s="168" t="n">
        <v>1000</v>
      </c>
      <c r="AD69" s="168"/>
      <c r="AE69" s="168"/>
      <c r="AF69" s="168" t="n">
        <f aca="false">SUM(AC69+AD69-AE69)</f>
        <v>1000</v>
      </c>
      <c r="AG69" s="169" t="n">
        <v>219.3</v>
      </c>
      <c r="AH69" s="169" t="n">
        <f aca="false">SUM(AG69/AA69*100)</f>
        <v>21.93</v>
      </c>
      <c r="AI69" s="169" t="n">
        <v>249.98</v>
      </c>
      <c r="AJ69" s="169" t="n">
        <v>1000</v>
      </c>
      <c r="AK69" s="169" t="n">
        <v>10.74</v>
      </c>
      <c r="AL69" s="169" t="n">
        <v>1000</v>
      </c>
      <c r="AM69" s="169"/>
      <c r="AN69" s="169"/>
      <c r="AO69" s="169" t="n">
        <f aca="false">SUM(AL69+AM69-AN69)</f>
        <v>1000</v>
      </c>
      <c r="AP69" s="169"/>
      <c r="AQ69" s="161" t="n">
        <f aca="false">SUM(AP69/AO69*100)</f>
        <v>0</v>
      </c>
    </row>
    <row r="70" customFormat="false" ht="12.75" hidden="true" customHeight="false" outlineLevel="0" collapsed="false">
      <c r="A70" s="164"/>
      <c r="B70" s="165"/>
      <c r="C70" s="165"/>
      <c r="D70" s="165"/>
      <c r="E70" s="165"/>
      <c r="F70" s="165"/>
      <c r="G70" s="166"/>
      <c r="H70" s="164"/>
      <c r="I70" s="167" t="n">
        <v>65123</v>
      </c>
      <c r="J70" s="165" t="s">
        <v>193</v>
      </c>
      <c r="K70" s="168"/>
      <c r="L70" s="168"/>
      <c r="M70" s="169"/>
      <c r="N70" s="169"/>
      <c r="O70" s="169"/>
      <c r="P70" s="169"/>
      <c r="Q70" s="169"/>
      <c r="R70" s="169"/>
      <c r="S70" s="169"/>
      <c r="T70" s="169"/>
      <c r="U70" s="170"/>
      <c r="V70" s="170" t="n">
        <v>6000</v>
      </c>
      <c r="W70" s="169" t="n">
        <v>12000</v>
      </c>
      <c r="X70" s="169" t="n">
        <v>12000</v>
      </c>
      <c r="Y70" s="169" t="n">
        <v>1200</v>
      </c>
      <c r="Z70" s="169" t="n">
        <v>12000</v>
      </c>
      <c r="AA70" s="168" t="n">
        <v>15000</v>
      </c>
      <c r="AB70" s="168" t="n">
        <v>15000</v>
      </c>
      <c r="AC70" s="168" t="n">
        <v>15000</v>
      </c>
      <c r="AD70" s="168"/>
      <c r="AE70" s="168"/>
      <c r="AF70" s="168" t="n">
        <f aca="false">SUM(AC70+AD70-AE70)</f>
        <v>15000</v>
      </c>
      <c r="AG70" s="169" t="n">
        <v>4000</v>
      </c>
      <c r="AH70" s="169" t="n">
        <f aca="false">SUM(AG70/AA70*100)</f>
        <v>26.6666666666667</v>
      </c>
      <c r="AI70" s="169" t="n">
        <v>4600</v>
      </c>
      <c r="AJ70" s="169" t="n">
        <v>10000</v>
      </c>
      <c r="AK70" s="169" t="n">
        <v>1000</v>
      </c>
      <c r="AL70" s="169" t="n">
        <v>10000</v>
      </c>
      <c r="AM70" s="169"/>
      <c r="AN70" s="169" t="n">
        <v>3000</v>
      </c>
      <c r="AO70" s="169" t="n">
        <f aca="false">SUM(AL70+AM70-AN70)</f>
        <v>7000</v>
      </c>
      <c r="AP70" s="169" t="n">
        <v>2800</v>
      </c>
      <c r="AQ70" s="161" t="n">
        <f aca="false">SUM(AP70/AO70*100)</f>
        <v>40</v>
      </c>
    </row>
    <row r="71" customFormat="false" ht="12.75" hidden="true" customHeight="false" outlineLevel="0" collapsed="false">
      <c r="A71" s="164"/>
      <c r="B71" s="165"/>
      <c r="C71" s="165"/>
      <c r="D71" s="165"/>
      <c r="E71" s="165"/>
      <c r="F71" s="165"/>
      <c r="G71" s="166"/>
      <c r="H71" s="164"/>
      <c r="I71" s="167" t="n">
        <v>65149</v>
      </c>
      <c r="J71" s="165" t="s">
        <v>194</v>
      </c>
      <c r="K71" s="168"/>
      <c r="L71" s="168"/>
      <c r="M71" s="169"/>
      <c r="N71" s="169"/>
      <c r="O71" s="169" t="n">
        <v>0</v>
      </c>
      <c r="P71" s="169" t="n">
        <v>15000</v>
      </c>
      <c r="Q71" s="169" t="n">
        <v>150</v>
      </c>
      <c r="R71" s="169" t="n">
        <v>8000</v>
      </c>
      <c r="S71" s="169" t="n">
        <v>450</v>
      </c>
      <c r="T71" s="169"/>
      <c r="U71" s="170" t="n">
        <f aca="false">R71/P71*100</f>
        <v>53.3333333333333</v>
      </c>
      <c r="V71" s="170" t="n">
        <v>5000</v>
      </c>
      <c r="W71" s="169" t="n">
        <v>5000</v>
      </c>
      <c r="X71" s="169" t="n">
        <v>5000</v>
      </c>
      <c r="Y71" s="169" t="n">
        <v>150</v>
      </c>
      <c r="Z71" s="169" t="n">
        <v>5000</v>
      </c>
      <c r="AA71" s="168" t="n">
        <v>5000</v>
      </c>
      <c r="AB71" s="168" t="n">
        <v>5000</v>
      </c>
      <c r="AC71" s="168" t="n">
        <v>5000</v>
      </c>
      <c r="AD71" s="168"/>
      <c r="AE71" s="168"/>
      <c r="AF71" s="168" t="n">
        <f aca="false">SUM(AC71+AD71-AE71)</f>
        <v>5000</v>
      </c>
      <c r="AG71" s="169"/>
      <c r="AH71" s="169" t="n">
        <f aca="false">SUM(AG71/AA71*100)</f>
        <v>0</v>
      </c>
      <c r="AI71" s="169"/>
      <c r="AJ71" s="169" t="n">
        <v>3000</v>
      </c>
      <c r="AK71" s="169" t="n">
        <v>594</v>
      </c>
      <c r="AL71" s="169" t="n">
        <v>2000</v>
      </c>
      <c r="AM71" s="169"/>
      <c r="AN71" s="169"/>
      <c r="AO71" s="169" t="n">
        <f aca="false">SUM(AL71+AM71-AN71)</f>
        <v>2000</v>
      </c>
      <c r="AP71" s="169"/>
      <c r="AQ71" s="161" t="n">
        <f aca="false">SUM(AP71/AO71*100)</f>
        <v>0</v>
      </c>
    </row>
    <row r="72" customFormat="false" ht="12.75" hidden="false" customHeight="false" outlineLevel="0" collapsed="false">
      <c r="A72" s="164"/>
      <c r="B72" s="165"/>
      <c r="C72" s="165"/>
      <c r="D72" s="165"/>
      <c r="E72" s="165"/>
      <c r="F72" s="165"/>
      <c r="G72" s="166"/>
      <c r="H72" s="164"/>
      <c r="I72" s="167" t="n">
        <v>652</v>
      </c>
      <c r="J72" s="165" t="s">
        <v>68</v>
      </c>
      <c r="K72" s="168" t="e">
        <f aca="false">SUM(#REF!+K75+K73)</f>
        <v>#REF!</v>
      </c>
      <c r="L72" s="168" t="e">
        <f aca="false">SUM(#REF!+L75+L73)</f>
        <v>#REF!</v>
      </c>
      <c r="M72" s="168" t="e">
        <f aca="false">SUM(#REF!+M75+M73)</f>
        <v>#REF!</v>
      </c>
      <c r="N72" s="168" t="e">
        <f aca="false">SUM(N75+N73)</f>
        <v>#REF!</v>
      </c>
      <c r="O72" s="168" t="e">
        <f aca="false">SUM(O75+O73)</f>
        <v>#REF!</v>
      </c>
      <c r="P72" s="168" t="e">
        <f aca="false">SUM(P75+P73)</f>
        <v>#REF!</v>
      </c>
      <c r="Q72" s="168" t="e">
        <f aca="false">SUM(Q75+Q73)</f>
        <v>#REF!</v>
      </c>
      <c r="R72" s="168" t="e">
        <f aca="false">SUM(R75+R73)</f>
        <v>#REF!</v>
      </c>
      <c r="S72" s="168" t="e">
        <f aca="false">SUM(S75+S73)</f>
        <v>#REF!</v>
      </c>
      <c r="T72" s="168" t="e">
        <f aca="false">SUM(T75+T73)</f>
        <v>#REF!</v>
      </c>
      <c r="U72" s="168" t="e">
        <f aca="false">SUM(U75+U73)</f>
        <v>#REF!</v>
      </c>
      <c r="V72" s="168" t="e">
        <f aca="false">SUM(V75+V73)</f>
        <v>#REF!</v>
      </c>
      <c r="W72" s="168" t="n">
        <f aca="false">SUM(W73)</f>
        <v>6000</v>
      </c>
      <c r="X72" s="168" t="n">
        <f aca="false">SUM(X73)</f>
        <v>6000</v>
      </c>
      <c r="Y72" s="168" t="n">
        <f aca="false">SUM(Y73)</f>
        <v>330.68</v>
      </c>
      <c r="Z72" s="168" t="n">
        <f aca="false">SUM(Z73)</f>
        <v>6000</v>
      </c>
      <c r="AA72" s="168" t="n">
        <f aca="false">SUM(AA73)</f>
        <v>6000</v>
      </c>
      <c r="AB72" s="168" t="n">
        <f aca="false">SUM(AB73)</f>
        <v>6000</v>
      </c>
      <c r="AC72" s="168" t="n">
        <f aca="false">SUM(AC73)</f>
        <v>6000</v>
      </c>
      <c r="AD72" s="168" t="n">
        <f aca="false">SUM(AD73)</f>
        <v>0</v>
      </c>
      <c r="AE72" s="168" t="n">
        <f aca="false">SUM(AE73)</f>
        <v>0</v>
      </c>
      <c r="AF72" s="168" t="n">
        <f aca="false">SUM(AF73)</f>
        <v>6000</v>
      </c>
      <c r="AG72" s="168" t="n">
        <f aca="false">SUM(AG73)</f>
        <v>19449.01</v>
      </c>
      <c r="AH72" s="168" t="n">
        <f aca="false">SUM(AH73)</f>
        <v>414.645</v>
      </c>
      <c r="AI72" s="168" t="n">
        <f aca="false">SUM(AI73)</f>
        <v>21520.54</v>
      </c>
      <c r="AJ72" s="168" t="n">
        <f aca="false">SUM(AJ73)</f>
        <v>5500</v>
      </c>
      <c r="AK72" s="168" t="n">
        <f aca="false">SUM(AK73)</f>
        <v>0</v>
      </c>
      <c r="AL72" s="168" t="n">
        <f aca="false">SUM(AL73)</f>
        <v>500</v>
      </c>
      <c r="AM72" s="168" t="n">
        <f aca="false">SUM(AM73)</f>
        <v>0</v>
      </c>
      <c r="AN72" s="168" t="n">
        <f aca="false">SUM(AN73)</f>
        <v>0</v>
      </c>
      <c r="AO72" s="168" t="n">
        <f aca="false">SUM(AO73)</f>
        <v>500</v>
      </c>
      <c r="AP72" s="168" t="n">
        <f aca="false">SUM(AP73)</f>
        <v>10.65</v>
      </c>
      <c r="AQ72" s="161" t="n">
        <f aca="false">SUM(AP72/AO72*100)</f>
        <v>2.13</v>
      </c>
    </row>
    <row r="73" customFormat="false" ht="12.75" hidden="true" customHeight="false" outlineLevel="0" collapsed="false">
      <c r="A73" s="164"/>
      <c r="B73" s="165"/>
      <c r="C73" s="165"/>
      <c r="D73" s="165"/>
      <c r="E73" s="165"/>
      <c r="F73" s="165"/>
      <c r="G73" s="166"/>
      <c r="H73" s="164"/>
      <c r="I73" s="167" t="n">
        <v>6522</v>
      </c>
      <c r="J73" s="165" t="s">
        <v>68</v>
      </c>
      <c r="K73" s="168" t="n">
        <f aca="false">SUM(K74)</f>
        <v>3122.05</v>
      </c>
      <c r="L73" s="168" t="n">
        <f aca="false">SUM(L74)</f>
        <v>8000</v>
      </c>
      <c r="M73" s="168" t="n">
        <f aca="false">SUM(M74)</f>
        <v>8000</v>
      </c>
      <c r="N73" s="168" t="n">
        <f aca="false">SUM(N74)</f>
        <v>1000</v>
      </c>
      <c r="O73" s="168" t="n">
        <f aca="false">SUM(O74)</f>
        <v>1000</v>
      </c>
      <c r="P73" s="168" t="n">
        <f aca="false">SUM(P74)</f>
        <v>1000</v>
      </c>
      <c r="Q73" s="168" t="n">
        <f aca="false">SUM(Q74)</f>
        <v>35.35</v>
      </c>
      <c r="R73" s="168" t="n">
        <f aca="false">SUM(R74)</f>
        <v>1000</v>
      </c>
      <c r="S73" s="168" t="n">
        <f aca="false">SUM(S74)</f>
        <v>91.17</v>
      </c>
      <c r="T73" s="168" t="n">
        <f aca="false">SUM(T74)</f>
        <v>0</v>
      </c>
      <c r="U73" s="168" t="n">
        <f aca="false">SUM(U74)</f>
        <v>100</v>
      </c>
      <c r="V73" s="168" t="n">
        <f aca="false">SUM(V74)</f>
        <v>1000</v>
      </c>
      <c r="W73" s="168" t="n">
        <f aca="false">SUM(W74:W75)</f>
        <v>6000</v>
      </c>
      <c r="X73" s="168" t="n">
        <f aca="false">SUM(X74:X75)</f>
        <v>6000</v>
      </c>
      <c r="Y73" s="168" t="n">
        <f aca="false">SUM(Y74:Y75)</f>
        <v>330.68</v>
      </c>
      <c r="Z73" s="168" t="n">
        <f aca="false">SUM(Z74:Z75)</f>
        <v>6000</v>
      </c>
      <c r="AA73" s="168" t="n">
        <f aca="false">SUM(AA74:AA75)</f>
        <v>6000</v>
      </c>
      <c r="AB73" s="168" t="n">
        <f aca="false">SUM(AB74:AB75)</f>
        <v>6000</v>
      </c>
      <c r="AC73" s="168" t="n">
        <f aca="false">SUM(AC74:AC75)</f>
        <v>6000</v>
      </c>
      <c r="AD73" s="168" t="n">
        <f aca="false">SUM(AD74:AD75)</f>
        <v>0</v>
      </c>
      <c r="AE73" s="168" t="n">
        <f aca="false">SUM(AE74:AE75)</f>
        <v>0</v>
      </c>
      <c r="AF73" s="168" t="n">
        <f aca="false">SUM(AF74:AF75)</f>
        <v>6000</v>
      </c>
      <c r="AG73" s="168" t="n">
        <f aca="false">SUM(AG74:AG75)</f>
        <v>19449.01</v>
      </c>
      <c r="AH73" s="168" t="n">
        <f aca="false">SUM(AH74:AH75)</f>
        <v>414.645</v>
      </c>
      <c r="AI73" s="168" t="n">
        <f aca="false">SUM(AI74:AI75)</f>
        <v>21520.54</v>
      </c>
      <c r="AJ73" s="168" t="n">
        <f aca="false">SUM(AJ74:AJ75)</f>
        <v>5500</v>
      </c>
      <c r="AK73" s="168" t="n">
        <f aca="false">SUM(AK74:AK75)</f>
        <v>0</v>
      </c>
      <c r="AL73" s="168" t="n">
        <f aca="false">SUM(AL74:AL75)</f>
        <v>500</v>
      </c>
      <c r="AM73" s="168" t="n">
        <f aca="false">SUM(AM74:AM75)</f>
        <v>0</v>
      </c>
      <c r="AN73" s="168" t="n">
        <f aca="false">SUM(AN74:AN75)</f>
        <v>0</v>
      </c>
      <c r="AO73" s="168" t="n">
        <f aca="false">SUM(AO74:AO75)</f>
        <v>500</v>
      </c>
      <c r="AP73" s="168" t="n">
        <f aca="false">SUM(AP74:AP75)</f>
        <v>10.65</v>
      </c>
      <c r="AQ73" s="161" t="n">
        <f aca="false">SUM(AP73/AO73*100)</f>
        <v>2.13</v>
      </c>
    </row>
    <row r="74" customFormat="false" ht="12.75" hidden="true" customHeight="false" outlineLevel="0" collapsed="false">
      <c r="A74" s="164"/>
      <c r="B74" s="165"/>
      <c r="C74" s="165"/>
      <c r="D74" s="165"/>
      <c r="E74" s="165"/>
      <c r="F74" s="165"/>
      <c r="G74" s="166"/>
      <c r="H74" s="164"/>
      <c r="I74" s="167" t="n">
        <v>65221</v>
      </c>
      <c r="J74" s="165" t="s">
        <v>195</v>
      </c>
      <c r="K74" s="168" t="n">
        <v>3122.05</v>
      </c>
      <c r="L74" s="168" t="n">
        <v>8000</v>
      </c>
      <c r="M74" s="169" t="n">
        <v>8000</v>
      </c>
      <c r="N74" s="169" t="n">
        <v>1000</v>
      </c>
      <c r="O74" s="169" t="n">
        <v>1000</v>
      </c>
      <c r="P74" s="169" t="n">
        <v>1000</v>
      </c>
      <c r="Q74" s="169" t="n">
        <v>35.35</v>
      </c>
      <c r="R74" s="169" t="n">
        <v>1000</v>
      </c>
      <c r="S74" s="169" t="n">
        <v>91.17</v>
      </c>
      <c r="T74" s="169"/>
      <c r="U74" s="170" t="n">
        <f aca="false">R74/P74*100</f>
        <v>100</v>
      </c>
      <c r="V74" s="170" t="n">
        <v>1000</v>
      </c>
      <c r="W74" s="169" t="n">
        <v>1000</v>
      </c>
      <c r="X74" s="169" t="n">
        <v>1000</v>
      </c>
      <c r="Y74" s="169" t="n">
        <v>130.68</v>
      </c>
      <c r="Z74" s="169" t="n">
        <v>1000</v>
      </c>
      <c r="AA74" s="168" t="n">
        <v>1000</v>
      </c>
      <c r="AB74" s="168" t="n">
        <v>1000</v>
      </c>
      <c r="AC74" s="168" t="n">
        <v>1000</v>
      </c>
      <c r="AD74" s="168"/>
      <c r="AE74" s="168"/>
      <c r="AF74" s="168" t="n">
        <f aca="false">SUM(AC74+AD74-AE74)</f>
        <v>1000</v>
      </c>
      <c r="AG74" s="169" t="n">
        <v>320.81</v>
      </c>
      <c r="AH74" s="169" t="n">
        <f aca="false">SUM(AG74/AA74*100)</f>
        <v>32.081</v>
      </c>
      <c r="AI74" s="169" t="n">
        <v>327.34</v>
      </c>
      <c r="AJ74" s="169" t="n">
        <v>500</v>
      </c>
      <c r="AK74" s="169"/>
      <c r="AL74" s="169" t="n">
        <v>500</v>
      </c>
      <c r="AM74" s="169"/>
      <c r="AN74" s="169"/>
      <c r="AO74" s="169" t="n">
        <f aca="false">SUM(AL74+AM74-AN74)</f>
        <v>500</v>
      </c>
      <c r="AP74" s="169" t="n">
        <v>10.65</v>
      </c>
      <c r="AQ74" s="161" t="n">
        <f aca="false">SUM(AP74/AO74*100)</f>
        <v>2.13</v>
      </c>
    </row>
    <row r="75" customFormat="false" ht="12.75" hidden="true" customHeight="false" outlineLevel="0" collapsed="false">
      <c r="A75" s="164"/>
      <c r="B75" s="165" t="s">
        <v>116</v>
      </c>
      <c r="C75" s="165"/>
      <c r="D75" s="165"/>
      <c r="E75" s="165"/>
      <c r="F75" s="165"/>
      <c r="G75" s="166"/>
      <c r="H75" s="164"/>
      <c r="I75" s="167" t="n">
        <v>6526</v>
      </c>
      <c r="J75" s="165" t="s">
        <v>196</v>
      </c>
      <c r="K75" s="168" t="e">
        <f aca="false">SUM(#REF!)</f>
        <v>#REF!</v>
      </c>
      <c r="L75" s="168" t="e">
        <f aca="false">SUM(#REF!)</f>
        <v>#REF!</v>
      </c>
      <c r="M75" s="168" t="e">
        <f aca="false">SUM(#REF!)</f>
        <v>#REF!</v>
      </c>
      <c r="N75" s="168" t="e">
        <f aca="false">SUM(#REF!)</f>
        <v>#REF!</v>
      </c>
      <c r="O75" s="168" t="e">
        <f aca="false">SUM(#REF!)</f>
        <v>#REF!</v>
      </c>
      <c r="P75" s="168" t="e">
        <f aca="false">SUM(#REF!)</f>
        <v>#REF!</v>
      </c>
      <c r="Q75" s="168" t="e">
        <f aca="false">SUM(#REF!)</f>
        <v>#REF!</v>
      </c>
      <c r="R75" s="168" t="e">
        <f aca="false">SUM(#REF!)</f>
        <v>#REF!</v>
      </c>
      <c r="S75" s="168" t="e">
        <f aca="false">SUM(#REF!)</f>
        <v>#REF!</v>
      </c>
      <c r="T75" s="168" t="e">
        <f aca="false">SUM(#REF!)</f>
        <v>#REF!</v>
      </c>
      <c r="U75" s="168" t="e">
        <f aca="false">SUM(#REF!)</f>
        <v>#REF!</v>
      </c>
      <c r="V75" s="168" t="e">
        <f aca="false">SUM(#REF!)</f>
        <v>#REF!</v>
      </c>
      <c r="W75" s="168" t="n">
        <f aca="false">SUM(W76:W76)</f>
        <v>5000</v>
      </c>
      <c r="X75" s="168" t="n">
        <f aca="false">SUM(X76:X76)</f>
        <v>5000</v>
      </c>
      <c r="Y75" s="168" t="n">
        <f aca="false">SUM(Y76:Y76)</f>
        <v>200</v>
      </c>
      <c r="Z75" s="168" t="n">
        <f aca="false">SUM(Z76:Z76)</f>
        <v>5000</v>
      </c>
      <c r="AA75" s="168" t="n">
        <f aca="false">SUM(AA76:AA76)</f>
        <v>5000</v>
      </c>
      <c r="AB75" s="168" t="n">
        <f aca="false">SUM(AB76:AB76)</f>
        <v>5000</v>
      </c>
      <c r="AC75" s="168" t="n">
        <f aca="false">SUM(AC76:AC76)</f>
        <v>5000</v>
      </c>
      <c r="AD75" s="168" t="n">
        <f aca="false">SUM(AD76:AD76)</f>
        <v>0</v>
      </c>
      <c r="AE75" s="168" t="n">
        <f aca="false">SUM(AE76:AE76)</f>
        <v>0</v>
      </c>
      <c r="AF75" s="168" t="n">
        <f aca="false">SUM(AF76:AF76)</f>
        <v>5000</v>
      </c>
      <c r="AG75" s="168" t="n">
        <f aca="false">SUM(AG76:AG76)</f>
        <v>19128.2</v>
      </c>
      <c r="AH75" s="168" t="n">
        <f aca="false">SUM(AH76:AH76)</f>
        <v>382.564</v>
      </c>
      <c r="AI75" s="168" t="n">
        <f aca="false">SUM(AI76:AI76)</f>
        <v>21193.2</v>
      </c>
      <c r="AJ75" s="168" t="n">
        <f aca="false">SUM(AJ76:AJ76)</f>
        <v>5000</v>
      </c>
      <c r="AK75" s="168" t="n">
        <f aca="false">SUM(AK76:AK76)</f>
        <v>0</v>
      </c>
      <c r="AL75" s="168" t="n">
        <f aca="false">SUM(AL76:AL76)</f>
        <v>0</v>
      </c>
      <c r="AM75" s="169"/>
      <c r="AN75" s="169"/>
      <c r="AO75" s="169" t="n">
        <f aca="false">SUM(AL75+AM75-AN75)</f>
        <v>0</v>
      </c>
      <c r="AP75" s="169"/>
      <c r="AQ75" s="161" t="e">
        <f aca="false">SUM(AP75/AO75*100)</f>
        <v>#DIV/0!</v>
      </c>
    </row>
    <row r="76" customFormat="false" ht="12" hidden="true" customHeight="true" outlineLevel="0" collapsed="false">
      <c r="A76" s="164"/>
      <c r="B76" s="165"/>
      <c r="C76" s="165"/>
      <c r="D76" s="165"/>
      <c r="E76" s="165"/>
      <c r="F76" s="165"/>
      <c r="G76" s="166"/>
      <c r="H76" s="164"/>
      <c r="I76" s="167" t="n">
        <v>6526</v>
      </c>
      <c r="J76" s="165" t="s">
        <v>197</v>
      </c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70"/>
      <c r="V76" s="170"/>
      <c r="W76" s="171" t="n">
        <v>5000</v>
      </c>
      <c r="X76" s="171" t="n">
        <v>5000</v>
      </c>
      <c r="Y76" s="171" t="n">
        <v>200</v>
      </c>
      <c r="Z76" s="171" t="n">
        <v>5000</v>
      </c>
      <c r="AA76" s="168" t="n">
        <v>5000</v>
      </c>
      <c r="AB76" s="168" t="n">
        <v>5000</v>
      </c>
      <c r="AC76" s="168" t="n">
        <v>5000</v>
      </c>
      <c r="AD76" s="168"/>
      <c r="AE76" s="168"/>
      <c r="AF76" s="168" t="n">
        <f aca="false">SUM(AC76+AD76-AE76)</f>
        <v>5000</v>
      </c>
      <c r="AG76" s="169" t="n">
        <v>19128.2</v>
      </c>
      <c r="AH76" s="169" t="n">
        <f aca="false">SUM(AG76/AA76*100)</f>
        <v>382.564</v>
      </c>
      <c r="AI76" s="169" t="n">
        <v>21193.2</v>
      </c>
      <c r="AJ76" s="169" t="n">
        <v>5000</v>
      </c>
      <c r="AK76" s="169"/>
      <c r="AL76" s="169"/>
      <c r="AM76" s="169"/>
      <c r="AN76" s="169"/>
      <c r="AO76" s="169" t="n">
        <f aca="false">SUM(AL76+AM76-AN76)</f>
        <v>0</v>
      </c>
      <c r="AP76" s="169"/>
      <c r="AQ76" s="161" t="e">
        <f aca="false">SUM(AP76/AO76*100)</f>
        <v>#DIV/0!</v>
      </c>
    </row>
    <row r="77" customFormat="false" ht="12.75" hidden="false" customHeight="false" outlineLevel="0" collapsed="false">
      <c r="A77" s="164"/>
      <c r="B77" s="165"/>
      <c r="C77" s="165" t="s">
        <v>117</v>
      </c>
      <c r="D77" s="165"/>
      <c r="E77" s="165"/>
      <c r="F77" s="165"/>
      <c r="G77" s="166"/>
      <c r="H77" s="164" t="s">
        <v>177</v>
      </c>
      <c r="I77" s="167" t="n">
        <v>653</v>
      </c>
      <c r="J77" s="165" t="s">
        <v>69</v>
      </c>
      <c r="K77" s="168" t="n">
        <f aca="false">SUM(K78:K79)</f>
        <v>147440.23</v>
      </c>
      <c r="L77" s="168" t="n">
        <f aca="false">SUM(L78:L79)</f>
        <v>230000</v>
      </c>
      <c r="M77" s="168" t="n">
        <f aca="false">SUM(M78:M79)</f>
        <v>230000</v>
      </c>
      <c r="N77" s="168" t="n">
        <f aca="false">SUM(N78:N79)</f>
        <v>105000</v>
      </c>
      <c r="O77" s="168" t="n">
        <f aca="false">SUM(O78:O79)</f>
        <v>105000</v>
      </c>
      <c r="P77" s="168" t="n">
        <f aca="false">SUM(P78:P79)</f>
        <v>105000</v>
      </c>
      <c r="Q77" s="168" t="n">
        <f aca="false">SUM(Q78:Q79)</f>
        <v>43252.26</v>
      </c>
      <c r="R77" s="168" t="n">
        <f aca="false">SUM(R78:R79)</f>
        <v>105000</v>
      </c>
      <c r="S77" s="168" t="n">
        <f aca="false">SUM(S78:S79)</f>
        <v>46478.94</v>
      </c>
      <c r="T77" s="168" t="n">
        <f aca="false">SUM(T78:T79)</f>
        <v>0</v>
      </c>
      <c r="U77" s="168" t="n">
        <f aca="false">SUM(U78:U79)</f>
        <v>200</v>
      </c>
      <c r="V77" s="168" t="n">
        <f aca="false">SUM(V78:V79)</f>
        <v>105000</v>
      </c>
      <c r="W77" s="168" t="n">
        <f aca="false">SUM(W78:W79)</f>
        <v>110000</v>
      </c>
      <c r="X77" s="168" t="n">
        <f aca="false">SUM(X78:X79)</f>
        <v>110000</v>
      </c>
      <c r="Y77" s="168" t="n">
        <f aca="false">SUM(Y78:Y79)</f>
        <v>44945.28</v>
      </c>
      <c r="Z77" s="168" t="n">
        <f aca="false">SUM(Z78:Z79)</f>
        <v>110000</v>
      </c>
      <c r="AA77" s="168" t="n">
        <f aca="false">SUM(AA78:AA79)</f>
        <v>130000</v>
      </c>
      <c r="AB77" s="168" t="n">
        <f aca="false">SUM(AB78:AB79)</f>
        <v>130000</v>
      </c>
      <c r="AC77" s="168" t="n">
        <f aca="false">SUM(AC78:AC79)</f>
        <v>130000</v>
      </c>
      <c r="AD77" s="168" t="n">
        <f aca="false">SUM(AD78:AD79)</f>
        <v>0</v>
      </c>
      <c r="AE77" s="168" t="n">
        <f aca="false">SUM(AE78:AE79)</f>
        <v>0</v>
      </c>
      <c r="AF77" s="168" t="n">
        <f aca="false">SUM(AF78:AF79)</f>
        <v>130000</v>
      </c>
      <c r="AG77" s="168" t="n">
        <f aca="false">SUM(AG78:AG79)</f>
        <v>79489.34</v>
      </c>
      <c r="AH77" s="168" t="n">
        <f aca="false">SUM(AH78:AH79)</f>
        <v>66.2411166666667</v>
      </c>
      <c r="AI77" s="168" t="n">
        <f aca="false">SUM(AI78:AI79)</f>
        <v>104920.76</v>
      </c>
      <c r="AJ77" s="168" t="n">
        <f aca="false">SUM(AJ78:AJ79)</f>
        <v>133000</v>
      </c>
      <c r="AK77" s="168" t="n">
        <f aca="false">SUM(AK78:AK79)</f>
        <v>37342.84</v>
      </c>
      <c r="AL77" s="168" t="n">
        <f aca="false">SUM(AL78:AL79)</f>
        <v>123000</v>
      </c>
      <c r="AM77" s="168" t="n">
        <f aca="false">SUM(AM78:AM79)</f>
        <v>0</v>
      </c>
      <c r="AN77" s="168" t="n">
        <f aca="false">SUM(AN78:AN79)</f>
        <v>0</v>
      </c>
      <c r="AO77" s="168" t="n">
        <f aca="false">SUM(AO78:AO79)</f>
        <v>123000</v>
      </c>
      <c r="AP77" s="168" t="n">
        <f aca="false">SUM(AP78:AP79)</f>
        <v>36476.65</v>
      </c>
      <c r="AQ77" s="161" t="n">
        <f aca="false">SUM(AP77/AO77*100)</f>
        <v>29.6558130081301</v>
      </c>
    </row>
    <row r="78" customFormat="false" ht="12.75" hidden="true" customHeight="false" outlineLevel="0" collapsed="false">
      <c r="A78" s="164"/>
      <c r="B78" s="165"/>
      <c r="C78" s="165"/>
      <c r="D78" s="165"/>
      <c r="E78" s="165"/>
      <c r="F78" s="165"/>
      <c r="G78" s="166"/>
      <c r="H78" s="164"/>
      <c r="I78" s="167" t="n">
        <v>65311</v>
      </c>
      <c r="J78" s="165" t="s">
        <v>198</v>
      </c>
      <c r="K78" s="168" t="n">
        <v>57802.88</v>
      </c>
      <c r="L78" s="168" t="n">
        <v>30000</v>
      </c>
      <c r="M78" s="169" t="n">
        <v>30000</v>
      </c>
      <c r="N78" s="169" t="n">
        <v>5000</v>
      </c>
      <c r="O78" s="169" t="n">
        <v>5000</v>
      </c>
      <c r="P78" s="169" t="n">
        <v>5000</v>
      </c>
      <c r="Q78" s="169" t="n">
        <v>474.5</v>
      </c>
      <c r="R78" s="169" t="n">
        <v>5000</v>
      </c>
      <c r="S78" s="169" t="n">
        <v>973.86</v>
      </c>
      <c r="T78" s="169"/>
      <c r="U78" s="170" t="n">
        <f aca="false">R78/P78*100</f>
        <v>100</v>
      </c>
      <c r="V78" s="170" t="n">
        <v>5000</v>
      </c>
      <c r="W78" s="169" t="n">
        <v>10000</v>
      </c>
      <c r="X78" s="169" t="n">
        <v>10000</v>
      </c>
      <c r="Y78" s="169" t="n">
        <v>2637.19</v>
      </c>
      <c r="Z78" s="169" t="n">
        <v>10000</v>
      </c>
      <c r="AA78" s="168" t="n">
        <v>10000</v>
      </c>
      <c r="AB78" s="168" t="n">
        <v>3000</v>
      </c>
      <c r="AC78" s="168" t="n">
        <v>3000</v>
      </c>
      <c r="AD78" s="168"/>
      <c r="AE78" s="168"/>
      <c r="AF78" s="168" t="n">
        <f aca="false">SUM(AC78+AD78-AE78)</f>
        <v>3000</v>
      </c>
      <c r="AG78" s="169"/>
      <c r="AH78" s="169" t="n">
        <f aca="false">SUM(AG78/AA78*100)</f>
        <v>0</v>
      </c>
      <c r="AI78" s="169"/>
      <c r="AJ78" s="169" t="n">
        <v>3000</v>
      </c>
      <c r="AK78" s="169"/>
      <c r="AL78" s="169" t="n">
        <v>3000</v>
      </c>
      <c r="AM78" s="169"/>
      <c r="AN78" s="169"/>
      <c r="AO78" s="169" t="n">
        <f aca="false">SUM(AL78+AM78-AN78)</f>
        <v>3000</v>
      </c>
      <c r="AP78" s="169" t="n">
        <v>20.94</v>
      </c>
      <c r="AQ78" s="161" t="n">
        <f aca="false">SUM(AP78/AO78*100)</f>
        <v>0.698</v>
      </c>
    </row>
    <row r="79" customFormat="false" ht="12.75" hidden="true" customHeight="false" outlineLevel="0" collapsed="false">
      <c r="A79" s="164"/>
      <c r="B79" s="165"/>
      <c r="C79" s="165"/>
      <c r="D79" s="165"/>
      <c r="E79" s="165"/>
      <c r="F79" s="165"/>
      <c r="G79" s="166"/>
      <c r="H79" s="164"/>
      <c r="I79" s="167" t="n">
        <v>65321</v>
      </c>
      <c r="J79" s="165" t="s">
        <v>199</v>
      </c>
      <c r="K79" s="168" t="n">
        <v>89637.35</v>
      </c>
      <c r="L79" s="168" t="n">
        <v>200000</v>
      </c>
      <c r="M79" s="169" t="n">
        <v>200000</v>
      </c>
      <c r="N79" s="169" t="n">
        <v>100000</v>
      </c>
      <c r="O79" s="169" t="n">
        <v>100000</v>
      </c>
      <c r="P79" s="169" t="n">
        <v>100000</v>
      </c>
      <c r="Q79" s="169" t="n">
        <v>42777.76</v>
      </c>
      <c r="R79" s="169" t="n">
        <v>100000</v>
      </c>
      <c r="S79" s="169" t="n">
        <v>45505.08</v>
      </c>
      <c r="T79" s="169"/>
      <c r="U79" s="170" t="n">
        <f aca="false">R79/P79*100</f>
        <v>100</v>
      </c>
      <c r="V79" s="170" t="n">
        <v>100000</v>
      </c>
      <c r="W79" s="169" t="n">
        <v>100000</v>
      </c>
      <c r="X79" s="169" t="n">
        <v>100000</v>
      </c>
      <c r="Y79" s="169" t="n">
        <v>42308.09</v>
      </c>
      <c r="Z79" s="169" t="n">
        <v>100000</v>
      </c>
      <c r="AA79" s="168" t="n">
        <v>120000</v>
      </c>
      <c r="AB79" s="168" t="n">
        <v>127000</v>
      </c>
      <c r="AC79" s="168" t="n">
        <v>127000</v>
      </c>
      <c r="AD79" s="168"/>
      <c r="AE79" s="168"/>
      <c r="AF79" s="168" t="n">
        <f aca="false">SUM(AC79+AD79-AE79)</f>
        <v>127000</v>
      </c>
      <c r="AG79" s="169" t="n">
        <v>79489.34</v>
      </c>
      <c r="AH79" s="169" t="n">
        <f aca="false">SUM(AG79/AA79*100)</f>
        <v>66.2411166666667</v>
      </c>
      <c r="AI79" s="169" t="n">
        <v>104920.76</v>
      </c>
      <c r="AJ79" s="169" t="n">
        <v>130000</v>
      </c>
      <c r="AK79" s="169" t="n">
        <v>37342.84</v>
      </c>
      <c r="AL79" s="169" t="n">
        <v>120000</v>
      </c>
      <c r="AM79" s="169"/>
      <c r="AN79" s="169"/>
      <c r="AO79" s="169" t="n">
        <f aca="false">SUM(AL79+AM79-AN79)</f>
        <v>120000</v>
      </c>
      <c r="AP79" s="169" t="n">
        <v>36455.71</v>
      </c>
      <c r="AQ79" s="161" t="n">
        <f aca="false">SUM(AP79/AO79*100)</f>
        <v>30.3797583333333</v>
      </c>
    </row>
    <row r="80" s="1" customFormat="true" ht="12.75" hidden="false" customHeight="false" outlineLevel="0" collapsed="false">
      <c r="H80" s="162"/>
      <c r="I80" s="160" t="n">
        <v>66</v>
      </c>
      <c r="J80" s="111" t="s">
        <v>200</v>
      </c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23"/>
      <c r="V80" s="123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 t="n">
        <f aca="false">SUM(AL81)</f>
        <v>600000</v>
      </c>
      <c r="AM80" s="112" t="n">
        <f aca="false">SUM(AM81)</f>
        <v>350000</v>
      </c>
      <c r="AN80" s="112" t="n">
        <f aca="false">SUM(AN81)</f>
        <v>0</v>
      </c>
      <c r="AO80" s="112" t="n">
        <f aca="false">SUM(AO81)</f>
        <v>950000</v>
      </c>
      <c r="AP80" s="112" t="n">
        <f aca="false">SUM(AP81)</f>
        <v>589000</v>
      </c>
      <c r="AQ80" s="161" t="n">
        <f aca="false">SUM(AP80/AO80*100)</f>
        <v>62</v>
      </c>
    </row>
    <row r="81" customFormat="false" ht="12.75" hidden="false" customHeight="false" outlineLevel="0" collapsed="false">
      <c r="A81" s="144"/>
      <c r="B81" s="144"/>
      <c r="C81" s="144"/>
      <c r="D81" s="144"/>
      <c r="E81" s="144"/>
      <c r="F81" s="144"/>
      <c r="G81" s="144"/>
      <c r="H81" s="164"/>
      <c r="I81" s="167" t="n">
        <v>663</v>
      </c>
      <c r="J81" s="165" t="s">
        <v>201</v>
      </c>
      <c r="K81" s="168"/>
      <c r="L81" s="168"/>
      <c r="M81" s="169"/>
      <c r="N81" s="169"/>
      <c r="O81" s="169"/>
      <c r="P81" s="169"/>
      <c r="Q81" s="169"/>
      <c r="R81" s="169"/>
      <c r="S81" s="169"/>
      <c r="T81" s="169"/>
      <c r="U81" s="170"/>
      <c r="V81" s="170"/>
      <c r="W81" s="169"/>
      <c r="X81" s="169"/>
      <c r="Y81" s="169"/>
      <c r="Z81" s="169"/>
      <c r="AA81" s="168"/>
      <c r="AB81" s="168"/>
      <c r="AC81" s="168"/>
      <c r="AD81" s="168"/>
      <c r="AE81" s="168"/>
      <c r="AF81" s="168"/>
      <c r="AG81" s="169"/>
      <c r="AH81" s="169"/>
      <c r="AI81" s="169"/>
      <c r="AJ81" s="169"/>
      <c r="AK81" s="169"/>
      <c r="AL81" s="169" t="n">
        <f aca="false">SUM(AL82)</f>
        <v>600000</v>
      </c>
      <c r="AM81" s="169" t="n">
        <f aca="false">SUM(AM82)</f>
        <v>350000</v>
      </c>
      <c r="AN81" s="169" t="n">
        <f aca="false">SUM(AN82)</f>
        <v>0</v>
      </c>
      <c r="AO81" s="169" t="n">
        <f aca="false">SUM(AO82)</f>
        <v>950000</v>
      </c>
      <c r="AP81" s="169" t="n">
        <f aca="false">SUM(AP82)</f>
        <v>589000</v>
      </c>
      <c r="AQ81" s="161" t="n">
        <f aca="false">SUM(AP81/AO81*100)</f>
        <v>62</v>
      </c>
    </row>
    <row r="82" customFormat="false" ht="12.75" hidden="true" customHeight="false" outlineLevel="0" collapsed="false">
      <c r="A82" s="144"/>
      <c r="B82" s="144"/>
      <c r="C82" s="144"/>
      <c r="D82" s="144"/>
      <c r="E82" s="144"/>
      <c r="F82" s="144"/>
      <c r="G82" s="144"/>
      <c r="H82" s="164"/>
      <c r="I82" s="167" t="n">
        <v>66322</v>
      </c>
      <c r="J82" s="165" t="s">
        <v>202</v>
      </c>
      <c r="K82" s="168"/>
      <c r="L82" s="168"/>
      <c r="M82" s="169"/>
      <c r="N82" s="169"/>
      <c r="O82" s="169"/>
      <c r="P82" s="169"/>
      <c r="Q82" s="169"/>
      <c r="R82" s="169"/>
      <c r="S82" s="169"/>
      <c r="T82" s="169"/>
      <c r="U82" s="170"/>
      <c r="V82" s="170"/>
      <c r="W82" s="169"/>
      <c r="X82" s="169"/>
      <c r="Y82" s="169"/>
      <c r="Z82" s="169"/>
      <c r="AA82" s="168"/>
      <c r="AB82" s="168"/>
      <c r="AC82" s="168"/>
      <c r="AD82" s="168"/>
      <c r="AE82" s="168"/>
      <c r="AF82" s="168"/>
      <c r="AG82" s="169"/>
      <c r="AH82" s="169"/>
      <c r="AI82" s="169"/>
      <c r="AJ82" s="169"/>
      <c r="AK82" s="169"/>
      <c r="AL82" s="169" t="n">
        <v>600000</v>
      </c>
      <c r="AM82" s="169" t="n">
        <v>350000</v>
      </c>
      <c r="AN82" s="169"/>
      <c r="AO82" s="169" t="n">
        <f aca="false">SUM(AL82+AM82-AN82)</f>
        <v>950000</v>
      </c>
      <c r="AP82" s="169" t="n">
        <v>589000</v>
      </c>
      <c r="AQ82" s="161" t="n">
        <f aca="false">SUM(AP82/AO82*100)</f>
        <v>62</v>
      </c>
    </row>
    <row r="83" customFormat="false" ht="13.5" hidden="false" customHeight="false" outlineLevel="0" collapsed="false">
      <c r="H83" s="177" t="s">
        <v>203</v>
      </c>
      <c r="I83" s="178" t="n">
        <v>92</v>
      </c>
      <c r="J83" s="179" t="s">
        <v>204</v>
      </c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1"/>
      <c r="V83" s="181"/>
      <c r="W83" s="180"/>
      <c r="X83" s="180"/>
      <c r="Y83" s="180"/>
      <c r="Z83" s="180"/>
      <c r="AA83" s="182"/>
      <c r="AB83" s="182"/>
      <c r="AC83" s="182"/>
      <c r="AD83" s="182"/>
      <c r="AE83" s="182"/>
      <c r="AF83" s="182"/>
      <c r="AG83" s="180"/>
      <c r="AH83" s="180"/>
      <c r="AI83" s="180"/>
      <c r="AJ83" s="180" t="n">
        <v>1000000</v>
      </c>
      <c r="AK83" s="180" t="n">
        <v>100000</v>
      </c>
      <c r="AL83" s="180" t="n">
        <v>1230204.21</v>
      </c>
      <c r="AM83" s="180"/>
      <c r="AN83" s="180"/>
      <c r="AO83" s="180" t="n">
        <f aca="false">SUM(AL83+AM83-AN83)</f>
        <v>1230204.21</v>
      </c>
      <c r="AP83" s="180"/>
      <c r="AQ83" s="183" t="n">
        <f aca="false">SUM(AP83/AO83*100)</f>
        <v>0</v>
      </c>
    </row>
    <row r="96" customFormat="false" ht="12.75" hidden="false" customHeight="false" outlineLevel="0" collapsed="false">
      <c r="AI96" s="132" t="n">
        <v>18000</v>
      </c>
    </row>
    <row r="106" customFormat="false" ht="12.75" hidden="false" customHeight="false" outlineLevel="0" collapsed="false">
      <c r="AI106" s="132" t="n">
        <v>40000</v>
      </c>
    </row>
    <row r="123" customFormat="false" ht="12.75" hidden="false" customHeight="false" outlineLevel="0" collapsed="false">
      <c r="AI123" s="132" t="n">
        <v>0</v>
      </c>
    </row>
    <row r="124" customFormat="false" ht="12.75" hidden="false" customHeight="false" outlineLevel="0" collapsed="false">
      <c r="AI124" s="132" t="n">
        <v>0</v>
      </c>
    </row>
    <row r="125" customFormat="false" ht="12.75" hidden="false" customHeight="false" outlineLevel="0" collapsed="false">
      <c r="AI125" s="132" t="n">
        <v>30000</v>
      </c>
    </row>
    <row r="126" customFormat="false" ht="12.75" hidden="false" customHeight="false" outlineLevel="0" collapsed="false">
      <c r="AI126" s="132" t="n">
        <v>32000</v>
      </c>
    </row>
    <row r="166" customFormat="false" ht="12.75" hidden="false" customHeight="false" outlineLevel="0" collapsed="false">
      <c r="AI166" s="132" t="n">
        <v>0</v>
      </c>
    </row>
    <row r="191" customFormat="false" ht="12.75" hidden="false" customHeight="false" outlineLevel="0" collapsed="false">
      <c r="AI191" s="132" t="n">
        <v>0</v>
      </c>
    </row>
    <row r="206" customFormat="false" ht="12.75" hidden="false" customHeight="false" outlineLevel="0" collapsed="false">
      <c r="AI206" s="132" t="n">
        <v>200000</v>
      </c>
    </row>
    <row r="285" customFormat="false" ht="12.75" hidden="false" customHeight="false" outlineLevel="0" collapsed="false">
      <c r="AI285" s="132" t="n">
        <v>0</v>
      </c>
    </row>
    <row r="308" customFormat="false" ht="12.75" hidden="false" customHeight="false" outlineLevel="0" collapsed="false">
      <c r="AI308" s="132" t="n">
        <v>250000</v>
      </c>
    </row>
    <row r="315" customFormat="false" ht="12.75" hidden="false" customHeight="false" outlineLevel="0" collapsed="false">
      <c r="AI315" s="132" t="n">
        <v>720000</v>
      </c>
    </row>
    <row r="320" customFormat="false" ht="12.75" hidden="false" customHeight="false" outlineLevel="0" collapsed="false">
      <c r="AI320" s="132" t="n">
        <v>120000</v>
      </c>
    </row>
    <row r="337" customFormat="false" ht="12.75" hidden="false" customHeight="false" outlineLevel="0" collapsed="false">
      <c r="AI337" s="132" t="n">
        <v>0</v>
      </c>
    </row>
    <row r="340" customFormat="false" ht="12.75" hidden="false" customHeight="false" outlineLevel="0" collapsed="false">
      <c r="AI340" s="132" t="n">
        <v>0</v>
      </c>
    </row>
    <row r="341" customFormat="false" ht="12.75" hidden="false" customHeight="false" outlineLevel="0" collapsed="false">
      <c r="AI341" s="132" t="n">
        <v>0</v>
      </c>
    </row>
    <row r="342" customFormat="false" ht="12.75" hidden="false" customHeight="false" outlineLevel="0" collapsed="false">
      <c r="AI342" s="132" t="n">
        <v>0</v>
      </c>
    </row>
    <row r="343" customFormat="false" ht="12.75" hidden="false" customHeight="false" outlineLevel="0" collapsed="false">
      <c r="AI343" s="132" t="n">
        <v>0</v>
      </c>
    </row>
    <row r="344" customFormat="false" ht="12.75" hidden="false" customHeight="false" outlineLevel="0" collapsed="false">
      <c r="AI344" s="132" t="n">
        <v>0</v>
      </c>
    </row>
    <row r="345" customFormat="false" ht="12.75" hidden="false" customHeight="false" outlineLevel="0" collapsed="false">
      <c r="AI345" s="132" t="n">
        <v>0</v>
      </c>
    </row>
    <row r="346" customFormat="false" ht="12.75" hidden="false" customHeight="false" outlineLevel="0" collapsed="false">
      <c r="AI346" s="132" t="n">
        <v>0</v>
      </c>
    </row>
  </sheetData>
  <printOptions headings="false" gridLines="false" gridLinesSet="true" horizontalCentered="false" verticalCentered="false"/>
  <pageMargins left="0.747916666666667" right="0.551388888888889" top="0.984027777777778" bottom="0.984027777777778" header="0.511805555555556" footer="0.511805555555556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&amp;CStranica &amp;P od &amp;N</oddFooter>
  </headerFooter>
  <rowBreaks count="2" manualBreakCount="2">
    <brk id="30" man="true" max="16383" min="0"/>
    <brk id="55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P371"/>
  <sheetViews>
    <sheetView showFormulas="false" showGridLines="true" showRowColHeaders="true" showZeros="true" rightToLeft="false" tabSelected="true" showOutlineSymbols="true" defaultGridColor="true" view="normal" topLeftCell="A215" colorId="64" zoomScale="100" zoomScaleNormal="100" zoomScalePageLayoutView="130" workbookViewId="0">
      <selection pane="topLeft" activeCell="AL323" activeCellId="0" sqref="AL323"/>
    </sheetView>
  </sheetViews>
  <sheetFormatPr defaultColWidth="8.6796875" defaultRowHeight="12.75" zeroHeight="false" outlineLevelRow="0" outlineLevelCol="0"/>
  <cols>
    <col collapsed="false" customWidth="true" hidden="false" outlineLevel="0" max="1" min="1" style="0" width="7.57"/>
    <col collapsed="false" customWidth="true" hidden="false" outlineLevel="0" max="2" min="2" style="0" width="4.14"/>
    <col collapsed="false" customWidth="true" hidden="true" outlineLevel="0" max="8" min="3" style="0" width="11.53"/>
    <col collapsed="false" customWidth="true" hidden="false" outlineLevel="0" max="9" min="9" style="0" width="7.29"/>
    <col collapsed="false" customWidth="true" hidden="false" outlineLevel="0" max="10" min="10" style="0" width="38.71"/>
    <col collapsed="false" customWidth="true" hidden="true" outlineLevel="0" max="24" min="11" style="0" width="11.53"/>
    <col collapsed="false" customWidth="true" hidden="true" outlineLevel="0" max="25" min="25" style="0" width="13.42"/>
    <col collapsed="false" customWidth="true" hidden="true" outlineLevel="0" max="26" min="26" style="0" width="11.85"/>
    <col collapsed="false" customWidth="true" hidden="true" outlineLevel="0" max="27" min="27" style="0" width="11.71"/>
    <col collapsed="false" customWidth="true" hidden="true" outlineLevel="0" max="28" min="28" style="0" width="11.57"/>
    <col collapsed="false" customWidth="true" hidden="true" outlineLevel="0" max="30" min="29" style="0" width="10.71"/>
    <col collapsed="false" customWidth="true" hidden="true" outlineLevel="0" max="32" min="31" style="0" width="12.29"/>
    <col collapsed="false" customWidth="true" hidden="true" outlineLevel="0" max="33" min="33" style="0" width="13.15"/>
    <col collapsed="false" customWidth="true" hidden="true" outlineLevel="0" max="34" min="34" style="184" width="13.86"/>
    <col collapsed="false" customWidth="true" hidden="true" outlineLevel="0" max="35" min="35" style="184" width="15.42"/>
    <col collapsed="false" customWidth="true" hidden="true" outlineLevel="0" max="36" min="36" style="132" width="14.29"/>
    <col collapsed="false" customWidth="true" hidden="false" outlineLevel="0" max="37" min="37" style="184" width="13.57"/>
    <col collapsed="false" customWidth="true" hidden="false" outlineLevel="0" max="39" min="38" style="184" width="12.71"/>
    <col collapsed="false" customWidth="true" hidden="false" outlineLevel="0" max="40" min="40" style="0" width="18.14"/>
    <col collapsed="false" customWidth="true" hidden="true" outlineLevel="0" max="41" min="41" style="132" width="14.42"/>
    <col collapsed="false" customWidth="true" hidden="true" outlineLevel="0" max="42" min="42" style="0" width="11.53"/>
  </cols>
  <sheetData>
    <row r="1" customFormat="false" ht="12.75" hidden="false" customHeight="false" outlineLevel="0" collapsed="false">
      <c r="A1" s="185" t="s">
        <v>205</v>
      </c>
      <c r="B1" s="186"/>
      <c r="C1" s="186"/>
      <c r="D1" s="186"/>
      <c r="E1" s="186"/>
      <c r="F1" s="186"/>
      <c r="G1" s="186"/>
      <c r="H1" s="186"/>
      <c r="I1" s="185"/>
      <c r="J1" s="187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8"/>
      <c r="W1" s="188"/>
      <c r="X1" s="184"/>
      <c r="Y1" s="184"/>
      <c r="Z1" s="184"/>
      <c r="AA1" s="184"/>
      <c r="AB1" s="184"/>
      <c r="AC1" s="184"/>
      <c r="AD1" s="184"/>
      <c r="AE1" s="184"/>
      <c r="AF1" s="184"/>
      <c r="AG1" s="189"/>
    </row>
    <row r="2" customFormat="false" ht="12.75" hidden="false" customHeight="false" outlineLevel="0" collapsed="false">
      <c r="A2" s="185" t="s">
        <v>206</v>
      </c>
      <c r="B2" s="186"/>
      <c r="C2" s="186"/>
      <c r="D2" s="186"/>
      <c r="E2" s="186"/>
      <c r="F2" s="186"/>
      <c r="G2" s="186"/>
      <c r="H2" s="186"/>
      <c r="I2" s="185"/>
      <c r="J2" s="187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8"/>
      <c r="W2" s="188"/>
      <c r="X2" s="184"/>
      <c r="Y2" s="184"/>
      <c r="Z2" s="184"/>
      <c r="AA2" s="184"/>
      <c r="AB2" s="184"/>
      <c r="AC2" s="184"/>
      <c r="AD2" s="184"/>
      <c r="AE2" s="184"/>
      <c r="AF2" s="184"/>
      <c r="AG2" s="189"/>
    </row>
    <row r="3" customFormat="false" ht="13.5" hidden="false" customHeight="false" outlineLevel="0" collapsed="false">
      <c r="A3" s="187"/>
      <c r="B3" s="186"/>
      <c r="C3" s="186"/>
      <c r="D3" s="186"/>
      <c r="E3" s="186"/>
      <c r="F3" s="186"/>
      <c r="G3" s="186"/>
      <c r="H3" s="186"/>
      <c r="I3" s="190"/>
      <c r="J3" s="187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8"/>
      <c r="W3" s="188"/>
      <c r="X3" s="184"/>
      <c r="Y3" s="184"/>
      <c r="Z3" s="184"/>
      <c r="AA3" s="184"/>
      <c r="AB3" s="184"/>
      <c r="AC3" s="184"/>
      <c r="AD3" s="184"/>
      <c r="AE3" s="184"/>
      <c r="AF3" s="184"/>
      <c r="AG3" s="189"/>
    </row>
    <row r="4" customFormat="false" ht="26.25" hidden="false" customHeight="false" outlineLevel="0" collapsed="false">
      <c r="A4" s="191" t="s">
        <v>207</v>
      </c>
      <c r="B4" s="192" t="s">
        <v>208</v>
      </c>
      <c r="C4" s="192" t="n">
        <v>2</v>
      </c>
      <c r="D4" s="192" t="n">
        <v>3</v>
      </c>
      <c r="E4" s="192" t="n">
        <v>4</v>
      </c>
      <c r="F4" s="192" t="n">
        <v>5</v>
      </c>
      <c r="G4" s="192" t="n">
        <v>6</v>
      </c>
      <c r="H4" s="192" t="n">
        <v>7</v>
      </c>
      <c r="I4" s="193" t="s">
        <v>209</v>
      </c>
      <c r="J4" s="193" t="s">
        <v>210</v>
      </c>
      <c r="K4" s="194" t="s">
        <v>123</v>
      </c>
      <c r="L4" s="194" t="s">
        <v>124</v>
      </c>
      <c r="M4" s="195" t="s">
        <v>125</v>
      </c>
      <c r="N4" s="194" t="s">
        <v>32</v>
      </c>
      <c r="O4" s="194" t="s">
        <v>211</v>
      </c>
      <c r="P4" s="194" t="s">
        <v>33</v>
      </c>
      <c r="Q4" s="194" t="s">
        <v>212</v>
      </c>
      <c r="R4" s="194" t="s">
        <v>36</v>
      </c>
      <c r="S4" s="194" t="s">
        <v>34</v>
      </c>
      <c r="T4" s="194" t="s">
        <v>36</v>
      </c>
      <c r="U4" s="194" t="s">
        <v>37</v>
      </c>
      <c r="V4" s="196" t="s">
        <v>213</v>
      </c>
      <c r="W4" s="196" t="s">
        <v>35</v>
      </c>
      <c r="X4" s="197" t="s">
        <v>37</v>
      </c>
      <c r="Y4" s="197" t="s">
        <v>14</v>
      </c>
      <c r="Z4" s="197" t="s">
        <v>14</v>
      </c>
      <c r="AA4" s="197" t="s">
        <v>214</v>
      </c>
      <c r="AB4" s="197" t="s">
        <v>128</v>
      </c>
      <c r="AC4" s="197" t="s">
        <v>16</v>
      </c>
      <c r="AD4" s="197"/>
      <c r="AE4" s="198" t="s">
        <v>129</v>
      </c>
      <c r="AF4" s="198" t="s">
        <v>130</v>
      </c>
      <c r="AG4" s="199" t="s">
        <v>215</v>
      </c>
      <c r="AH4" s="197" t="s">
        <v>133</v>
      </c>
      <c r="AI4" s="197" t="s">
        <v>134</v>
      </c>
      <c r="AJ4" s="197" t="s">
        <v>36</v>
      </c>
      <c r="AK4" s="197" t="s">
        <v>15</v>
      </c>
      <c r="AL4" s="197" t="s">
        <v>129</v>
      </c>
      <c r="AM4" s="197" t="s">
        <v>130</v>
      </c>
      <c r="AN4" s="197" t="s">
        <v>17</v>
      </c>
      <c r="AO4" s="198" t="s">
        <v>133</v>
      </c>
      <c r="AP4" s="200" t="s">
        <v>18</v>
      </c>
    </row>
    <row r="5" customFormat="false" ht="12.75" hidden="false" customHeight="false" outlineLevel="0" collapsed="false">
      <c r="A5" s="201"/>
      <c r="B5" s="202"/>
      <c r="C5" s="202"/>
      <c r="D5" s="202"/>
      <c r="E5" s="202"/>
      <c r="F5" s="202"/>
      <c r="G5" s="202"/>
      <c r="H5" s="202"/>
      <c r="I5" s="203" t="s">
        <v>216</v>
      </c>
      <c r="J5" s="204"/>
      <c r="K5" s="205" t="e">
        <f aca="false">SUM(K6)</f>
        <v>#REF!</v>
      </c>
      <c r="L5" s="205" t="e">
        <f aca="false">SUM(L6)</f>
        <v>#REF!</v>
      </c>
      <c r="M5" s="205" t="e">
        <f aca="false">SUM(M6)</f>
        <v>#REF!</v>
      </c>
      <c r="N5" s="205" t="e">
        <f aca="false">SUM(N6)</f>
        <v>#REF!</v>
      </c>
      <c r="O5" s="205" t="e">
        <f aca="false">SUM(O6)</f>
        <v>#REF!</v>
      </c>
      <c r="P5" s="205" t="e">
        <f aca="false">SUM(P6)</f>
        <v>#REF!</v>
      </c>
      <c r="Q5" s="205" t="e">
        <f aca="false">SUM(Q6)</f>
        <v>#REF!</v>
      </c>
      <c r="R5" s="205" t="e">
        <f aca="false">SUM(R6)</f>
        <v>#REF!</v>
      </c>
      <c r="S5" s="205" t="e">
        <f aca="false">SUM(S6)</f>
        <v>#REF!</v>
      </c>
      <c r="T5" s="205" t="e">
        <f aca="false">SUM(T6)</f>
        <v>#REF!</v>
      </c>
      <c r="U5" s="205" t="e">
        <f aca="false">SUM(U6)</f>
        <v>#REF!</v>
      </c>
      <c r="V5" s="205" t="e">
        <f aca="false">SUM(V6)</f>
        <v>#DIV/0!</v>
      </c>
      <c r="W5" s="205" t="e">
        <f aca="false">SUM(W6)</f>
        <v>#REF!</v>
      </c>
      <c r="X5" s="205" t="e">
        <f aca="false">SUM(X6)</f>
        <v>#REF!</v>
      </c>
      <c r="Y5" s="205" t="e">
        <f aca="false">SUM(Y6)</f>
        <v>#REF!</v>
      </c>
      <c r="Z5" s="205" t="n">
        <f aca="false">SUM(Z6)</f>
        <v>7361645.66</v>
      </c>
      <c r="AA5" s="205" t="n">
        <f aca="false">SUM(AA6)</f>
        <v>4715500</v>
      </c>
      <c r="AB5" s="205" t="n">
        <f aca="false">SUM(AB6)</f>
        <v>2073969.09</v>
      </c>
      <c r="AC5" s="205" t="n">
        <f aca="false">SUM(AC6)</f>
        <v>6755500</v>
      </c>
      <c r="AD5" s="205" t="n">
        <f aca="false">SUM(AD6)</f>
        <v>6916000</v>
      </c>
      <c r="AE5" s="205" t="n">
        <f aca="false">SUM(AE6)</f>
        <v>0</v>
      </c>
      <c r="AF5" s="205" t="n">
        <f aca="false">SUM(AF6)</f>
        <v>0</v>
      </c>
      <c r="AG5" s="205" t="n">
        <f aca="false">SUM(AG6)</f>
        <v>6949000</v>
      </c>
      <c r="AH5" s="205" t="n">
        <f aca="false">SUM(AH6)</f>
        <v>3656237.44</v>
      </c>
      <c r="AI5" s="205" t="n">
        <f aca="false">SUM(AI6)</f>
        <v>7408000</v>
      </c>
      <c r="AJ5" s="205" t="n">
        <f aca="false">SUM(AJ6)</f>
        <v>2052670.1</v>
      </c>
      <c r="AK5" s="205" t="n">
        <f aca="false">SUM(AK6)</f>
        <v>11435161.6</v>
      </c>
      <c r="AL5" s="205" t="n">
        <f aca="false">SUM(AL6)</f>
        <v>1263500</v>
      </c>
      <c r="AM5" s="205" t="n">
        <f aca="false">SUM(AM6)</f>
        <v>675500</v>
      </c>
      <c r="AN5" s="205" t="n">
        <f aca="false">SUM(AN6)</f>
        <v>12023161.6</v>
      </c>
      <c r="AO5" s="205" t="n">
        <f aca="false">SUM(AO6)</f>
        <v>2264810.31</v>
      </c>
      <c r="AP5" s="206" t="n">
        <f aca="false">SUM(AO5/AN5*100)</f>
        <v>18.837061210256</v>
      </c>
    </row>
    <row r="6" customFormat="false" ht="12.75" hidden="false" customHeight="false" outlineLevel="0" collapsed="false">
      <c r="A6" s="207"/>
      <c r="B6" s="208"/>
      <c r="C6" s="208"/>
      <c r="D6" s="208"/>
      <c r="E6" s="208"/>
      <c r="F6" s="208"/>
      <c r="G6" s="208"/>
      <c r="H6" s="208"/>
      <c r="I6" s="209" t="s">
        <v>217</v>
      </c>
      <c r="J6" s="210" t="s">
        <v>218</v>
      </c>
      <c r="K6" s="211" t="e">
        <f aca="false">SUM(K7+#REF!+K24)</f>
        <v>#REF!</v>
      </c>
      <c r="L6" s="211" t="e">
        <f aca="false">SUM(L7+#REF!+L24)</f>
        <v>#REF!</v>
      </c>
      <c r="M6" s="211" t="e">
        <f aca="false">SUM(M7+#REF!+M24)</f>
        <v>#REF!</v>
      </c>
      <c r="N6" s="211" t="e">
        <f aca="false">SUM(N7+N24)</f>
        <v>#REF!</v>
      </c>
      <c r="O6" s="211" t="e">
        <f aca="false">SUM(O7+O24)</f>
        <v>#REF!</v>
      </c>
      <c r="P6" s="211" t="e">
        <f aca="false">SUM(P7+P24)</f>
        <v>#REF!</v>
      </c>
      <c r="Q6" s="211" t="e">
        <f aca="false">SUM(Q7+Q24)</f>
        <v>#REF!</v>
      </c>
      <c r="R6" s="211" t="e">
        <f aca="false">SUM(R7+R24)</f>
        <v>#REF!</v>
      </c>
      <c r="S6" s="211" t="e">
        <f aca="false">SUM(S7+S24)</f>
        <v>#REF!</v>
      </c>
      <c r="T6" s="211" t="e">
        <f aca="false">SUM(T7+T24)</f>
        <v>#REF!</v>
      </c>
      <c r="U6" s="211" t="e">
        <f aca="false">SUM(U7+U24)</f>
        <v>#REF!</v>
      </c>
      <c r="V6" s="211" t="e">
        <f aca="false">SUM(V7+V24)</f>
        <v>#DIV/0!</v>
      </c>
      <c r="W6" s="211" t="e">
        <f aca="false">SUM(W7+W24)</f>
        <v>#REF!</v>
      </c>
      <c r="X6" s="211" t="e">
        <f aca="false">SUM(X7+X24)</f>
        <v>#REF!</v>
      </c>
      <c r="Y6" s="211" t="e">
        <f aca="false">SUM(Y7+Y24)</f>
        <v>#REF!</v>
      </c>
      <c r="Z6" s="211" t="n">
        <f aca="false">SUM(Z7+Z24)</f>
        <v>7361645.66</v>
      </c>
      <c r="AA6" s="211" t="n">
        <f aca="false">SUM(AA7+AA24)</f>
        <v>4715500</v>
      </c>
      <c r="AB6" s="211" t="n">
        <f aca="false">SUM(AB7+AB24)</f>
        <v>2073969.09</v>
      </c>
      <c r="AC6" s="211" t="n">
        <f aca="false">SUM(AC7+AC24)</f>
        <v>6755500</v>
      </c>
      <c r="AD6" s="211" t="n">
        <f aca="false">SUM(AD7+AD24)</f>
        <v>6916000</v>
      </c>
      <c r="AE6" s="211" t="n">
        <f aca="false">SUM(AE7+AE24)</f>
        <v>0</v>
      </c>
      <c r="AF6" s="211" t="n">
        <f aca="false">SUM(AF7+AF24)</f>
        <v>0</v>
      </c>
      <c r="AG6" s="211" t="n">
        <f aca="false">SUM(AG7+AG24)</f>
        <v>6949000</v>
      </c>
      <c r="AH6" s="211" t="n">
        <f aca="false">SUM(AH7+AH24)</f>
        <v>3656237.44</v>
      </c>
      <c r="AI6" s="211" t="n">
        <f aca="false">SUM(AI7+AI24)</f>
        <v>7408000</v>
      </c>
      <c r="AJ6" s="211" t="n">
        <f aca="false">SUM(AJ7+AJ24)</f>
        <v>2052670.1</v>
      </c>
      <c r="AK6" s="211" t="n">
        <f aca="false">SUM(AK7+AK24)</f>
        <v>11435161.6</v>
      </c>
      <c r="AL6" s="211" t="n">
        <f aca="false">SUM(AL7+AL24)</f>
        <v>1263500</v>
      </c>
      <c r="AM6" s="211" t="n">
        <f aca="false">SUM(AM7+AM24)</f>
        <v>675500</v>
      </c>
      <c r="AN6" s="211" t="n">
        <f aca="false">SUM(AN7+AN24)</f>
        <v>12023161.6</v>
      </c>
      <c r="AO6" s="211" t="n">
        <f aca="false">SUM(AO7+AO24)</f>
        <v>2264810.31</v>
      </c>
      <c r="AP6" s="212" t="n">
        <f aca="false">SUM(AO6/AN6*100)</f>
        <v>18.837061210256</v>
      </c>
    </row>
    <row r="7" customFormat="false" ht="12.75" hidden="false" customHeight="false" outlineLevel="0" collapsed="false">
      <c r="A7" s="213"/>
      <c r="B7" s="214"/>
      <c r="C7" s="214"/>
      <c r="D7" s="214"/>
      <c r="E7" s="214"/>
      <c r="F7" s="214"/>
      <c r="G7" s="214"/>
      <c r="H7" s="214"/>
      <c r="I7" s="215" t="s">
        <v>219</v>
      </c>
      <c r="J7" s="216" t="s">
        <v>220</v>
      </c>
      <c r="K7" s="217" t="e">
        <f aca="false">SUM(K8)</f>
        <v>#REF!</v>
      </c>
      <c r="L7" s="217" t="e">
        <f aca="false">SUM(L8)</f>
        <v>#REF!</v>
      </c>
      <c r="M7" s="217" t="e">
        <f aca="false">SUM(M8)</f>
        <v>#REF!</v>
      </c>
      <c r="N7" s="217" t="n">
        <f aca="false">SUM(N8)</f>
        <v>128000</v>
      </c>
      <c r="O7" s="217" t="n">
        <f aca="false">SUM(O8)</f>
        <v>128000</v>
      </c>
      <c r="P7" s="217" t="n">
        <f aca="false">SUM(P8)</f>
        <v>128000</v>
      </c>
      <c r="Q7" s="217" t="n">
        <f aca="false">SUM(Q8)</f>
        <v>128000</v>
      </c>
      <c r="R7" s="217" t="n">
        <f aca="false">SUM(R8)</f>
        <v>67838.38</v>
      </c>
      <c r="S7" s="217" t="n">
        <f aca="false">SUM(S8)</f>
        <v>135000</v>
      </c>
      <c r="T7" s="217" t="n">
        <f aca="false">SUM(T8)</f>
        <v>46004.14</v>
      </c>
      <c r="U7" s="217" t="n">
        <f aca="false">SUM(U8)</f>
        <v>0</v>
      </c>
      <c r="V7" s="217" t="n">
        <f aca="false">SUM(V8)</f>
        <v>946.666666666667</v>
      </c>
      <c r="W7" s="217" t="n">
        <f aca="false">SUM(W8)</f>
        <v>220000</v>
      </c>
      <c r="X7" s="217" t="n">
        <f aca="false">SUM(X8)</f>
        <v>160000</v>
      </c>
      <c r="Y7" s="217" t="n">
        <f aca="false">SUM(Y8)</f>
        <v>210000</v>
      </c>
      <c r="Z7" s="217" t="n">
        <f aca="false">SUM(Z8)</f>
        <v>193000</v>
      </c>
      <c r="AA7" s="217" t="n">
        <f aca="false">SUM(AA8)</f>
        <v>160000</v>
      </c>
      <c r="AB7" s="217" t="n">
        <f aca="false">SUM(AB8)</f>
        <v>78432.05</v>
      </c>
      <c r="AC7" s="217" t="n">
        <f aca="false">SUM(AC8)</f>
        <v>160000</v>
      </c>
      <c r="AD7" s="217" t="n">
        <f aca="false">SUM(AD8)</f>
        <v>150000</v>
      </c>
      <c r="AE7" s="217" t="n">
        <f aca="false">SUM(AE8)</f>
        <v>0</v>
      </c>
      <c r="AF7" s="217" t="n">
        <f aca="false">SUM(AF8)</f>
        <v>0</v>
      </c>
      <c r="AG7" s="217" t="n">
        <f aca="false">SUM(AG8)</f>
        <v>150000</v>
      </c>
      <c r="AH7" s="217" t="n">
        <f aca="false">SUM(AH8)</f>
        <v>99202.66</v>
      </c>
      <c r="AI7" s="217" t="n">
        <f aca="false">SUM(AI8)</f>
        <v>260000</v>
      </c>
      <c r="AJ7" s="217" t="n">
        <f aca="false">SUM(AJ8)</f>
        <v>83193.96</v>
      </c>
      <c r="AK7" s="217" t="n">
        <f aca="false">SUM(AK8)</f>
        <v>130000</v>
      </c>
      <c r="AL7" s="217" t="n">
        <f aca="false">SUM(AL8)</f>
        <v>0</v>
      </c>
      <c r="AM7" s="217" t="n">
        <f aca="false">SUM(AM8)</f>
        <v>0</v>
      </c>
      <c r="AN7" s="217" t="n">
        <f aca="false">SUM(AN8)</f>
        <v>130000</v>
      </c>
      <c r="AO7" s="217" t="n">
        <f aca="false">SUM(AO8)</f>
        <v>78276.17</v>
      </c>
      <c r="AP7" s="212" t="n">
        <f aca="false">SUM(AO7/AN7*100)</f>
        <v>60.2124384615385</v>
      </c>
    </row>
    <row r="8" customFormat="false" ht="12.75" hidden="false" customHeight="false" outlineLevel="0" collapsed="false">
      <c r="A8" s="218" t="s">
        <v>221</v>
      </c>
      <c r="B8" s="214"/>
      <c r="C8" s="214"/>
      <c r="D8" s="214"/>
      <c r="E8" s="214"/>
      <c r="F8" s="214"/>
      <c r="G8" s="214"/>
      <c r="H8" s="214"/>
      <c r="I8" s="215" t="s">
        <v>222</v>
      </c>
      <c r="J8" s="216"/>
      <c r="K8" s="217" t="e">
        <f aca="false">SUM(K9+K18)</f>
        <v>#REF!</v>
      </c>
      <c r="L8" s="217" t="e">
        <f aca="false">SUM(L9+L18)</f>
        <v>#REF!</v>
      </c>
      <c r="M8" s="217" t="e">
        <f aca="false">SUM(M9+M18)</f>
        <v>#REF!</v>
      </c>
      <c r="N8" s="217" t="n">
        <f aca="false">SUM(N9+N18)</f>
        <v>128000</v>
      </c>
      <c r="O8" s="217" t="n">
        <f aca="false">SUM(O9+O18)</f>
        <v>128000</v>
      </c>
      <c r="P8" s="217" t="n">
        <f aca="false">SUM(P9+P18)</f>
        <v>128000</v>
      </c>
      <c r="Q8" s="217" t="n">
        <f aca="false">SUM(Q9+Q18)</f>
        <v>128000</v>
      </c>
      <c r="R8" s="217" t="n">
        <f aca="false">SUM(R9+R18)</f>
        <v>67838.38</v>
      </c>
      <c r="S8" s="217" t="n">
        <f aca="false">SUM(S9+S18)</f>
        <v>135000</v>
      </c>
      <c r="T8" s="217" t="n">
        <f aca="false">SUM(T9+T18)</f>
        <v>46004.14</v>
      </c>
      <c r="U8" s="217" t="n">
        <f aca="false">SUM(U9+U18)</f>
        <v>0</v>
      </c>
      <c r="V8" s="217" t="n">
        <f aca="false">SUM(V9+V18)</f>
        <v>946.666666666667</v>
      </c>
      <c r="W8" s="217" t="n">
        <f aca="false">SUM(W9+W18)</f>
        <v>220000</v>
      </c>
      <c r="X8" s="217" t="n">
        <f aca="false">SUM(X9+X18)</f>
        <v>160000</v>
      </c>
      <c r="Y8" s="217" t="n">
        <f aca="false">SUM(Y9+Y18)</f>
        <v>210000</v>
      </c>
      <c r="Z8" s="217" t="n">
        <f aca="false">SUM(Z9+Z18)</f>
        <v>193000</v>
      </c>
      <c r="AA8" s="217" t="n">
        <f aca="false">SUM(AA9+AA18)</f>
        <v>160000</v>
      </c>
      <c r="AB8" s="217" t="n">
        <f aca="false">SUM(AB9+AB18)</f>
        <v>78432.05</v>
      </c>
      <c r="AC8" s="217" t="n">
        <f aca="false">SUM(AC9+AC18)</f>
        <v>160000</v>
      </c>
      <c r="AD8" s="217" t="n">
        <f aca="false">SUM(AD9+AD18)</f>
        <v>150000</v>
      </c>
      <c r="AE8" s="217" t="n">
        <f aca="false">SUM(AE9+AE18)</f>
        <v>0</v>
      </c>
      <c r="AF8" s="217" t="n">
        <f aca="false">SUM(AF9+AF18)</f>
        <v>0</v>
      </c>
      <c r="AG8" s="217" t="n">
        <f aca="false">SUM(AG9+AG18)</f>
        <v>150000</v>
      </c>
      <c r="AH8" s="217" t="n">
        <f aca="false">SUM(AH9+AH18)</f>
        <v>99202.66</v>
      </c>
      <c r="AI8" s="217" t="n">
        <f aca="false">SUM(AI9+AI18)</f>
        <v>260000</v>
      </c>
      <c r="AJ8" s="217" t="n">
        <f aca="false">SUM(AJ9+AJ18)</f>
        <v>83193.96</v>
      </c>
      <c r="AK8" s="217" t="n">
        <f aca="false">SUM(AK9+AK18)</f>
        <v>130000</v>
      </c>
      <c r="AL8" s="217" t="n">
        <f aca="false">SUM(AL9+AL18)</f>
        <v>0</v>
      </c>
      <c r="AM8" s="217" t="n">
        <f aca="false">SUM(AM9+AM18)</f>
        <v>0</v>
      </c>
      <c r="AN8" s="217" t="n">
        <f aca="false">SUM(AN9+AN18)</f>
        <v>130000</v>
      </c>
      <c r="AO8" s="217" t="n">
        <f aca="false">SUM(AO9+AO18)</f>
        <v>78276.17</v>
      </c>
      <c r="AP8" s="212" t="n">
        <f aca="false">SUM(AO8/AN8*100)</f>
        <v>60.2124384615385</v>
      </c>
    </row>
    <row r="9" customFormat="false" ht="12.75" hidden="false" customHeight="false" outlineLevel="0" collapsed="false">
      <c r="A9" s="213" t="s">
        <v>223</v>
      </c>
      <c r="B9" s="208"/>
      <c r="C9" s="208"/>
      <c r="D9" s="208"/>
      <c r="E9" s="208"/>
      <c r="F9" s="208"/>
      <c r="G9" s="208"/>
      <c r="H9" s="208"/>
      <c r="I9" s="219" t="s">
        <v>224</v>
      </c>
      <c r="J9" s="220" t="s">
        <v>225</v>
      </c>
      <c r="K9" s="221" t="e">
        <f aca="false">SUM(K10)</f>
        <v>#REF!</v>
      </c>
      <c r="L9" s="221" t="e">
        <f aca="false">SUM(L10)</f>
        <v>#REF!</v>
      </c>
      <c r="M9" s="221" t="e">
        <f aca="false">SUM(M10)</f>
        <v>#REF!</v>
      </c>
      <c r="N9" s="221" t="n">
        <f aca="false">SUM(N10)</f>
        <v>108000</v>
      </c>
      <c r="O9" s="221" t="n">
        <f aca="false">SUM(O10)</f>
        <v>108000</v>
      </c>
      <c r="P9" s="221" t="n">
        <f aca="false">SUM(P10)</f>
        <v>108000</v>
      </c>
      <c r="Q9" s="221" t="n">
        <f aca="false">SUM(Q10)</f>
        <v>108000</v>
      </c>
      <c r="R9" s="221" t="n">
        <f aca="false">SUM(R10)</f>
        <v>57838.38</v>
      </c>
      <c r="S9" s="221" t="n">
        <f aca="false">SUM(S10)</f>
        <v>115000</v>
      </c>
      <c r="T9" s="221" t="n">
        <f aca="false">SUM(T10)</f>
        <v>41004.14</v>
      </c>
      <c r="U9" s="221" t="n">
        <f aca="false">SUM(U10)</f>
        <v>0</v>
      </c>
      <c r="V9" s="221" t="n">
        <f aca="false">SUM(V10)</f>
        <v>846.666666666667</v>
      </c>
      <c r="W9" s="221" t="n">
        <f aca="false">SUM(W10)</f>
        <v>200000</v>
      </c>
      <c r="X9" s="221" t="n">
        <f aca="false">SUM(X10)</f>
        <v>130000</v>
      </c>
      <c r="Y9" s="221" t="n">
        <f aca="false">SUM(Y10)</f>
        <v>180000</v>
      </c>
      <c r="Z9" s="221" t="n">
        <f aca="false">SUM(Z10)</f>
        <v>163000</v>
      </c>
      <c r="AA9" s="221" t="n">
        <f aca="false">SUM(AA10)</f>
        <v>130000</v>
      </c>
      <c r="AB9" s="221" t="n">
        <f aca="false">SUM(AB10)</f>
        <v>65932.05</v>
      </c>
      <c r="AC9" s="221" t="n">
        <f aca="false">SUM(AC10)</f>
        <v>130000</v>
      </c>
      <c r="AD9" s="221" t="n">
        <f aca="false">SUM(AD10)</f>
        <v>120000</v>
      </c>
      <c r="AE9" s="221" t="n">
        <f aca="false">SUM(AE10)</f>
        <v>0</v>
      </c>
      <c r="AF9" s="221" t="n">
        <f aca="false">SUM(AF10)</f>
        <v>0</v>
      </c>
      <c r="AG9" s="221" t="n">
        <f aca="false">SUM(AG10)</f>
        <v>120000</v>
      </c>
      <c r="AH9" s="221" t="n">
        <f aca="false">SUM(AH10)</f>
        <v>84202.66</v>
      </c>
      <c r="AI9" s="221" t="n">
        <f aca="false">SUM(AI10)</f>
        <v>220000</v>
      </c>
      <c r="AJ9" s="221" t="n">
        <f aca="false">SUM(AJ10)</f>
        <v>73193.96</v>
      </c>
      <c r="AK9" s="221" t="n">
        <f aca="false">SUM(AK10)</f>
        <v>90000</v>
      </c>
      <c r="AL9" s="221" t="n">
        <f aca="false">SUM(AL10)</f>
        <v>0</v>
      </c>
      <c r="AM9" s="221" t="n">
        <f aca="false">SUM(AM10)</f>
        <v>0</v>
      </c>
      <c r="AN9" s="221" t="n">
        <f aca="false">SUM(AN10)</f>
        <v>90000</v>
      </c>
      <c r="AO9" s="221" t="n">
        <f aca="false">SUM(AO10)</f>
        <v>58276.17</v>
      </c>
      <c r="AP9" s="212" t="n">
        <f aca="false">SUM(AO9/AN9*100)</f>
        <v>64.7513</v>
      </c>
    </row>
    <row r="10" customFormat="false" ht="12.75" hidden="false" customHeight="false" outlineLevel="0" collapsed="false">
      <c r="A10" s="213"/>
      <c r="B10" s="208"/>
      <c r="C10" s="208"/>
      <c r="D10" s="208"/>
      <c r="E10" s="208"/>
      <c r="F10" s="208"/>
      <c r="G10" s="208"/>
      <c r="H10" s="208"/>
      <c r="I10" s="219" t="s">
        <v>226</v>
      </c>
      <c r="J10" s="220"/>
      <c r="K10" s="221" t="e">
        <f aca="false">SUM(K11)</f>
        <v>#REF!</v>
      </c>
      <c r="L10" s="221" t="e">
        <f aca="false">SUM(L11)</f>
        <v>#REF!</v>
      </c>
      <c r="M10" s="221" t="e">
        <f aca="false">SUM(M11)</f>
        <v>#REF!</v>
      </c>
      <c r="N10" s="221" t="n">
        <f aca="false">SUM(N11)</f>
        <v>108000</v>
      </c>
      <c r="O10" s="221" t="n">
        <f aca="false">SUM(O11)</f>
        <v>108000</v>
      </c>
      <c r="P10" s="221" t="n">
        <f aca="false">SUM(P11)</f>
        <v>108000</v>
      </c>
      <c r="Q10" s="221" t="n">
        <f aca="false">SUM(Q11)</f>
        <v>108000</v>
      </c>
      <c r="R10" s="221" t="n">
        <f aca="false">SUM(R11)</f>
        <v>57838.38</v>
      </c>
      <c r="S10" s="221" t="n">
        <f aca="false">SUM(S11)</f>
        <v>115000</v>
      </c>
      <c r="T10" s="221" t="n">
        <f aca="false">SUM(T11)</f>
        <v>41004.14</v>
      </c>
      <c r="U10" s="221" t="n">
        <f aca="false">SUM(U11)</f>
        <v>0</v>
      </c>
      <c r="V10" s="221" t="n">
        <f aca="false">SUM(V11)</f>
        <v>846.666666666667</v>
      </c>
      <c r="W10" s="221" t="n">
        <f aca="false">SUM(W11)</f>
        <v>200000</v>
      </c>
      <c r="X10" s="221" t="n">
        <f aca="false">SUM(X11)</f>
        <v>130000</v>
      </c>
      <c r="Y10" s="221" t="n">
        <f aca="false">SUM(Y11)</f>
        <v>180000</v>
      </c>
      <c r="Z10" s="221" t="n">
        <f aca="false">SUM(Z11)</f>
        <v>163000</v>
      </c>
      <c r="AA10" s="221" t="n">
        <f aca="false">SUM(AA11)</f>
        <v>130000</v>
      </c>
      <c r="AB10" s="221" t="n">
        <f aca="false">SUM(AB11)</f>
        <v>65932.05</v>
      </c>
      <c r="AC10" s="221" t="n">
        <f aca="false">SUM(AC11)</f>
        <v>130000</v>
      </c>
      <c r="AD10" s="221" t="n">
        <f aca="false">SUM(AD11)</f>
        <v>120000</v>
      </c>
      <c r="AE10" s="221" t="n">
        <f aca="false">SUM(AE11)</f>
        <v>0</v>
      </c>
      <c r="AF10" s="221" t="n">
        <f aca="false">SUM(AF11)</f>
        <v>0</v>
      </c>
      <c r="AG10" s="221" t="n">
        <f aca="false">SUM(AG11)</f>
        <v>120000</v>
      </c>
      <c r="AH10" s="221" t="n">
        <f aca="false">SUM(AH11)</f>
        <v>84202.66</v>
      </c>
      <c r="AI10" s="221" t="n">
        <f aca="false">SUM(AI11)</f>
        <v>220000</v>
      </c>
      <c r="AJ10" s="221" t="n">
        <f aca="false">SUM(AJ11)</f>
        <v>73193.96</v>
      </c>
      <c r="AK10" s="221" t="n">
        <f aca="false">SUM(AK11)</f>
        <v>90000</v>
      </c>
      <c r="AL10" s="221" t="n">
        <f aca="false">SUM(AL11)</f>
        <v>0</v>
      </c>
      <c r="AM10" s="221" t="n">
        <f aca="false">SUM(AM11)</f>
        <v>0</v>
      </c>
      <c r="AN10" s="221" t="n">
        <f aca="false">SUM(AN11)</f>
        <v>90000</v>
      </c>
      <c r="AO10" s="221" t="n">
        <f aca="false">SUM(AO11)</f>
        <v>58276.17</v>
      </c>
      <c r="AP10" s="212" t="n">
        <f aca="false">SUM(AO10/AN10*100)</f>
        <v>64.7513</v>
      </c>
    </row>
    <row r="11" customFormat="false" ht="12.75" hidden="false" customHeight="false" outlineLevel="0" collapsed="false">
      <c r="A11" s="222"/>
      <c r="B11" s="223"/>
      <c r="C11" s="223"/>
      <c r="D11" s="223"/>
      <c r="E11" s="223"/>
      <c r="F11" s="223"/>
      <c r="G11" s="223"/>
      <c r="H11" s="223"/>
      <c r="I11" s="224" t="n">
        <v>3</v>
      </c>
      <c r="J11" s="120" t="s">
        <v>77</v>
      </c>
      <c r="K11" s="225" t="e">
        <f aca="false">SUM(K12)</f>
        <v>#REF!</v>
      </c>
      <c r="L11" s="225" t="e">
        <f aca="false">SUM(L12)</f>
        <v>#REF!</v>
      </c>
      <c r="M11" s="225" t="e">
        <f aca="false">SUM(M12)</f>
        <v>#REF!</v>
      </c>
      <c r="N11" s="225" t="n">
        <f aca="false">SUM(N12)</f>
        <v>108000</v>
      </c>
      <c r="O11" s="225" t="n">
        <f aca="false">SUM(O12)</f>
        <v>108000</v>
      </c>
      <c r="P11" s="225" t="n">
        <f aca="false">SUM(P12)</f>
        <v>108000</v>
      </c>
      <c r="Q11" s="225" t="n">
        <f aca="false">SUM(Q12)</f>
        <v>108000</v>
      </c>
      <c r="R11" s="225" t="n">
        <f aca="false">SUM(R12)</f>
        <v>57838.38</v>
      </c>
      <c r="S11" s="225" t="n">
        <f aca="false">SUM(S12)</f>
        <v>115000</v>
      </c>
      <c r="T11" s="225" t="n">
        <f aca="false">SUM(T12)</f>
        <v>41004.14</v>
      </c>
      <c r="U11" s="225" t="n">
        <f aca="false">SUM(U12)</f>
        <v>0</v>
      </c>
      <c r="V11" s="225" t="n">
        <f aca="false">SUM(V12)</f>
        <v>846.666666666667</v>
      </c>
      <c r="W11" s="225" t="n">
        <f aca="false">SUM(W12)</f>
        <v>200000</v>
      </c>
      <c r="X11" s="225" t="n">
        <f aca="false">SUM(X12)</f>
        <v>130000</v>
      </c>
      <c r="Y11" s="225" t="n">
        <f aca="false">SUM(Y12)</f>
        <v>180000</v>
      </c>
      <c r="Z11" s="225" t="n">
        <f aca="false">SUM(Z12)</f>
        <v>163000</v>
      </c>
      <c r="AA11" s="225" t="n">
        <f aca="false">SUM(AA12)</f>
        <v>130000</v>
      </c>
      <c r="AB11" s="225" t="n">
        <f aca="false">SUM(AB12)</f>
        <v>65932.05</v>
      </c>
      <c r="AC11" s="225" t="n">
        <f aca="false">SUM(AC12)</f>
        <v>130000</v>
      </c>
      <c r="AD11" s="225" t="n">
        <f aca="false">SUM(AD12)</f>
        <v>120000</v>
      </c>
      <c r="AE11" s="225" t="n">
        <f aca="false">SUM(AE12)</f>
        <v>0</v>
      </c>
      <c r="AF11" s="225" t="n">
        <f aca="false">SUM(AF12)</f>
        <v>0</v>
      </c>
      <c r="AG11" s="225" t="n">
        <f aca="false">SUM(AG12)</f>
        <v>120000</v>
      </c>
      <c r="AH11" s="225" t="n">
        <f aca="false">SUM(AH12)</f>
        <v>84202.66</v>
      </c>
      <c r="AI11" s="225" t="n">
        <f aca="false">SUM(AI12)</f>
        <v>220000</v>
      </c>
      <c r="AJ11" s="225" t="n">
        <f aca="false">SUM(AJ12)</f>
        <v>73193.96</v>
      </c>
      <c r="AK11" s="225" t="n">
        <f aca="false">SUM(AK12)</f>
        <v>90000</v>
      </c>
      <c r="AL11" s="225" t="n">
        <f aca="false">SUM(AL12)</f>
        <v>0</v>
      </c>
      <c r="AM11" s="225" t="n">
        <f aca="false">SUM(AM12)</f>
        <v>0</v>
      </c>
      <c r="AN11" s="225" t="n">
        <f aca="false">SUM(AN12)</f>
        <v>90000</v>
      </c>
      <c r="AO11" s="225" t="n">
        <f aca="false">SUM(AO12)</f>
        <v>58276.17</v>
      </c>
      <c r="AP11" s="226" t="n">
        <f aca="false">SUM(AO11/AN11*100)</f>
        <v>64.7513</v>
      </c>
    </row>
    <row r="12" customFormat="false" ht="12.75" hidden="false" customHeight="false" outlineLevel="0" collapsed="false">
      <c r="A12" s="222"/>
      <c r="B12" s="223"/>
      <c r="C12" s="223"/>
      <c r="D12" s="223"/>
      <c r="E12" s="223"/>
      <c r="F12" s="223"/>
      <c r="G12" s="223"/>
      <c r="H12" s="223"/>
      <c r="I12" s="224" t="n">
        <v>32</v>
      </c>
      <c r="J12" s="120" t="s">
        <v>82</v>
      </c>
      <c r="K12" s="225" t="e">
        <f aca="false">SUM(#REF!+K13)</f>
        <v>#REF!</v>
      </c>
      <c r="L12" s="225" t="e">
        <f aca="false">SUM(#REF!+L13)</f>
        <v>#REF!</v>
      </c>
      <c r="M12" s="225" t="e">
        <f aca="false">SUM(#REF!+M13)</f>
        <v>#REF!</v>
      </c>
      <c r="N12" s="225" t="n">
        <f aca="false">SUM(N13)</f>
        <v>108000</v>
      </c>
      <c r="O12" s="225" t="n">
        <f aca="false">SUM(O13)</f>
        <v>108000</v>
      </c>
      <c r="P12" s="225" t="n">
        <f aca="false">SUM(P13)</f>
        <v>108000</v>
      </c>
      <c r="Q12" s="225" t="n">
        <f aca="false">SUM(Q13)</f>
        <v>108000</v>
      </c>
      <c r="R12" s="225" t="n">
        <f aca="false">SUM(R13)</f>
        <v>57838.38</v>
      </c>
      <c r="S12" s="225" t="n">
        <f aca="false">SUM(S13)</f>
        <v>115000</v>
      </c>
      <c r="T12" s="225" t="n">
        <f aca="false">SUM(T13)</f>
        <v>41004.14</v>
      </c>
      <c r="U12" s="225" t="n">
        <f aca="false">SUM(U13)</f>
        <v>0</v>
      </c>
      <c r="V12" s="225" t="n">
        <f aca="false">SUM(V13)</f>
        <v>846.666666666667</v>
      </c>
      <c r="W12" s="225" t="n">
        <f aca="false">SUM(W13)</f>
        <v>200000</v>
      </c>
      <c r="X12" s="225" t="n">
        <f aca="false">SUM(X13)</f>
        <v>130000</v>
      </c>
      <c r="Y12" s="225" t="n">
        <f aca="false">SUM(Y13)</f>
        <v>180000</v>
      </c>
      <c r="Z12" s="225" t="n">
        <f aca="false">SUM(Z13)</f>
        <v>163000</v>
      </c>
      <c r="AA12" s="225" t="n">
        <f aca="false">SUM(AA13)</f>
        <v>130000</v>
      </c>
      <c r="AB12" s="225" t="n">
        <f aca="false">SUM(AB13)</f>
        <v>65932.05</v>
      </c>
      <c r="AC12" s="225" t="n">
        <f aca="false">SUM(AC13)</f>
        <v>130000</v>
      </c>
      <c r="AD12" s="225" t="n">
        <f aca="false">SUM(AD13)</f>
        <v>120000</v>
      </c>
      <c r="AE12" s="225" t="n">
        <f aca="false">SUM(AE13)</f>
        <v>0</v>
      </c>
      <c r="AF12" s="225" t="n">
        <f aca="false">SUM(AF13)</f>
        <v>0</v>
      </c>
      <c r="AG12" s="225" t="n">
        <f aca="false">SUM(AG13)</f>
        <v>120000</v>
      </c>
      <c r="AH12" s="225" t="n">
        <f aca="false">SUM(AH13)</f>
        <v>84202.66</v>
      </c>
      <c r="AI12" s="225" t="n">
        <f aca="false">SUM(AI13)</f>
        <v>220000</v>
      </c>
      <c r="AJ12" s="225" t="n">
        <f aca="false">SUM(AJ13)</f>
        <v>73193.96</v>
      </c>
      <c r="AK12" s="225" t="n">
        <f aca="false">SUM(AK13)</f>
        <v>90000</v>
      </c>
      <c r="AL12" s="225" t="n">
        <f aca="false">SUM(AL13)</f>
        <v>0</v>
      </c>
      <c r="AM12" s="225" t="n">
        <f aca="false">SUM(AM13)</f>
        <v>0</v>
      </c>
      <c r="AN12" s="225" t="n">
        <f aca="false">SUM(AN13)</f>
        <v>90000</v>
      </c>
      <c r="AO12" s="225" t="n">
        <f aca="false">SUM(AO13)</f>
        <v>58276.17</v>
      </c>
      <c r="AP12" s="226" t="n">
        <f aca="false">SUM(AO12/AN12*100)</f>
        <v>64.7513</v>
      </c>
    </row>
    <row r="13" customFormat="false" ht="12.75" hidden="false" customHeight="false" outlineLevel="0" collapsed="false">
      <c r="A13" s="227"/>
      <c r="B13" s="228" t="s">
        <v>115</v>
      </c>
      <c r="C13" s="228"/>
      <c r="D13" s="228"/>
      <c r="E13" s="228"/>
      <c r="F13" s="228"/>
      <c r="G13" s="228"/>
      <c r="H13" s="228"/>
      <c r="I13" s="229" t="n">
        <v>329</v>
      </c>
      <c r="J13" s="230" t="s">
        <v>86</v>
      </c>
      <c r="K13" s="231" t="n">
        <f aca="false">SUM(K14:K17)</f>
        <v>0</v>
      </c>
      <c r="L13" s="231" t="n">
        <f aca="false">SUM(L14:L17)</f>
        <v>0</v>
      </c>
      <c r="M13" s="231" t="n">
        <f aca="false">SUM(M14:M17)</f>
        <v>0</v>
      </c>
      <c r="N13" s="231" t="n">
        <f aca="false">SUM(N14:N17)</f>
        <v>108000</v>
      </c>
      <c r="O13" s="231" t="n">
        <f aca="false">SUM(O14:O17)</f>
        <v>108000</v>
      </c>
      <c r="P13" s="231" t="n">
        <f aca="false">SUM(P14:P17)</f>
        <v>108000</v>
      </c>
      <c r="Q13" s="231" t="n">
        <f aca="false">SUM(Q14:Q17)</f>
        <v>108000</v>
      </c>
      <c r="R13" s="231" t="n">
        <f aca="false">SUM(R14:R17)</f>
        <v>57838.38</v>
      </c>
      <c r="S13" s="231" t="n">
        <f aca="false">SUM(S14:S17)</f>
        <v>115000</v>
      </c>
      <c r="T13" s="231" t="n">
        <f aca="false">SUM(T14:T17)</f>
        <v>41004.14</v>
      </c>
      <c r="U13" s="231" t="n">
        <f aca="false">SUM(U14:U17)</f>
        <v>0</v>
      </c>
      <c r="V13" s="231" t="n">
        <f aca="false">SUM(V14:V17)</f>
        <v>846.666666666667</v>
      </c>
      <c r="W13" s="231" t="n">
        <f aca="false">SUM(W14:W17)</f>
        <v>200000</v>
      </c>
      <c r="X13" s="231" t="n">
        <f aca="false">SUM(X14:X17)</f>
        <v>130000</v>
      </c>
      <c r="Y13" s="231" t="n">
        <f aca="false">SUM(Y14:Y17)</f>
        <v>180000</v>
      </c>
      <c r="Z13" s="231" t="n">
        <f aca="false">SUM(Z14:Z17)</f>
        <v>163000</v>
      </c>
      <c r="AA13" s="231" t="n">
        <f aca="false">SUM(AA14:AA17)</f>
        <v>130000</v>
      </c>
      <c r="AB13" s="231" t="n">
        <f aca="false">SUM(AB14:AB17)</f>
        <v>65932.05</v>
      </c>
      <c r="AC13" s="231" t="n">
        <f aca="false">SUM(AC14:AC17)</f>
        <v>130000</v>
      </c>
      <c r="AD13" s="231" t="n">
        <f aca="false">SUM(AD14:AD17)</f>
        <v>120000</v>
      </c>
      <c r="AE13" s="231" t="n">
        <f aca="false">SUM(AE14:AE17)</f>
        <v>0</v>
      </c>
      <c r="AF13" s="231" t="n">
        <f aca="false">SUM(AF14:AF17)</f>
        <v>0</v>
      </c>
      <c r="AG13" s="231" t="n">
        <f aca="false">SUM(AG14:AG17)</f>
        <v>120000</v>
      </c>
      <c r="AH13" s="231" t="n">
        <f aca="false">SUM(AH14:AH17)</f>
        <v>84202.66</v>
      </c>
      <c r="AI13" s="231" t="n">
        <f aca="false">SUM(AI14:AI17)</f>
        <v>220000</v>
      </c>
      <c r="AJ13" s="231" t="n">
        <f aca="false">SUM(AJ14:AJ17)</f>
        <v>73193.96</v>
      </c>
      <c r="AK13" s="231" t="n">
        <f aca="false">SUM(AK14:AK17)</f>
        <v>90000</v>
      </c>
      <c r="AL13" s="231" t="n">
        <f aca="false">SUM(AL14:AL17)</f>
        <v>0</v>
      </c>
      <c r="AM13" s="231" t="n">
        <f aca="false">SUM(AM14:AM17)</f>
        <v>0</v>
      </c>
      <c r="AN13" s="231" t="n">
        <f aca="false">SUM(AN14:AN17)</f>
        <v>90000</v>
      </c>
      <c r="AO13" s="231" t="n">
        <f aca="false">SUM(AO14:AO17)</f>
        <v>58276.17</v>
      </c>
      <c r="AP13" s="226" t="n">
        <f aca="false">SUM(AO13/AN13*100)</f>
        <v>64.7513</v>
      </c>
    </row>
    <row r="14" customFormat="false" ht="12.75" hidden="true" customHeight="false" outlineLevel="0" collapsed="false">
      <c r="A14" s="227"/>
      <c r="B14" s="228"/>
      <c r="C14" s="228"/>
      <c r="D14" s="228"/>
      <c r="E14" s="228"/>
      <c r="F14" s="228"/>
      <c r="G14" s="228"/>
      <c r="H14" s="228"/>
      <c r="I14" s="229" t="n">
        <v>32911</v>
      </c>
      <c r="J14" s="230" t="s">
        <v>227</v>
      </c>
      <c r="K14" s="231"/>
      <c r="L14" s="231"/>
      <c r="M14" s="231"/>
      <c r="N14" s="231" t="n">
        <v>100000</v>
      </c>
      <c r="O14" s="231" t="n">
        <v>100000</v>
      </c>
      <c r="P14" s="231" t="n">
        <v>100000</v>
      </c>
      <c r="Q14" s="231" t="n">
        <v>100000</v>
      </c>
      <c r="R14" s="231" t="n">
        <v>28652.38</v>
      </c>
      <c r="S14" s="231" t="n">
        <v>80000</v>
      </c>
      <c r="T14" s="231" t="n">
        <v>36253.9</v>
      </c>
      <c r="U14" s="231"/>
      <c r="V14" s="232" t="n">
        <f aca="false">S14/P14*100</f>
        <v>80</v>
      </c>
      <c r="W14" s="233" t="n">
        <v>80000</v>
      </c>
      <c r="X14" s="231" t="n">
        <v>100000</v>
      </c>
      <c r="Y14" s="231" t="n">
        <v>100000</v>
      </c>
      <c r="Z14" s="231" t="n">
        <v>100000</v>
      </c>
      <c r="AA14" s="231" t="n">
        <v>100000</v>
      </c>
      <c r="AB14" s="231" t="n">
        <v>19829.59</v>
      </c>
      <c r="AC14" s="231" t="n">
        <v>100000</v>
      </c>
      <c r="AD14" s="231" t="n">
        <v>80000</v>
      </c>
      <c r="AE14" s="231"/>
      <c r="AF14" s="231"/>
      <c r="AG14" s="234" t="n">
        <v>80000</v>
      </c>
      <c r="AH14" s="231" t="n">
        <v>60839.65</v>
      </c>
      <c r="AI14" s="231" t="n">
        <v>80000</v>
      </c>
      <c r="AJ14" s="169" t="n">
        <v>27663.23</v>
      </c>
      <c r="AK14" s="231" t="n">
        <v>50000</v>
      </c>
      <c r="AL14" s="231"/>
      <c r="AM14" s="231"/>
      <c r="AN14" s="169" t="n">
        <f aca="false">SUM(AK14+AL14-AM14)</f>
        <v>50000</v>
      </c>
      <c r="AO14" s="169" t="n">
        <v>35379.48</v>
      </c>
      <c r="AP14" s="226" t="n">
        <f aca="false">SUM(AO14/AN14*100)</f>
        <v>70.75896</v>
      </c>
    </row>
    <row r="15" customFormat="false" ht="12.75" hidden="true" customHeight="false" outlineLevel="0" collapsed="false">
      <c r="A15" s="227"/>
      <c r="B15" s="228"/>
      <c r="C15" s="228"/>
      <c r="D15" s="228"/>
      <c r="E15" s="228"/>
      <c r="F15" s="228"/>
      <c r="G15" s="228"/>
      <c r="H15" s="228"/>
      <c r="I15" s="229" t="n">
        <v>32921</v>
      </c>
      <c r="J15" s="230" t="s">
        <v>228</v>
      </c>
      <c r="K15" s="231"/>
      <c r="L15" s="231"/>
      <c r="M15" s="231"/>
      <c r="N15" s="231" t="n">
        <v>5000</v>
      </c>
      <c r="O15" s="231" t="n">
        <v>5000</v>
      </c>
      <c r="P15" s="231" t="n">
        <v>5000</v>
      </c>
      <c r="Q15" s="231" t="n">
        <v>5000</v>
      </c>
      <c r="R15" s="231" t="n">
        <v>25856.88</v>
      </c>
      <c r="S15" s="231" t="n">
        <v>30000</v>
      </c>
      <c r="T15" s="231" t="n">
        <v>1754.19</v>
      </c>
      <c r="U15" s="231"/>
      <c r="V15" s="232" t="n">
        <f aca="false">S15/P15*100</f>
        <v>600</v>
      </c>
      <c r="W15" s="233" t="n">
        <v>15000</v>
      </c>
      <c r="X15" s="231" t="n">
        <v>15000</v>
      </c>
      <c r="Y15" s="231" t="n">
        <v>15000</v>
      </c>
      <c r="Z15" s="231" t="n">
        <v>15000</v>
      </c>
      <c r="AA15" s="231" t="n">
        <v>15000</v>
      </c>
      <c r="AB15" s="231" t="n">
        <v>1916.2</v>
      </c>
      <c r="AC15" s="231" t="n">
        <v>15000</v>
      </c>
      <c r="AD15" s="231" t="n">
        <v>15000</v>
      </c>
      <c r="AE15" s="231"/>
      <c r="AF15" s="231"/>
      <c r="AG15" s="234" t="n">
        <f aca="false">SUM(AC15+AE15-AF15)</f>
        <v>15000</v>
      </c>
      <c r="AH15" s="231" t="n">
        <v>1596.84</v>
      </c>
      <c r="AI15" s="231" t="n">
        <v>15000</v>
      </c>
      <c r="AJ15" s="169" t="n">
        <v>0</v>
      </c>
      <c r="AK15" s="231" t="n">
        <v>15000</v>
      </c>
      <c r="AL15" s="231"/>
      <c r="AM15" s="231"/>
      <c r="AN15" s="169" t="n">
        <f aca="false">SUM(AK15+AL15-AM15)</f>
        <v>15000</v>
      </c>
      <c r="AO15" s="169" t="n">
        <v>9827.67</v>
      </c>
      <c r="AP15" s="226" t="n">
        <f aca="false">SUM(AO15/AN15*100)</f>
        <v>65.5178</v>
      </c>
    </row>
    <row r="16" customFormat="false" ht="12.75" hidden="true" customHeight="false" outlineLevel="0" collapsed="false">
      <c r="A16" s="227"/>
      <c r="B16" s="228"/>
      <c r="C16" s="228"/>
      <c r="D16" s="228"/>
      <c r="E16" s="228"/>
      <c r="F16" s="228"/>
      <c r="G16" s="228"/>
      <c r="H16" s="228"/>
      <c r="I16" s="229" t="n">
        <v>32931</v>
      </c>
      <c r="J16" s="230" t="s">
        <v>229</v>
      </c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2"/>
      <c r="W16" s="233" t="n">
        <v>100000</v>
      </c>
      <c r="X16" s="231"/>
      <c r="Y16" s="231" t="n">
        <v>50000</v>
      </c>
      <c r="Z16" s="231" t="n">
        <v>35000</v>
      </c>
      <c r="AA16" s="231" t="n">
        <v>0</v>
      </c>
      <c r="AB16" s="231" t="n">
        <v>33526.45</v>
      </c>
      <c r="AC16" s="231" t="n">
        <v>0</v>
      </c>
      <c r="AD16" s="231"/>
      <c r="AE16" s="231"/>
      <c r="AF16" s="231"/>
      <c r="AG16" s="234" t="n">
        <f aca="false">SUM(AC16+AE16-AF16)</f>
        <v>0</v>
      </c>
      <c r="AH16" s="231"/>
      <c r="AI16" s="231" t="n">
        <v>100000</v>
      </c>
      <c r="AJ16" s="169" t="n">
        <v>32350.4</v>
      </c>
      <c r="AK16" s="231" t="n">
        <v>0</v>
      </c>
      <c r="AL16" s="231"/>
      <c r="AM16" s="231"/>
      <c r="AN16" s="169" t="n">
        <f aca="false">SUM(AK16+AL16-AM16)</f>
        <v>0</v>
      </c>
      <c r="AO16" s="169"/>
      <c r="AP16" s="226" t="e">
        <f aca="false">SUM(AO16/AN16*100)</f>
        <v>#DIV/0!</v>
      </c>
    </row>
    <row r="17" customFormat="false" ht="12.75" hidden="true" customHeight="false" outlineLevel="0" collapsed="false">
      <c r="A17" s="227"/>
      <c r="B17" s="228"/>
      <c r="C17" s="228"/>
      <c r="D17" s="228"/>
      <c r="E17" s="228"/>
      <c r="F17" s="228"/>
      <c r="G17" s="228"/>
      <c r="H17" s="228"/>
      <c r="I17" s="229" t="n">
        <v>32921</v>
      </c>
      <c r="J17" s="230" t="s">
        <v>230</v>
      </c>
      <c r="K17" s="231"/>
      <c r="L17" s="231"/>
      <c r="M17" s="231"/>
      <c r="N17" s="231" t="n">
        <v>3000</v>
      </c>
      <c r="O17" s="231" t="n">
        <v>3000</v>
      </c>
      <c r="P17" s="231" t="n">
        <v>3000</v>
      </c>
      <c r="Q17" s="231" t="n">
        <v>3000</v>
      </c>
      <c r="R17" s="231" t="n">
        <v>3329.12</v>
      </c>
      <c r="S17" s="231" t="n">
        <v>5000</v>
      </c>
      <c r="T17" s="231" t="n">
        <v>2996.05</v>
      </c>
      <c r="U17" s="231"/>
      <c r="V17" s="232" t="n">
        <f aca="false">S17/P17*100</f>
        <v>166.666666666667</v>
      </c>
      <c r="W17" s="233" t="n">
        <v>5000</v>
      </c>
      <c r="X17" s="231" t="n">
        <v>15000</v>
      </c>
      <c r="Y17" s="231" t="n">
        <v>15000</v>
      </c>
      <c r="Z17" s="231" t="n">
        <v>13000</v>
      </c>
      <c r="AA17" s="233" t="n">
        <v>15000</v>
      </c>
      <c r="AB17" s="231" t="n">
        <v>10659.81</v>
      </c>
      <c r="AC17" s="233" t="n">
        <v>15000</v>
      </c>
      <c r="AD17" s="233" t="n">
        <v>25000</v>
      </c>
      <c r="AE17" s="233"/>
      <c r="AF17" s="233"/>
      <c r="AG17" s="234" t="n">
        <v>25000</v>
      </c>
      <c r="AH17" s="233" t="n">
        <v>21766.17</v>
      </c>
      <c r="AI17" s="233" t="n">
        <v>25000</v>
      </c>
      <c r="AJ17" s="169" t="n">
        <v>13180.33</v>
      </c>
      <c r="AK17" s="231" t="n">
        <v>25000</v>
      </c>
      <c r="AL17" s="231"/>
      <c r="AM17" s="231"/>
      <c r="AN17" s="169" t="n">
        <f aca="false">SUM(AK17+AL17-AM17)</f>
        <v>25000</v>
      </c>
      <c r="AO17" s="169" t="n">
        <v>13069.02</v>
      </c>
      <c r="AP17" s="226" t="n">
        <f aca="false">SUM(AO17/AN17*100)</f>
        <v>52.27608</v>
      </c>
    </row>
    <row r="18" customFormat="false" ht="12.75" hidden="false" customHeight="false" outlineLevel="0" collapsed="false">
      <c r="A18" s="213" t="s">
        <v>231</v>
      </c>
      <c r="B18" s="208"/>
      <c r="C18" s="208"/>
      <c r="D18" s="208"/>
      <c r="E18" s="208"/>
      <c r="F18" s="208"/>
      <c r="G18" s="208"/>
      <c r="H18" s="208"/>
      <c r="I18" s="219" t="s">
        <v>224</v>
      </c>
      <c r="J18" s="220" t="s">
        <v>232</v>
      </c>
      <c r="K18" s="221" t="n">
        <f aca="false">SUM(K19)</f>
        <v>0</v>
      </c>
      <c r="L18" s="221" t="n">
        <f aca="false">SUM(L19)</f>
        <v>22000</v>
      </c>
      <c r="M18" s="221" t="n">
        <f aca="false">SUM(M19)</f>
        <v>22000</v>
      </c>
      <c r="N18" s="221" t="n">
        <f aca="false">SUM(N19)</f>
        <v>20000</v>
      </c>
      <c r="O18" s="221" t="n">
        <f aca="false">SUM(O19)</f>
        <v>20000</v>
      </c>
      <c r="P18" s="221" t="n">
        <f aca="false">SUM(P19)</f>
        <v>20000</v>
      </c>
      <c r="Q18" s="221" t="n">
        <f aca="false">SUM(Q19)</f>
        <v>20000</v>
      </c>
      <c r="R18" s="221" t="n">
        <f aca="false">SUM(R19)</f>
        <v>10000</v>
      </c>
      <c r="S18" s="221" t="n">
        <f aca="false">SUM(S19)</f>
        <v>20000</v>
      </c>
      <c r="T18" s="221" t="n">
        <f aca="false">SUM(T19)</f>
        <v>5000</v>
      </c>
      <c r="U18" s="221" t="n">
        <f aca="false">SUM(U19)</f>
        <v>0</v>
      </c>
      <c r="V18" s="221" t="n">
        <f aca="false">SUM(V19)</f>
        <v>100</v>
      </c>
      <c r="W18" s="221" t="n">
        <f aca="false">SUM(W19)</f>
        <v>20000</v>
      </c>
      <c r="X18" s="221" t="n">
        <f aca="false">SUM(X19)</f>
        <v>30000</v>
      </c>
      <c r="Y18" s="221" t="n">
        <f aca="false">SUM(Y19)</f>
        <v>30000</v>
      </c>
      <c r="Z18" s="221" t="n">
        <f aca="false">SUM(Z19)</f>
        <v>30000</v>
      </c>
      <c r="AA18" s="221" t="n">
        <f aca="false">SUM(AA19)</f>
        <v>30000</v>
      </c>
      <c r="AB18" s="221" t="n">
        <f aca="false">SUM(AB19)</f>
        <v>12500</v>
      </c>
      <c r="AC18" s="221" t="n">
        <f aca="false">SUM(AC19)</f>
        <v>30000</v>
      </c>
      <c r="AD18" s="221" t="n">
        <f aca="false">SUM(AD19)</f>
        <v>30000</v>
      </c>
      <c r="AE18" s="221" t="n">
        <f aca="false">SUM(AE19)</f>
        <v>0</v>
      </c>
      <c r="AF18" s="221" t="n">
        <f aca="false">SUM(AF19)</f>
        <v>0</v>
      </c>
      <c r="AG18" s="221" t="n">
        <f aca="false">SUM(AG19)</f>
        <v>30000</v>
      </c>
      <c r="AH18" s="221" t="n">
        <f aca="false">SUM(AH19)</f>
        <v>15000</v>
      </c>
      <c r="AI18" s="221" t="n">
        <f aca="false">SUM(AI19)</f>
        <v>40000</v>
      </c>
      <c r="AJ18" s="221" t="n">
        <f aca="false">SUM(AJ19)</f>
        <v>10000</v>
      </c>
      <c r="AK18" s="221" t="n">
        <f aca="false">SUM(AK19)</f>
        <v>40000</v>
      </c>
      <c r="AL18" s="221" t="n">
        <f aca="false">SUM(AL19)</f>
        <v>0</v>
      </c>
      <c r="AM18" s="221" t="n">
        <f aca="false">SUM(AM19)</f>
        <v>0</v>
      </c>
      <c r="AN18" s="221" t="n">
        <f aca="false">SUM(AN19)</f>
        <v>40000</v>
      </c>
      <c r="AO18" s="221" t="n">
        <f aca="false">SUM(AO19)</f>
        <v>20000</v>
      </c>
      <c r="AP18" s="226" t="n">
        <f aca="false">SUM(AO18/AN18*100)</f>
        <v>50</v>
      </c>
    </row>
    <row r="19" customFormat="false" ht="12.75" hidden="false" customHeight="false" outlineLevel="0" collapsed="false">
      <c r="A19" s="213"/>
      <c r="B19" s="208"/>
      <c r="C19" s="208"/>
      <c r="D19" s="208"/>
      <c r="E19" s="208"/>
      <c r="F19" s="208"/>
      <c r="G19" s="208"/>
      <c r="H19" s="208"/>
      <c r="I19" s="219" t="s">
        <v>226</v>
      </c>
      <c r="J19" s="220"/>
      <c r="K19" s="221" t="n">
        <f aca="false">SUM(K20)</f>
        <v>0</v>
      </c>
      <c r="L19" s="221" t="n">
        <f aca="false">SUM(L20)</f>
        <v>22000</v>
      </c>
      <c r="M19" s="221" t="n">
        <f aca="false">SUM(M20)</f>
        <v>22000</v>
      </c>
      <c r="N19" s="221" t="n">
        <f aca="false">SUM(N20)</f>
        <v>20000</v>
      </c>
      <c r="O19" s="221" t="n">
        <f aca="false">SUM(O20)</f>
        <v>20000</v>
      </c>
      <c r="P19" s="221" t="n">
        <f aca="false">SUM(P20)</f>
        <v>20000</v>
      </c>
      <c r="Q19" s="221" t="n">
        <f aca="false">SUM(Q20)</f>
        <v>20000</v>
      </c>
      <c r="R19" s="221" t="n">
        <f aca="false">SUM(R20)</f>
        <v>10000</v>
      </c>
      <c r="S19" s="221" t="n">
        <f aca="false">SUM(S20)</f>
        <v>20000</v>
      </c>
      <c r="T19" s="221" t="n">
        <f aca="false">SUM(T20)</f>
        <v>5000</v>
      </c>
      <c r="U19" s="221" t="n">
        <f aca="false">SUM(U20)</f>
        <v>0</v>
      </c>
      <c r="V19" s="221" t="n">
        <f aca="false">SUM(V20)</f>
        <v>100</v>
      </c>
      <c r="W19" s="221" t="n">
        <f aca="false">SUM(W20)</f>
        <v>20000</v>
      </c>
      <c r="X19" s="221" t="n">
        <f aca="false">SUM(X20)</f>
        <v>30000</v>
      </c>
      <c r="Y19" s="221" t="n">
        <f aca="false">SUM(Y20)</f>
        <v>30000</v>
      </c>
      <c r="Z19" s="221" t="n">
        <f aca="false">SUM(Z20)</f>
        <v>30000</v>
      </c>
      <c r="AA19" s="221" t="n">
        <f aca="false">SUM(AA20)</f>
        <v>30000</v>
      </c>
      <c r="AB19" s="221" t="n">
        <f aca="false">SUM(AB20)</f>
        <v>12500</v>
      </c>
      <c r="AC19" s="221" t="n">
        <f aca="false">SUM(AC20)</f>
        <v>30000</v>
      </c>
      <c r="AD19" s="221" t="n">
        <f aca="false">SUM(AD20)</f>
        <v>30000</v>
      </c>
      <c r="AE19" s="221" t="n">
        <f aca="false">SUM(AE20)</f>
        <v>0</v>
      </c>
      <c r="AF19" s="221" t="n">
        <f aca="false">SUM(AF20)</f>
        <v>0</v>
      </c>
      <c r="AG19" s="221" t="n">
        <f aca="false">SUM(AG20)</f>
        <v>30000</v>
      </c>
      <c r="AH19" s="221" t="n">
        <f aca="false">SUM(AH20)</f>
        <v>15000</v>
      </c>
      <c r="AI19" s="221" t="n">
        <f aca="false">SUM(AI20)</f>
        <v>40000</v>
      </c>
      <c r="AJ19" s="221" t="n">
        <f aca="false">SUM(AJ20)</f>
        <v>10000</v>
      </c>
      <c r="AK19" s="221" t="n">
        <f aca="false">SUM(AK20)</f>
        <v>40000</v>
      </c>
      <c r="AL19" s="221" t="n">
        <f aca="false">SUM(AL20)</f>
        <v>0</v>
      </c>
      <c r="AM19" s="221" t="n">
        <f aca="false">SUM(AM20)</f>
        <v>0</v>
      </c>
      <c r="AN19" s="221" t="n">
        <f aca="false">SUM(AN20)</f>
        <v>40000</v>
      </c>
      <c r="AO19" s="221" t="n">
        <f aca="false">SUM(AO20)</f>
        <v>20000</v>
      </c>
      <c r="AP19" s="226" t="n">
        <f aca="false">SUM(AO19/AN19*100)</f>
        <v>50</v>
      </c>
    </row>
    <row r="20" customFormat="false" ht="12.75" hidden="false" customHeight="false" outlineLevel="0" collapsed="false">
      <c r="A20" s="222"/>
      <c r="B20" s="223"/>
      <c r="C20" s="223"/>
      <c r="D20" s="223"/>
      <c r="E20" s="223"/>
      <c r="F20" s="223"/>
      <c r="G20" s="223"/>
      <c r="H20" s="223"/>
      <c r="I20" s="224" t="n">
        <v>3</v>
      </c>
      <c r="J20" s="120" t="s">
        <v>77</v>
      </c>
      <c r="K20" s="225" t="n">
        <f aca="false">SUM(K21)</f>
        <v>0</v>
      </c>
      <c r="L20" s="225" t="n">
        <f aca="false">SUM(L21)</f>
        <v>22000</v>
      </c>
      <c r="M20" s="225" t="n">
        <f aca="false">SUM(M21)</f>
        <v>22000</v>
      </c>
      <c r="N20" s="225" t="n">
        <f aca="false">SUM(N21)</f>
        <v>20000</v>
      </c>
      <c r="O20" s="225" t="n">
        <f aca="false">SUM(O21)</f>
        <v>20000</v>
      </c>
      <c r="P20" s="225" t="n">
        <f aca="false">SUM(P21)</f>
        <v>20000</v>
      </c>
      <c r="Q20" s="225" t="n">
        <f aca="false">SUM(Q21)</f>
        <v>20000</v>
      </c>
      <c r="R20" s="225" t="n">
        <f aca="false">SUM(R21)</f>
        <v>10000</v>
      </c>
      <c r="S20" s="225" t="n">
        <f aca="false">SUM(S21)</f>
        <v>20000</v>
      </c>
      <c r="T20" s="225" t="n">
        <f aca="false">SUM(T21)</f>
        <v>5000</v>
      </c>
      <c r="U20" s="225" t="n">
        <f aca="false">SUM(U21)</f>
        <v>0</v>
      </c>
      <c r="V20" s="225" t="n">
        <f aca="false">SUM(V21)</f>
        <v>100</v>
      </c>
      <c r="W20" s="225" t="n">
        <f aca="false">SUM(W21)</f>
        <v>20000</v>
      </c>
      <c r="X20" s="225" t="n">
        <f aca="false">SUM(X21)</f>
        <v>30000</v>
      </c>
      <c r="Y20" s="225" t="n">
        <f aca="false">SUM(Y21)</f>
        <v>30000</v>
      </c>
      <c r="Z20" s="225" t="n">
        <f aca="false">SUM(Z21)</f>
        <v>30000</v>
      </c>
      <c r="AA20" s="225" t="n">
        <f aca="false">SUM(AA21)</f>
        <v>30000</v>
      </c>
      <c r="AB20" s="225" t="n">
        <f aca="false">SUM(AB21)</f>
        <v>12500</v>
      </c>
      <c r="AC20" s="225" t="n">
        <f aca="false">SUM(AC21)</f>
        <v>30000</v>
      </c>
      <c r="AD20" s="225" t="n">
        <f aca="false">SUM(AD21)</f>
        <v>30000</v>
      </c>
      <c r="AE20" s="225" t="n">
        <f aca="false">SUM(AE21)</f>
        <v>0</v>
      </c>
      <c r="AF20" s="225" t="n">
        <f aca="false">SUM(AF21)</f>
        <v>0</v>
      </c>
      <c r="AG20" s="225" t="n">
        <f aca="false">SUM(AG21)</f>
        <v>30000</v>
      </c>
      <c r="AH20" s="225" t="n">
        <f aca="false">SUM(AH21)</f>
        <v>15000</v>
      </c>
      <c r="AI20" s="225" t="n">
        <f aca="false">SUM(AI21)</f>
        <v>40000</v>
      </c>
      <c r="AJ20" s="225" t="n">
        <f aca="false">SUM(AJ21)</f>
        <v>10000</v>
      </c>
      <c r="AK20" s="225" t="n">
        <f aca="false">SUM(AK21)</f>
        <v>40000</v>
      </c>
      <c r="AL20" s="225" t="n">
        <f aca="false">SUM(AL21)</f>
        <v>0</v>
      </c>
      <c r="AM20" s="225" t="n">
        <f aca="false">SUM(AM21)</f>
        <v>0</v>
      </c>
      <c r="AN20" s="225" t="n">
        <f aca="false">SUM(AN21)</f>
        <v>40000</v>
      </c>
      <c r="AO20" s="225" t="n">
        <f aca="false">SUM(AO21)</f>
        <v>20000</v>
      </c>
      <c r="AP20" s="226" t="n">
        <f aca="false">SUM(AO20/AN20*100)</f>
        <v>50</v>
      </c>
    </row>
    <row r="21" customFormat="false" ht="12.75" hidden="false" customHeight="false" outlineLevel="0" collapsed="false">
      <c r="A21" s="222"/>
      <c r="B21" s="223"/>
      <c r="C21" s="223"/>
      <c r="D21" s="223"/>
      <c r="E21" s="223"/>
      <c r="F21" s="223"/>
      <c r="G21" s="223"/>
      <c r="H21" s="223"/>
      <c r="I21" s="224" t="n">
        <v>38</v>
      </c>
      <c r="J21" s="120" t="s">
        <v>233</v>
      </c>
      <c r="K21" s="225" t="n">
        <f aca="false">SUM(K23)</f>
        <v>0</v>
      </c>
      <c r="L21" s="225" t="n">
        <f aca="false">SUM(L23)</f>
        <v>22000</v>
      </c>
      <c r="M21" s="225" t="n">
        <f aca="false">SUM(M23)</f>
        <v>22000</v>
      </c>
      <c r="N21" s="225" t="n">
        <f aca="false">SUM(N23)</f>
        <v>20000</v>
      </c>
      <c r="O21" s="225" t="n">
        <f aca="false">SUM(O23)</f>
        <v>20000</v>
      </c>
      <c r="P21" s="225" t="n">
        <f aca="false">SUM(P23)</f>
        <v>20000</v>
      </c>
      <c r="Q21" s="225" t="n">
        <f aca="false">SUM(Q23)</f>
        <v>20000</v>
      </c>
      <c r="R21" s="225" t="n">
        <f aca="false">SUM(R23)</f>
        <v>10000</v>
      </c>
      <c r="S21" s="225" t="n">
        <f aca="false">SUM(S23)</f>
        <v>20000</v>
      </c>
      <c r="T21" s="225" t="n">
        <f aca="false">SUM(T23)</f>
        <v>5000</v>
      </c>
      <c r="U21" s="225" t="n">
        <f aca="false">SUM(U23)</f>
        <v>0</v>
      </c>
      <c r="V21" s="225" t="n">
        <f aca="false">SUM(V23)</f>
        <v>100</v>
      </c>
      <c r="W21" s="225" t="n">
        <f aca="false">SUM(W23)</f>
        <v>20000</v>
      </c>
      <c r="X21" s="225" t="n">
        <f aca="false">SUM(X23)</f>
        <v>30000</v>
      </c>
      <c r="Y21" s="225" t="n">
        <f aca="false">SUM(Y23)</f>
        <v>30000</v>
      </c>
      <c r="Z21" s="225" t="n">
        <f aca="false">SUM(Z23)</f>
        <v>30000</v>
      </c>
      <c r="AA21" s="225" t="n">
        <f aca="false">SUM(AA23)</f>
        <v>30000</v>
      </c>
      <c r="AB21" s="225" t="n">
        <f aca="false">SUM(AB23)</f>
        <v>12500</v>
      </c>
      <c r="AC21" s="225" t="n">
        <f aca="false">SUM(AC23)</f>
        <v>30000</v>
      </c>
      <c r="AD21" s="225" t="n">
        <f aca="false">SUM(AD23)</f>
        <v>30000</v>
      </c>
      <c r="AE21" s="225" t="n">
        <f aca="false">SUM(AE23)</f>
        <v>0</v>
      </c>
      <c r="AF21" s="225" t="n">
        <f aca="false">SUM(AF23)</f>
        <v>0</v>
      </c>
      <c r="AG21" s="225" t="n">
        <f aca="false">SUM(AG23)</f>
        <v>30000</v>
      </c>
      <c r="AH21" s="225" t="n">
        <f aca="false">SUM(AH23)</f>
        <v>15000</v>
      </c>
      <c r="AI21" s="225" t="n">
        <f aca="false">SUM(AI23)</f>
        <v>40000</v>
      </c>
      <c r="AJ21" s="225" t="n">
        <f aca="false">SUM(AJ23)</f>
        <v>10000</v>
      </c>
      <c r="AK21" s="225" t="n">
        <f aca="false">SUM(AK23)</f>
        <v>40000</v>
      </c>
      <c r="AL21" s="225" t="n">
        <f aca="false">SUM(AL23)</f>
        <v>0</v>
      </c>
      <c r="AM21" s="225" t="n">
        <f aca="false">SUM(AM23)</f>
        <v>0</v>
      </c>
      <c r="AN21" s="225" t="n">
        <f aca="false">SUM(AN23)</f>
        <v>40000</v>
      </c>
      <c r="AO21" s="225" t="n">
        <f aca="false">SUM(AO23)</f>
        <v>20000</v>
      </c>
      <c r="AP21" s="226" t="n">
        <f aca="false">SUM(AO21/AN21*100)</f>
        <v>50</v>
      </c>
    </row>
    <row r="22" customFormat="false" ht="12.75" hidden="false" customHeight="false" outlineLevel="0" collapsed="false">
      <c r="A22" s="227"/>
      <c r="B22" s="228" t="s">
        <v>115</v>
      </c>
      <c r="C22" s="228"/>
      <c r="D22" s="228"/>
      <c r="E22" s="228"/>
      <c r="F22" s="228"/>
      <c r="G22" s="228"/>
      <c r="H22" s="228"/>
      <c r="I22" s="229" t="n">
        <v>381</v>
      </c>
      <c r="J22" s="230" t="s">
        <v>96</v>
      </c>
      <c r="K22" s="231" t="n">
        <f aca="false">SUM(K23)</f>
        <v>0</v>
      </c>
      <c r="L22" s="231" t="n">
        <f aca="false">SUM(L23)</f>
        <v>22000</v>
      </c>
      <c r="M22" s="231" t="n">
        <f aca="false">SUM(M23)</f>
        <v>22000</v>
      </c>
      <c r="N22" s="231" t="n">
        <f aca="false">SUM(N23)</f>
        <v>20000</v>
      </c>
      <c r="O22" s="231" t="n">
        <f aca="false">SUM(O23)</f>
        <v>20000</v>
      </c>
      <c r="P22" s="231" t="n">
        <f aca="false">SUM(P23)</f>
        <v>20000</v>
      </c>
      <c r="Q22" s="231" t="n">
        <f aca="false">SUM(Q23)</f>
        <v>20000</v>
      </c>
      <c r="R22" s="231" t="n">
        <f aca="false">SUM(R23)</f>
        <v>10000</v>
      </c>
      <c r="S22" s="231" t="n">
        <f aca="false">SUM(S23)</f>
        <v>20000</v>
      </c>
      <c r="T22" s="231" t="n">
        <f aca="false">SUM(T23)</f>
        <v>5000</v>
      </c>
      <c r="U22" s="231" t="n">
        <f aca="false">SUM(U23)</f>
        <v>0</v>
      </c>
      <c r="V22" s="231" t="n">
        <f aca="false">SUM(V23)</f>
        <v>100</v>
      </c>
      <c r="W22" s="231" t="n">
        <f aca="false">SUM(W23)</f>
        <v>20000</v>
      </c>
      <c r="X22" s="231" t="n">
        <f aca="false">SUM(X23)</f>
        <v>30000</v>
      </c>
      <c r="Y22" s="231" t="n">
        <f aca="false">SUM(Y23)</f>
        <v>30000</v>
      </c>
      <c r="Z22" s="231" t="n">
        <f aca="false">SUM(Z23)</f>
        <v>30000</v>
      </c>
      <c r="AA22" s="231" t="n">
        <f aca="false">SUM(AA23)</f>
        <v>30000</v>
      </c>
      <c r="AB22" s="231" t="n">
        <f aca="false">SUM(AB23)</f>
        <v>12500</v>
      </c>
      <c r="AC22" s="231" t="n">
        <f aca="false">SUM(AC23)</f>
        <v>30000</v>
      </c>
      <c r="AD22" s="231" t="n">
        <f aca="false">SUM(AD23)</f>
        <v>30000</v>
      </c>
      <c r="AE22" s="231" t="n">
        <f aca="false">SUM(AE23)</f>
        <v>0</v>
      </c>
      <c r="AF22" s="231" t="n">
        <f aca="false">SUM(AF23)</f>
        <v>0</v>
      </c>
      <c r="AG22" s="231" t="n">
        <f aca="false">SUM(AG23)</f>
        <v>30000</v>
      </c>
      <c r="AH22" s="231" t="n">
        <f aca="false">SUM(AH23)</f>
        <v>15000</v>
      </c>
      <c r="AI22" s="231" t="n">
        <f aca="false">SUM(AI23)</f>
        <v>40000</v>
      </c>
      <c r="AJ22" s="231" t="n">
        <f aca="false">SUM(AJ23)</f>
        <v>10000</v>
      </c>
      <c r="AK22" s="231" t="n">
        <f aca="false">SUM(AK23)</f>
        <v>40000</v>
      </c>
      <c r="AL22" s="231" t="n">
        <f aca="false">SUM(AL23)</f>
        <v>0</v>
      </c>
      <c r="AM22" s="231" t="n">
        <f aca="false">SUM(AM23)</f>
        <v>0</v>
      </c>
      <c r="AN22" s="231" t="n">
        <f aca="false">SUM(AN23)</f>
        <v>40000</v>
      </c>
      <c r="AO22" s="231" t="n">
        <f aca="false">SUM(AO23)</f>
        <v>20000</v>
      </c>
      <c r="AP22" s="226" t="n">
        <f aca="false">SUM(AO22/AN22*100)</f>
        <v>50</v>
      </c>
    </row>
    <row r="23" customFormat="false" ht="12.75" hidden="true" customHeight="false" outlineLevel="0" collapsed="false">
      <c r="A23" s="227"/>
      <c r="B23" s="235"/>
      <c r="C23" s="228"/>
      <c r="D23" s="228"/>
      <c r="E23" s="228"/>
      <c r="F23" s="228"/>
      <c r="G23" s="228"/>
      <c r="H23" s="228"/>
      <c r="I23" s="229" t="n">
        <v>38111</v>
      </c>
      <c r="J23" s="230" t="s">
        <v>234</v>
      </c>
      <c r="K23" s="231" t="n">
        <v>0</v>
      </c>
      <c r="L23" s="231" t="n">
        <v>22000</v>
      </c>
      <c r="M23" s="231" t="n">
        <v>22000</v>
      </c>
      <c r="N23" s="231" t="n">
        <v>20000</v>
      </c>
      <c r="O23" s="231" t="n">
        <v>20000</v>
      </c>
      <c r="P23" s="231" t="n">
        <v>20000</v>
      </c>
      <c r="Q23" s="231" t="n">
        <v>20000</v>
      </c>
      <c r="R23" s="231" t="n">
        <v>10000</v>
      </c>
      <c r="S23" s="231" t="n">
        <v>20000</v>
      </c>
      <c r="T23" s="231" t="n">
        <v>5000</v>
      </c>
      <c r="U23" s="231"/>
      <c r="V23" s="232" t="n">
        <f aca="false">S23/P23*100</f>
        <v>100</v>
      </c>
      <c r="W23" s="233" t="n">
        <v>20000</v>
      </c>
      <c r="X23" s="231" t="n">
        <v>30000</v>
      </c>
      <c r="Y23" s="231" t="n">
        <v>30000</v>
      </c>
      <c r="Z23" s="231" t="n">
        <v>30000</v>
      </c>
      <c r="AA23" s="231" t="n">
        <v>30000</v>
      </c>
      <c r="AB23" s="231" t="n">
        <v>12500</v>
      </c>
      <c r="AC23" s="231" t="n">
        <v>30000</v>
      </c>
      <c r="AD23" s="231" t="n">
        <v>30000</v>
      </c>
      <c r="AE23" s="231"/>
      <c r="AF23" s="231"/>
      <c r="AG23" s="234" t="n">
        <f aca="false">SUM(AC23+AE23-AF23)</f>
        <v>30000</v>
      </c>
      <c r="AH23" s="231" t="n">
        <v>15000</v>
      </c>
      <c r="AI23" s="231" t="n">
        <v>40000</v>
      </c>
      <c r="AJ23" s="169" t="n">
        <v>10000</v>
      </c>
      <c r="AK23" s="231" t="n">
        <v>40000</v>
      </c>
      <c r="AL23" s="231"/>
      <c r="AM23" s="231"/>
      <c r="AN23" s="169" t="n">
        <f aca="false">SUM(AK23+AL23-AM23)</f>
        <v>40000</v>
      </c>
      <c r="AO23" s="169" t="n">
        <v>20000</v>
      </c>
      <c r="AP23" s="226" t="n">
        <f aca="false">SUM(AO23/AN23*100)</f>
        <v>50</v>
      </c>
    </row>
    <row r="24" customFormat="false" ht="12.75" hidden="false" customHeight="false" outlineLevel="0" collapsed="false">
      <c r="A24" s="213"/>
      <c r="B24" s="214"/>
      <c r="C24" s="214"/>
      <c r="D24" s="214"/>
      <c r="E24" s="214"/>
      <c r="F24" s="214"/>
      <c r="G24" s="214"/>
      <c r="H24" s="214"/>
      <c r="I24" s="215" t="s">
        <v>235</v>
      </c>
      <c r="J24" s="216" t="s">
        <v>236</v>
      </c>
      <c r="K24" s="217" t="e">
        <f aca="false">SUM(K25+K134+K147+K175+K201+K220+K251+K299)</f>
        <v>#REF!</v>
      </c>
      <c r="L24" s="217" t="e">
        <f aca="false">SUM(L25+L134+L147+L175+L201+L220+L251+L299)</f>
        <v>#REF!</v>
      </c>
      <c r="M24" s="217" t="e">
        <f aca="false">SUM(M25+M134+M147+M175+M201+M220+M251+M299)</f>
        <v>#REF!</v>
      </c>
      <c r="N24" s="217" t="e">
        <f aca="false">SUM(N25+N134+N147+N175+N201+N220+N251+N299)</f>
        <v>#REF!</v>
      </c>
      <c r="O24" s="217" t="e">
        <f aca="false">SUM(O25+O134+O147+O175+O201+O220+O251+O299)</f>
        <v>#REF!</v>
      </c>
      <c r="P24" s="217" t="e">
        <f aca="false">SUM(P25+P134+P147+P175+P201+P220+P251+P299)</f>
        <v>#REF!</v>
      </c>
      <c r="Q24" s="217" t="e">
        <f aca="false">SUM(Q25+Q134+Q147+Q175+Q201+Q220+Q251+Q299)</f>
        <v>#REF!</v>
      </c>
      <c r="R24" s="217" t="e">
        <f aca="false">SUM(R25+R134+R147+R175+R201+R220+R251+R299)</f>
        <v>#REF!</v>
      </c>
      <c r="S24" s="217" t="e">
        <f aca="false">SUM(S25+S134+S147+S175+S201+S220+S251+S299)</f>
        <v>#REF!</v>
      </c>
      <c r="T24" s="217" t="e">
        <f aca="false">SUM(T25+T134+T147+T175+T201+T220+T251+T299)</f>
        <v>#REF!</v>
      </c>
      <c r="U24" s="217" t="e">
        <f aca="false">SUM(U25+U134+U147+U175+U201+U220+U251+U299)</f>
        <v>#REF!</v>
      </c>
      <c r="V24" s="217" t="e">
        <f aca="false">SUM(V25+V134+V147+V175+V201+V220+V251+V299)</f>
        <v>#DIV/0!</v>
      </c>
      <c r="W24" s="217" t="e">
        <f aca="false">SUM(W25+W134+W147+W175+W201+W220+W251+W299)</f>
        <v>#REF!</v>
      </c>
      <c r="X24" s="217" t="e">
        <f aca="false">SUM(X25+X134+X147+X175+X201+X220+X251+X299+X321)</f>
        <v>#REF!</v>
      </c>
      <c r="Y24" s="217" t="e">
        <f aca="false">SUM(Y25+Y134+Y147+Y175+Y201+Y220+Y251+Y299+Y321)</f>
        <v>#REF!</v>
      </c>
      <c r="Z24" s="217" t="n">
        <f aca="false">SUM(Z25+Z134+Z147+Z175+Z201+Z220+Z251+Z299+Z321)</f>
        <v>7168645.66</v>
      </c>
      <c r="AA24" s="217" t="n">
        <f aca="false">SUM(AA25+AA134+AA147+AA175+AA201+AA220+AA251+AA299+AA321)</f>
        <v>4555500</v>
      </c>
      <c r="AB24" s="217" t="n">
        <f aca="false">SUM(AB25+AB134+AB147+AB175+AB201+AB220+AB251+AB299+AB321)</f>
        <v>1995537.04</v>
      </c>
      <c r="AC24" s="217" t="n">
        <f aca="false">SUM(AC25+AC134+AC147+AC175+AC201+AC220+AC251+AC299+AC321)</f>
        <v>6595500</v>
      </c>
      <c r="AD24" s="217" t="n">
        <f aca="false">SUM(AD25+AD134+AD147+AD175+AD201+AD220+AD251+AD299+AD321)</f>
        <v>6766000</v>
      </c>
      <c r="AE24" s="217" t="n">
        <f aca="false">SUM(AE25+AE134+AE147+AE175+AE201+AE220+AE251+AE299+AE321)</f>
        <v>0</v>
      </c>
      <c r="AF24" s="217" t="n">
        <f aca="false">SUM(AF25+AF134+AF147+AF175+AF201+AF220+AF251+AF299+AF321)</f>
        <v>0</v>
      </c>
      <c r="AG24" s="217" t="n">
        <f aca="false">SUM(AG25+AG134+AG147+AG175+AG201+AG220+AG251+AG299+AG321)</f>
        <v>6799000</v>
      </c>
      <c r="AH24" s="217" t="n">
        <f aca="false">SUM(AH25+AH134+AH147+AH175+AH201+AH220+AH251+AH299+AH321)</f>
        <v>3557034.78</v>
      </c>
      <c r="AI24" s="217" t="n">
        <f aca="false">SUM(AI25+AI134+AI147+AI175+AI201+AI220+AI251+AI299+AI321)</f>
        <v>7148000</v>
      </c>
      <c r="AJ24" s="217" t="n">
        <f aca="false">SUM(AJ25+AJ134+AJ147+AJ175+AJ201+AJ220+AJ251+AJ299+AJ321)</f>
        <v>1969476.14</v>
      </c>
      <c r="AK24" s="217" t="n">
        <f aca="false">SUM(AK25+AK134+AK147+AK175+AK201+AK220+AK251+AK299+AK321)</f>
        <v>11305161.6</v>
      </c>
      <c r="AL24" s="217" t="n">
        <f aca="false">SUM(AL25+AL134+AL147+AL175+AL201+AL220+AL251+AL299+AL321)</f>
        <v>1263500</v>
      </c>
      <c r="AM24" s="217" t="n">
        <f aca="false">SUM(AM25+AM134+AM147+AM175+AM201+AM220+AM251+AM299+AM321)</f>
        <v>675500</v>
      </c>
      <c r="AN24" s="217" t="n">
        <f aca="false">SUM(AN25+AN134+AN147+AN175+AN201+AN220+AN251+AN299+AN321)</f>
        <v>11893161.6</v>
      </c>
      <c r="AO24" s="217" t="n">
        <f aca="false">SUM(AO25+AO134+AO147+AO175+AO201+AO220+AO251+AO299+AO321)</f>
        <v>2186534.14</v>
      </c>
      <c r="AP24" s="226" t="n">
        <f aca="false">SUM(AO24/AN24*100)</f>
        <v>18.3848013971323</v>
      </c>
    </row>
    <row r="25" customFormat="false" ht="12.75" hidden="false" customHeight="false" outlineLevel="0" collapsed="false">
      <c r="A25" s="218" t="s">
        <v>237</v>
      </c>
      <c r="B25" s="236"/>
      <c r="C25" s="236"/>
      <c r="D25" s="236"/>
      <c r="E25" s="236"/>
      <c r="F25" s="236"/>
      <c r="G25" s="236"/>
      <c r="H25" s="236"/>
      <c r="I25" s="215" t="s">
        <v>238</v>
      </c>
      <c r="J25" s="216" t="s">
        <v>239</v>
      </c>
      <c r="K25" s="217" t="e">
        <f aca="false">SUM(K26+K106+#REF!+K114)</f>
        <v>#REF!</v>
      </c>
      <c r="L25" s="217" t="e">
        <f aca="false">SUM(L26+L106+#REF!+L114)</f>
        <v>#REF!</v>
      </c>
      <c r="M25" s="217" t="e">
        <f aca="false">SUM(M26+M106+#REF!+M114)</f>
        <v>#REF!</v>
      </c>
      <c r="N25" s="217" t="e">
        <f aca="false">SUM(N26+N106+#REF!+N114)</f>
        <v>#REF!</v>
      </c>
      <c r="O25" s="217" t="e">
        <f aca="false">SUM(O26+O106+#REF!+O114)</f>
        <v>#REF!</v>
      </c>
      <c r="P25" s="217" t="e">
        <f aca="false">SUM(P26+P106+#REF!+P114)</f>
        <v>#REF!</v>
      </c>
      <c r="Q25" s="217" t="e">
        <f aca="false">SUM(Q26+Q106+#REF!+Q114)</f>
        <v>#REF!</v>
      </c>
      <c r="R25" s="217" t="e">
        <f aca="false">SUM(R26+R106+#REF!+R114)</f>
        <v>#REF!</v>
      </c>
      <c r="S25" s="217" t="e">
        <f aca="false">SUM(S26+S106+#REF!+S114)</f>
        <v>#REF!</v>
      </c>
      <c r="T25" s="217" t="e">
        <f aca="false">SUM(T26+T106+#REF!+T114)</f>
        <v>#REF!</v>
      </c>
      <c r="U25" s="217" t="e">
        <f aca="false">SUM(U26+U106+#REF!+U114)</f>
        <v>#REF!</v>
      </c>
      <c r="V25" s="217" t="e">
        <f aca="false">SUM(V26+V106+#REF!+V114)</f>
        <v>#DIV/0!</v>
      </c>
      <c r="W25" s="217" t="e">
        <f aca="false">SUM(W26+W106+#REF!+W114)</f>
        <v>#REF!</v>
      </c>
      <c r="X25" s="217" t="e">
        <f aca="false">SUM(X26+X106+#REF!+X114)</f>
        <v>#REF!</v>
      </c>
      <c r="Y25" s="217" t="e">
        <f aca="false">SUM(Y26+Y106+#REF!+Y114)</f>
        <v>#REF!</v>
      </c>
      <c r="Z25" s="217" t="n">
        <f aca="false">SUM(Z26+Z106+Z114)</f>
        <v>3245504</v>
      </c>
      <c r="AA25" s="217" t="n">
        <f aca="false">SUM(AA26+AA106+AA114)</f>
        <v>2129500</v>
      </c>
      <c r="AB25" s="217" t="n">
        <f aca="false">SUM(AB26+AB106+AB114)</f>
        <v>679684.32</v>
      </c>
      <c r="AC25" s="217" t="n">
        <f aca="false">SUM(AC26+AC106+AC114)</f>
        <v>2475500</v>
      </c>
      <c r="AD25" s="217" t="n">
        <f aca="false">SUM(AD26+AD106+AD114)</f>
        <v>2058000</v>
      </c>
      <c r="AE25" s="217" t="n">
        <f aca="false">SUM(AE26+AE106+AE114)</f>
        <v>0</v>
      </c>
      <c r="AF25" s="217" t="n">
        <f aca="false">SUM(AF26+AF106+AF114)</f>
        <v>0</v>
      </c>
      <c r="AG25" s="217" t="n">
        <f aca="false">SUM(AG26+AG106+AG114)</f>
        <v>2063000</v>
      </c>
      <c r="AH25" s="217" t="n">
        <f aca="false">SUM(AH26+AH106+AH114)</f>
        <v>1342334.02</v>
      </c>
      <c r="AI25" s="217" t="n">
        <f aca="false">SUM(AI26+AI106+AI114)</f>
        <v>2222200</v>
      </c>
      <c r="AJ25" s="217" t="n">
        <f aca="false">SUM(AJ26+AJ106+AJ114)</f>
        <v>640038.73</v>
      </c>
      <c r="AK25" s="217" t="n">
        <f aca="false">SUM(AK26+AK106+AK114)</f>
        <v>2451161.6</v>
      </c>
      <c r="AL25" s="217" t="n">
        <f aca="false">SUM(AL26+AL106+AL114)</f>
        <v>253000</v>
      </c>
      <c r="AM25" s="217" t="n">
        <f aca="false">SUM(AM26+AM106+AM114)</f>
        <v>325500</v>
      </c>
      <c r="AN25" s="217" t="n">
        <f aca="false">SUM(AN26+AN106+AN114)</f>
        <v>2378661.6</v>
      </c>
      <c r="AO25" s="217" t="n">
        <f aca="false">SUM(AO26+AO106+AO114)</f>
        <v>795151.67</v>
      </c>
      <c r="AP25" s="226" t="n">
        <f aca="false">SUM(AO25/AN25*100)</f>
        <v>33.4285326672781</v>
      </c>
    </row>
    <row r="26" customFormat="false" ht="12.75" hidden="false" customHeight="false" outlineLevel="0" collapsed="false">
      <c r="A26" s="213" t="s">
        <v>240</v>
      </c>
      <c r="B26" s="208"/>
      <c r="C26" s="208"/>
      <c r="D26" s="208"/>
      <c r="E26" s="208"/>
      <c r="F26" s="208"/>
      <c r="G26" s="208"/>
      <c r="H26" s="208"/>
      <c r="I26" s="219" t="s">
        <v>224</v>
      </c>
      <c r="J26" s="220" t="s">
        <v>241</v>
      </c>
      <c r="K26" s="221" t="n">
        <f aca="false">SUM(K27)</f>
        <v>1815716.15</v>
      </c>
      <c r="L26" s="221" t="n">
        <f aca="false">SUM(L27)</f>
        <v>1540000</v>
      </c>
      <c r="M26" s="221" t="n">
        <f aca="false">SUM(M27)</f>
        <v>1540000</v>
      </c>
      <c r="N26" s="221" t="n">
        <f aca="false">SUM(N27)</f>
        <v>781000</v>
      </c>
      <c r="O26" s="221" t="n">
        <f aca="false">SUM(O27)</f>
        <v>781000</v>
      </c>
      <c r="P26" s="221" t="n">
        <f aca="false">SUM(P27)</f>
        <v>789362</v>
      </c>
      <c r="Q26" s="221" t="n">
        <f aca="false">SUM(Q27)</f>
        <v>789362</v>
      </c>
      <c r="R26" s="221" t="n">
        <f aca="false">SUM(R27)</f>
        <v>284478.29</v>
      </c>
      <c r="S26" s="221" t="n">
        <f aca="false">SUM(S27)</f>
        <v>1019550</v>
      </c>
      <c r="T26" s="221" t="n">
        <f aca="false">SUM(T27)</f>
        <v>394432.02</v>
      </c>
      <c r="U26" s="221" t="n">
        <f aca="false">SUM(U27)</f>
        <v>0</v>
      </c>
      <c r="V26" s="221" t="e">
        <f aca="false">SUM(V27)</f>
        <v>#DIV/0!</v>
      </c>
      <c r="W26" s="221" t="n">
        <f aca="false">SUM(W27)</f>
        <v>989000</v>
      </c>
      <c r="X26" s="221" t="n">
        <f aca="false">SUM(X27)</f>
        <v>1463700</v>
      </c>
      <c r="Y26" s="221" t="n">
        <f aca="false">SUM(Y27)</f>
        <v>1625700</v>
      </c>
      <c r="Z26" s="221" t="n">
        <f aca="false">SUM(Z27)</f>
        <v>2819504</v>
      </c>
      <c r="AA26" s="221" t="n">
        <f aca="false">SUM(AA27)</f>
        <v>1837500</v>
      </c>
      <c r="AB26" s="221" t="n">
        <f aca="false">SUM(AB27)</f>
        <v>590626.46</v>
      </c>
      <c r="AC26" s="221" t="n">
        <f aca="false">SUM(AC27)</f>
        <v>1872500</v>
      </c>
      <c r="AD26" s="221" t="n">
        <f aca="false">SUM(AD27)</f>
        <v>1648000</v>
      </c>
      <c r="AE26" s="221" t="n">
        <f aca="false">SUM(AE27)</f>
        <v>0</v>
      </c>
      <c r="AF26" s="221" t="n">
        <f aca="false">SUM(AF27)</f>
        <v>0</v>
      </c>
      <c r="AG26" s="221" t="n">
        <f aca="false">SUM(AG27)</f>
        <v>1653000</v>
      </c>
      <c r="AH26" s="221" t="n">
        <f aca="false">SUM(AH27)</f>
        <v>1172014.91</v>
      </c>
      <c r="AI26" s="221" t="n">
        <f aca="false">SUM(AI27)</f>
        <v>1995200</v>
      </c>
      <c r="AJ26" s="221" t="n">
        <f aca="false">SUM(AJ27)</f>
        <v>617159.9</v>
      </c>
      <c r="AK26" s="221" t="n">
        <f aca="false">SUM(AK27)</f>
        <v>2116161.6</v>
      </c>
      <c r="AL26" s="221" t="n">
        <f aca="false">SUM(AL27)</f>
        <v>178000</v>
      </c>
      <c r="AM26" s="221" t="n">
        <f aca="false">SUM(AM27)</f>
        <v>125500</v>
      </c>
      <c r="AN26" s="221" t="n">
        <f aca="false">SUM(AN27)</f>
        <v>2168661.6</v>
      </c>
      <c r="AO26" s="221" t="n">
        <f aca="false">SUM(AO27)</f>
        <v>676850.97</v>
      </c>
      <c r="AP26" s="226" t="n">
        <f aca="false">SUM(AO26/AN26*100)</f>
        <v>31.2105387949877</v>
      </c>
    </row>
    <row r="27" customFormat="false" ht="12.75" hidden="false" customHeight="false" outlineLevel="0" collapsed="false">
      <c r="A27" s="213"/>
      <c r="B27" s="208"/>
      <c r="C27" s="208"/>
      <c r="D27" s="208"/>
      <c r="E27" s="208"/>
      <c r="F27" s="208"/>
      <c r="G27" s="208"/>
      <c r="H27" s="208"/>
      <c r="I27" s="219" t="s">
        <v>226</v>
      </c>
      <c r="J27" s="220"/>
      <c r="K27" s="221" t="n">
        <f aca="false">SUM(K28)</f>
        <v>1815716.15</v>
      </c>
      <c r="L27" s="221" t="n">
        <f aca="false">SUM(L28)</f>
        <v>1540000</v>
      </c>
      <c r="M27" s="221" t="n">
        <f aca="false">SUM(M28)</f>
        <v>1540000</v>
      </c>
      <c r="N27" s="221" t="n">
        <f aca="false">SUM(N28)</f>
        <v>781000</v>
      </c>
      <c r="O27" s="221" t="n">
        <f aca="false">SUM(O28)</f>
        <v>781000</v>
      </c>
      <c r="P27" s="221" t="n">
        <f aca="false">SUM(P28)</f>
        <v>789362</v>
      </c>
      <c r="Q27" s="221" t="n">
        <f aca="false">SUM(Q28)</f>
        <v>789362</v>
      </c>
      <c r="R27" s="221" t="n">
        <f aca="false">SUM(R28)</f>
        <v>284478.29</v>
      </c>
      <c r="S27" s="221" t="n">
        <f aca="false">SUM(S28)</f>
        <v>1019550</v>
      </c>
      <c r="T27" s="221" t="n">
        <f aca="false">SUM(T28)</f>
        <v>394432.02</v>
      </c>
      <c r="U27" s="221" t="n">
        <f aca="false">SUM(U28)</f>
        <v>0</v>
      </c>
      <c r="V27" s="221" t="e">
        <f aca="false">SUM(V28)</f>
        <v>#DIV/0!</v>
      </c>
      <c r="W27" s="221" t="n">
        <f aca="false">SUM(W28)</f>
        <v>989000</v>
      </c>
      <c r="X27" s="221" t="n">
        <f aca="false">SUM(X28)</f>
        <v>1463700</v>
      </c>
      <c r="Y27" s="221" t="n">
        <f aca="false">SUM(Y28)</f>
        <v>1625700</v>
      </c>
      <c r="Z27" s="221" t="n">
        <f aca="false">SUM(Z28)</f>
        <v>2819504</v>
      </c>
      <c r="AA27" s="221" t="n">
        <f aca="false">SUM(AA28)</f>
        <v>1837500</v>
      </c>
      <c r="AB27" s="221" t="n">
        <f aca="false">SUM(AB28)</f>
        <v>590626.46</v>
      </c>
      <c r="AC27" s="221" t="n">
        <f aca="false">SUM(AC28)</f>
        <v>1872500</v>
      </c>
      <c r="AD27" s="221" t="n">
        <f aca="false">SUM(AD28)</f>
        <v>1648000</v>
      </c>
      <c r="AE27" s="221" t="n">
        <f aca="false">SUM(AE28)</f>
        <v>0</v>
      </c>
      <c r="AF27" s="221" t="n">
        <f aca="false">SUM(AF28)</f>
        <v>0</v>
      </c>
      <c r="AG27" s="221" t="n">
        <f aca="false">SUM(AG28)</f>
        <v>1653000</v>
      </c>
      <c r="AH27" s="221" t="n">
        <f aca="false">SUM(AH28)</f>
        <v>1172014.91</v>
      </c>
      <c r="AI27" s="221" t="n">
        <f aca="false">SUM(AI28)</f>
        <v>1995200</v>
      </c>
      <c r="AJ27" s="221" t="n">
        <f aca="false">SUM(AJ28)</f>
        <v>617159.9</v>
      </c>
      <c r="AK27" s="221" t="n">
        <f aca="false">SUM(AK28)</f>
        <v>2116161.6</v>
      </c>
      <c r="AL27" s="221" t="n">
        <f aca="false">SUM(AL28)</f>
        <v>178000</v>
      </c>
      <c r="AM27" s="221" t="n">
        <f aca="false">SUM(AM28)</f>
        <v>125500</v>
      </c>
      <c r="AN27" s="221" t="n">
        <f aca="false">SUM(AN28)</f>
        <v>2168661.6</v>
      </c>
      <c r="AO27" s="221" t="n">
        <f aca="false">SUM(AO28)</f>
        <v>676850.97</v>
      </c>
      <c r="AP27" s="226" t="n">
        <f aca="false">SUM(AO27/AN27*100)</f>
        <v>31.2105387949877</v>
      </c>
    </row>
    <row r="28" customFormat="false" ht="12.75" hidden="false" customHeight="false" outlineLevel="0" collapsed="false">
      <c r="A28" s="222"/>
      <c r="B28" s="223"/>
      <c r="C28" s="223"/>
      <c r="D28" s="223"/>
      <c r="E28" s="223"/>
      <c r="F28" s="223"/>
      <c r="G28" s="223"/>
      <c r="H28" s="223"/>
      <c r="I28" s="224" t="n">
        <v>3</v>
      </c>
      <c r="J28" s="120" t="s">
        <v>77</v>
      </c>
      <c r="K28" s="225" t="n">
        <f aca="false">SUM(K29+K40)</f>
        <v>1815716.15</v>
      </c>
      <c r="L28" s="225" t="n">
        <f aca="false">SUM(L29+L40)</f>
        <v>1540000</v>
      </c>
      <c r="M28" s="225" t="n">
        <f aca="false">SUM(M29+M40)</f>
        <v>1540000</v>
      </c>
      <c r="N28" s="225" t="n">
        <f aca="false">SUM(N29+N40)</f>
        <v>781000</v>
      </c>
      <c r="O28" s="225" t="n">
        <f aca="false">SUM(O29+O40)</f>
        <v>781000</v>
      </c>
      <c r="P28" s="225" t="n">
        <f aca="false">SUM(P29+P40)</f>
        <v>789362</v>
      </c>
      <c r="Q28" s="225" t="n">
        <f aca="false">SUM(Q29+Q40)</f>
        <v>789362</v>
      </c>
      <c r="R28" s="225" t="n">
        <f aca="false">SUM(R29+R40)</f>
        <v>284478.29</v>
      </c>
      <c r="S28" s="225" t="n">
        <f aca="false">SUM(S29+S40)</f>
        <v>1019550</v>
      </c>
      <c r="T28" s="225" t="n">
        <f aca="false">SUM(T29+T40)</f>
        <v>394432.02</v>
      </c>
      <c r="U28" s="225" t="n">
        <f aca="false">SUM(U29+U40)</f>
        <v>0</v>
      </c>
      <c r="V28" s="225" t="e">
        <f aca="false">SUM(V29+V40)</f>
        <v>#DIV/0!</v>
      </c>
      <c r="W28" s="225" t="n">
        <f aca="false">SUM(W29+W40)</f>
        <v>989000</v>
      </c>
      <c r="X28" s="225" t="n">
        <f aca="false">SUM(X29+X40)</f>
        <v>1463700</v>
      </c>
      <c r="Y28" s="225" t="n">
        <f aca="false">SUM(Y29+Y40)</f>
        <v>1625700</v>
      </c>
      <c r="Z28" s="225" t="n">
        <f aca="false">SUM(Z29+Z40)</f>
        <v>2819504</v>
      </c>
      <c r="AA28" s="225" t="n">
        <f aca="false">SUM(AA29+AA40)</f>
        <v>1837500</v>
      </c>
      <c r="AB28" s="225" t="n">
        <f aca="false">SUM(AB29+AB40)</f>
        <v>590626.46</v>
      </c>
      <c r="AC28" s="225" t="n">
        <f aca="false">SUM(AC29+AC40)</f>
        <v>1872500</v>
      </c>
      <c r="AD28" s="225" t="n">
        <f aca="false">SUM(AD29+AD40)</f>
        <v>1648000</v>
      </c>
      <c r="AE28" s="225" t="n">
        <f aca="false">SUM(AE29+AE40)</f>
        <v>0</v>
      </c>
      <c r="AF28" s="225" t="n">
        <f aca="false">SUM(AF29+AF40)</f>
        <v>0</v>
      </c>
      <c r="AG28" s="225" t="n">
        <f aca="false">SUM(AG29+AG40)</f>
        <v>1653000</v>
      </c>
      <c r="AH28" s="225" t="n">
        <f aca="false">SUM(AH29+AH40)</f>
        <v>1172014.91</v>
      </c>
      <c r="AI28" s="225" t="n">
        <f aca="false">SUM(AI29+AI40)</f>
        <v>1995200</v>
      </c>
      <c r="AJ28" s="225" t="n">
        <f aca="false">SUM(AJ29+AJ40)</f>
        <v>617159.9</v>
      </c>
      <c r="AK28" s="225" t="n">
        <f aca="false">SUM(AK29+AK40)</f>
        <v>2116161.6</v>
      </c>
      <c r="AL28" s="225" t="n">
        <f aca="false">SUM(AL29+AL40)</f>
        <v>178000</v>
      </c>
      <c r="AM28" s="225" t="n">
        <f aca="false">SUM(AM29+AM40)</f>
        <v>125500</v>
      </c>
      <c r="AN28" s="225" t="n">
        <f aca="false">SUM(AN29+AN40)</f>
        <v>2168661.6</v>
      </c>
      <c r="AO28" s="225" t="n">
        <f aca="false">SUM(AO29+AO40)</f>
        <v>676850.97</v>
      </c>
      <c r="AP28" s="226" t="n">
        <f aca="false">SUM(AO28/AN28*100)</f>
        <v>31.2105387949877</v>
      </c>
    </row>
    <row r="29" customFormat="false" ht="12.75" hidden="false" customHeight="false" outlineLevel="0" collapsed="false">
      <c r="A29" s="222"/>
      <c r="B29" s="223"/>
      <c r="C29" s="223"/>
      <c r="D29" s="223"/>
      <c r="E29" s="223"/>
      <c r="F29" s="223"/>
      <c r="G29" s="223"/>
      <c r="H29" s="223"/>
      <c r="I29" s="224" t="n">
        <v>31</v>
      </c>
      <c r="J29" s="120" t="s">
        <v>78</v>
      </c>
      <c r="K29" s="225" t="n">
        <f aca="false">SUM(K30+K33+K37)</f>
        <v>807306.83</v>
      </c>
      <c r="L29" s="225" t="n">
        <f aca="false">SUM(L30+L33+L37)</f>
        <v>1112500</v>
      </c>
      <c r="M29" s="225" t="n">
        <f aca="false">SUM(M30+M33+M37)</f>
        <v>1112500</v>
      </c>
      <c r="N29" s="225" t="n">
        <f aca="false">SUM(N30+N33+N37)</f>
        <v>351000</v>
      </c>
      <c r="O29" s="225" t="n">
        <f aca="false">SUM(O30+O33+O37)</f>
        <v>351000</v>
      </c>
      <c r="P29" s="225" t="n">
        <f aca="false">SUM(P30+P33+P37)</f>
        <v>392000</v>
      </c>
      <c r="Q29" s="225" t="n">
        <f aca="false">SUM(Q30+Q33+Q37)</f>
        <v>392000</v>
      </c>
      <c r="R29" s="225" t="n">
        <f aca="false">SUM(R30+R33+R37)</f>
        <v>150369.05</v>
      </c>
      <c r="S29" s="225" t="n">
        <f aca="false">SUM(S30+S33+S37)</f>
        <v>507550</v>
      </c>
      <c r="T29" s="225" t="n">
        <f aca="false">SUM(T30+T33+T37)</f>
        <v>240053.35</v>
      </c>
      <c r="U29" s="225" t="n">
        <f aca="false">SUM(U30+U33+U37)</f>
        <v>0</v>
      </c>
      <c r="V29" s="225" t="n">
        <f aca="false">SUM(V30+V33+V37)</f>
        <v>807.079096045198</v>
      </c>
      <c r="W29" s="225" t="n">
        <f aca="false">SUM(W30+W33+W37)</f>
        <v>507000</v>
      </c>
      <c r="X29" s="225" t="n">
        <f aca="false">SUM(X30+X33+X37)</f>
        <v>617500</v>
      </c>
      <c r="Y29" s="225" t="n">
        <f aca="false">SUM(Y30+Y33+Y37)</f>
        <v>685404</v>
      </c>
      <c r="Z29" s="225" t="n">
        <f aca="false">SUM(Z30+Z33+Z37)</f>
        <v>738500</v>
      </c>
      <c r="AA29" s="225" t="n">
        <f aca="false">SUM(AA30+AA33+AA37)</f>
        <v>688000</v>
      </c>
      <c r="AB29" s="225" t="n">
        <f aca="false">SUM(AB30+AB33+AB37)</f>
        <v>359004.03</v>
      </c>
      <c r="AC29" s="225" t="n">
        <f aca="false">SUM(AC30+AC33+AC37)</f>
        <v>688000</v>
      </c>
      <c r="AD29" s="225" t="n">
        <f aca="false">SUM(AD30+AD33+AD37)</f>
        <v>671000</v>
      </c>
      <c r="AE29" s="225" t="n">
        <f aca="false">SUM(AE30+AE33+AE37)</f>
        <v>0</v>
      </c>
      <c r="AF29" s="225" t="n">
        <f aca="false">SUM(AF30+AF33+AF37)</f>
        <v>0</v>
      </c>
      <c r="AG29" s="225" t="n">
        <f aca="false">SUM(AG30+AG33+AG37)</f>
        <v>671000</v>
      </c>
      <c r="AH29" s="225" t="n">
        <f aca="false">SUM(AH30+AH33+AH37)</f>
        <v>542477.54</v>
      </c>
      <c r="AI29" s="232" t="n">
        <f aca="false">SUM(AI30+AI33+AI37)</f>
        <v>754000</v>
      </c>
      <c r="AJ29" s="232" t="n">
        <f aca="false">SUM(AJ30+AJ33+AJ37)</f>
        <v>323911.41</v>
      </c>
      <c r="AK29" s="232" t="n">
        <f aca="false">SUM(AK30+AK33+AK37)</f>
        <v>747500</v>
      </c>
      <c r="AL29" s="232" t="n">
        <f aca="false">SUM(AL30+AL33+AL37)</f>
        <v>0</v>
      </c>
      <c r="AM29" s="232" t="n">
        <f aca="false">SUM(AM30+AM33+AM37)</f>
        <v>0</v>
      </c>
      <c r="AN29" s="232" t="n">
        <f aca="false">SUM(AN30+AN33+AN37)</f>
        <v>747500</v>
      </c>
      <c r="AO29" s="232" t="n">
        <f aca="false">SUM(AO30+AO33+AO37)</f>
        <v>267846.93</v>
      </c>
      <c r="AP29" s="226" t="n">
        <f aca="false">SUM(AO29/AN29*100)</f>
        <v>35.8323652173913</v>
      </c>
    </row>
    <row r="30" customFormat="false" ht="12.75" hidden="false" customHeight="false" outlineLevel="0" collapsed="false">
      <c r="A30" s="227"/>
      <c r="B30" s="228" t="s">
        <v>115</v>
      </c>
      <c r="C30" s="228"/>
      <c r="D30" s="228"/>
      <c r="E30" s="228"/>
      <c r="F30" s="228"/>
      <c r="G30" s="228"/>
      <c r="H30" s="228"/>
      <c r="I30" s="229" t="n">
        <v>311</v>
      </c>
      <c r="J30" s="230" t="s">
        <v>79</v>
      </c>
      <c r="K30" s="231" t="n">
        <f aca="false">SUM(K31)</f>
        <v>710476.99</v>
      </c>
      <c r="L30" s="231" t="n">
        <f aca="false">SUM(L31)</f>
        <v>972000</v>
      </c>
      <c r="M30" s="231" t="n">
        <f aca="false">SUM(M31)</f>
        <v>972000</v>
      </c>
      <c r="N30" s="231" t="n">
        <f aca="false">SUM(N31:N32)</f>
        <v>296000</v>
      </c>
      <c r="O30" s="231" t="n">
        <f aca="false">SUM(O31:O32)</f>
        <v>296000</v>
      </c>
      <c r="P30" s="231" t="n">
        <f aca="false">SUM(P31:P32)</f>
        <v>335000</v>
      </c>
      <c r="Q30" s="231" t="n">
        <f aca="false">SUM(Q31:Q32)</f>
        <v>335000</v>
      </c>
      <c r="R30" s="231" t="n">
        <f aca="false">SUM(R31:R32)</f>
        <v>121563.91</v>
      </c>
      <c r="S30" s="231" t="n">
        <f aca="false">SUM(S31:S32)</f>
        <v>460000</v>
      </c>
      <c r="T30" s="231" t="n">
        <f aca="false">SUM(T31:T32)</f>
        <v>212889.92</v>
      </c>
      <c r="U30" s="231" t="n">
        <f aca="false">SUM(U31:U32)</f>
        <v>0</v>
      </c>
      <c r="V30" s="231" t="n">
        <f aca="false">SUM(V31:V32)</f>
        <v>609.745762711864</v>
      </c>
      <c r="W30" s="231" t="n">
        <f aca="false">SUM(W31:W32)</f>
        <v>460000</v>
      </c>
      <c r="X30" s="231" t="n">
        <f aca="false">SUM(X31:X32)</f>
        <v>510000</v>
      </c>
      <c r="Y30" s="231" t="n">
        <f aca="false">SUM(Y31:Y32)</f>
        <v>578000</v>
      </c>
      <c r="Z30" s="231" t="n">
        <f aca="false">SUM(Z31:Z32)</f>
        <v>590000</v>
      </c>
      <c r="AA30" s="231" t="n">
        <f aca="false">SUM(AA31:AA32)</f>
        <v>578000</v>
      </c>
      <c r="AB30" s="231" t="n">
        <f aca="false">SUM(AB31:AB32)</f>
        <v>313059.54</v>
      </c>
      <c r="AC30" s="231" t="n">
        <f aca="false">SUM(AC31:AC32)</f>
        <v>578000</v>
      </c>
      <c r="AD30" s="231" t="n">
        <f aca="false">SUM(AD31:AD32)</f>
        <v>561000</v>
      </c>
      <c r="AE30" s="231" t="n">
        <f aca="false">SUM(AE31:AE32)</f>
        <v>0</v>
      </c>
      <c r="AF30" s="231" t="n">
        <f aca="false">SUM(AF31:AF32)</f>
        <v>0</v>
      </c>
      <c r="AG30" s="231" t="n">
        <f aca="false">SUM(AG31:AG32)</f>
        <v>561000</v>
      </c>
      <c r="AH30" s="231" t="n">
        <f aca="false">SUM(AH31:AH32)</f>
        <v>462221.9</v>
      </c>
      <c r="AI30" s="231" t="n">
        <f aca="false">SUM(AI31:AI32)</f>
        <v>620000</v>
      </c>
      <c r="AJ30" s="231" t="n">
        <f aca="false">SUM(AJ31:AJ32)</f>
        <v>279321.5</v>
      </c>
      <c r="AK30" s="231" t="n">
        <f aca="false">SUM(AK31:AK32)</f>
        <v>570000</v>
      </c>
      <c r="AL30" s="231" t="n">
        <f aca="false">SUM(AL31:AL32)</f>
        <v>0</v>
      </c>
      <c r="AM30" s="231" t="n">
        <f aca="false">SUM(AM31:AM32)</f>
        <v>0</v>
      </c>
      <c r="AN30" s="231" t="n">
        <f aca="false">SUM(AN31:AN32)</f>
        <v>570000</v>
      </c>
      <c r="AO30" s="231" t="n">
        <f aca="false">SUM(AO31:AO32)</f>
        <v>219539.5</v>
      </c>
      <c r="AP30" s="226" t="n">
        <f aca="false">SUM(AO30/AN30*100)</f>
        <v>38.515701754386</v>
      </c>
    </row>
    <row r="31" customFormat="false" ht="12.75" hidden="true" customHeight="false" outlineLevel="0" collapsed="false">
      <c r="A31" s="227"/>
      <c r="B31" s="228"/>
      <c r="C31" s="228"/>
      <c r="D31" s="228"/>
      <c r="E31" s="228"/>
      <c r="F31" s="228"/>
      <c r="G31" s="228"/>
      <c r="H31" s="228"/>
      <c r="I31" s="229" t="n">
        <v>31111</v>
      </c>
      <c r="J31" s="230" t="s">
        <v>242</v>
      </c>
      <c r="K31" s="231" t="n">
        <v>710476.99</v>
      </c>
      <c r="L31" s="231" t="n">
        <v>972000</v>
      </c>
      <c r="M31" s="231" t="n">
        <v>972000</v>
      </c>
      <c r="N31" s="231" t="n">
        <v>293000</v>
      </c>
      <c r="O31" s="231" t="n">
        <v>293000</v>
      </c>
      <c r="P31" s="231" t="n">
        <v>295000</v>
      </c>
      <c r="Q31" s="231" t="n">
        <v>295000</v>
      </c>
      <c r="R31" s="231" t="n">
        <v>121563.91</v>
      </c>
      <c r="S31" s="231" t="n">
        <v>250000</v>
      </c>
      <c r="T31" s="231" t="n">
        <v>176514.08</v>
      </c>
      <c r="U31" s="231"/>
      <c r="V31" s="232" t="n">
        <f aca="false">S31/P31*100</f>
        <v>84.7457627118644</v>
      </c>
      <c r="W31" s="233" t="n">
        <v>250000</v>
      </c>
      <c r="X31" s="233" t="n">
        <v>340000</v>
      </c>
      <c r="Y31" s="233" t="n">
        <v>408000</v>
      </c>
      <c r="Z31" s="233" t="n">
        <v>400000</v>
      </c>
      <c r="AA31" s="231" t="n">
        <v>408000</v>
      </c>
      <c r="AB31" s="231" t="n">
        <v>259070.82</v>
      </c>
      <c r="AC31" s="231" t="n">
        <v>408000</v>
      </c>
      <c r="AD31" s="231" t="n">
        <v>408000</v>
      </c>
      <c r="AE31" s="231"/>
      <c r="AF31" s="231"/>
      <c r="AG31" s="234" t="n">
        <f aca="false">SUM(AC31+AE31-AF31)</f>
        <v>408000</v>
      </c>
      <c r="AH31" s="231" t="n">
        <v>413471.78</v>
      </c>
      <c r="AI31" s="233" t="n">
        <v>467000</v>
      </c>
      <c r="AJ31" s="169" t="n">
        <v>217454.78</v>
      </c>
      <c r="AK31" s="231" t="n">
        <v>480000</v>
      </c>
      <c r="AL31" s="231"/>
      <c r="AM31" s="231"/>
      <c r="AN31" s="169" t="n">
        <f aca="false">SUM(AK31+AL31-AM31)</f>
        <v>480000</v>
      </c>
      <c r="AO31" s="169" t="n">
        <v>216556.54</v>
      </c>
      <c r="AP31" s="226" t="n">
        <f aca="false">SUM(AO31/AN31*100)</f>
        <v>45.1159458333333</v>
      </c>
    </row>
    <row r="32" customFormat="false" ht="12.75" hidden="true" customHeight="false" outlineLevel="0" collapsed="false">
      <c r="A32" s="227"/>
      <c r="B32" s="228"/>
      <c r="C32" s="228"/>
      <c r="D32" s="228"/>
      <c r="E32" s="228"/>
      <c r="F32" s="228"/>
      <c r="G32" s="228"/>
      <c r="H32" s="228"/>
      <c r="I32" s="229" t="n">
        <v>31112</v>
      </c>
      <c r="J32" s="230" t="s">
        <v>243</v>
      </c>
      <c r="K32" s="231"/>
      <c r="L32" s="231"/>
      <c r="M32" s="231"/>
      <c r="N32" s="231" t="n">
        <v>3000</v>
      </c>
      <c r="O32" s="231" t="n">
        <v>3000</v>
      </c>
      <c r="P32" s="231" t="n">
        <v>40000</v>
      </c>
      <c r="Q32" s="231" t="n">
        <v>40000</v>
      </c>
      <c r="R32" s="231"/>
      <c r="S32" s="231" t="n">
        <v>210000</v>
      </c>
      <c r="T32" s="231" t="n">
        <v>36375.84</v>
      </c>
      <c r="U32" s="231"/>
      <c r="V32" s="232" t="n">
        <f aca="false">S32/P32*100</f>
        <v>525</v>
      </c>
      <c r="W32" s="233" t="n">
        <v>210000</v>
      </c>
      <c r="X32" s="231" t="n">
        <v>170000</v>
      </c>
      <c r="Y32" s="231" t="n">
        <v>170000</v>
      </c>
      <c r="Z32" s="231" t="n">
        <v>190000</v>
      </c>
      <c r="AA32" s="231" t="n">
        <v>170000</v>
      </c>
      <c r="AB32" s="231" t="n">
        <v>53988.72</v>
      </c>
      <c r="AC32" s="231" t="n">
        <v>170000</v>
      </c>
      <c r="AD32" s="231" t="n">
        <v>153000</v>
      </c>
      <c r="AE32" s="231"/>
      <c r="AF32" s="231"/>
      <c r="AG32" s="234" t="n">
        <v>153000</v>
      </c>
      <c r="AH32" s="231" t="n">
        <v>48750.12</v>
      </c>
      <c r="AI32" s="233" t="n">
        <v>153000</v>
      </c>
      <c r="AJ32" s="169" t="n">
        <v>61866.72</v>
      </c>
      <c r="AK32" s="231" t="n">
        <v>90000</v>
      </c>
      <c r="AL32" s="231"/>
      <c r="AM32" s="231"/>
      <c r="AN32" s="169" t="n">
        <f aca="false">SUM(AK32+AL32-AM32)</f>
        <v>90000</v>
      </c>
      <c r="AO32" s="169" t="n">
        <v>2982.96</v>
      </c>
      <c r="AP32" s="226" t="n">
        <f aca="false">SUM(AO32/AN32*100)</f>
        <v>3.3144</v>
      </c>
    </row>
    <row r="33" customFormat="false" ht="12.75" hidden="false" customHeight="false" outlineLevel="0" collapsed="false">
      <c r="A33" s="227"/>
      <c r="B33" s="228" t="s">
        <v>115</v>
      </c>
      <c r="C33" s="228"/>
      <c r="D33" s="228"/>
      <c r="E33" s="228"/>
      <c r="F33" s="228"/>
      <c r="G33" s="228"/>
      <c r="H33" s="228"/>
      <c r="I33" s="229" t="n">
        <v>312</v>
      </c>
      <c r="J33" s="230" t="s">
        <v>80</v>
      </c>
      <c r="K33" s="231" t="n">
        <f aca="false">SUM(K34)</f>
        <v>0</v>
      </c>
      <c r="L33" s="231" t="n">
        <f aca="false">SUM(L34)</f>
        <v>8000</v>
      </c>
      <c r="M33" s="231" t="n">
        <f aca="false">SUM(M34)</f>
        <v>8000</v>
      </c>
      <c r="N33" s="231" t="n">
        <f aca="false">SUM(N34)</f>
        <v>14000</v>
      </c>
      <c r="O33" s="231" t="n">
        <f aca="false">SUM(O34)</f>
        <v>14000</v>
      </c>
      <c r="P33" s="231" t="n">
        <f aca="false">SUM(P34)</f>
        <v>12000</v>
      </c>
      <c r="Q33" s="231" t="n">
        <f aca="false">SUM(Q34)</f>
        <v>12000</v>
      </c>
      <c r="R33" s="231" t="n">
        <f aca="false">SUM(R34)</f>
        <v>9962.77</v>
      </c>
      <c r="S33" s="231" t="n">
        <f aca="false">SUM(S34)</f>
        <v>15000</v>
      </c>
      <c r="T33" s="231" t="n">
        <f aca="false">SUM(T34)</f>
        <v>4500</v>
      </c>
      <c r="U33" s="231" t="n">
        <f aca="false">SUM(U34)</f>
        <v>0</v>
      </c>
      <c r="V33" s="231" t="n">
        <f aca="false">SUM(V34)</f>
        <v>125</v>
      </c>
      <c r="W33" s="231" t="n">
        <f aca="false">SUM(W34)</f>
        <v>15000</v>
      </c>
      <c r="X33" s="231" t="n">
        <f aca="false">SUM(X34:X35)</f>
        <v>34000</v>
      </c>
      <c r="Y33" s="231" t="n">
        <f aca="false">SUM(Y34:Y35)</f>
        <v>27500</v>
      </c>
      <c r="Z33" s="231" t="n">
        <v>52500</v>
      </c>
      <c r="AA33" s="231" t="n">
        <f aca="false">SUM(AA34:AA35)</f>
        <v>30000</v>
      </c>
      <c r="AB33" s="231" t="n">
        <f aca="false">SUM(AB34:AB35)</f>
        <v>0</v>
      </c>
      <c r="AC33" s="231" t="n">
        <f aca="false">SUM(AC34:AC35)</f>
        <v>30000</v>
      </c>
      <c r="AD33" s="231" t="n">
        <f aca="false">SUM(AD34:AD35)</f>
        <v>30000</v>
      </c>
      <c r="AE33" s="231" t="n">
        <f aca="false">SUM(AE34:AE35)</f>
        <v>0</v>
      </c>
      <c r="AF33" s="231" t="n">
        <f aca="false">SUM(AF34:AF35)</f>
        <v>0</v>
      </c>
      <c r="AG33" s="231" t="n">
        <f aca="false">SUM(AG34:AG35)</f>
        <v>30000</v>
      </c>
      <c r="AH33" s="231" t="n">
        <f aca="false">SUM(AH34:AH35)</f>
        <v>6000</v>
      </c>
      <c r="AI33" s="233" t="n">
        <f aca="false">SUM(AI34:AI35)</f>
        <v>30000</v>
      </c>
      <c r="AJ33" s="233" t="n">
        <f aca="false">SUM(AJ34:AJ35)</f>
        <v>0</v>
      </c>
      <c r="AK33" s="233" t="n">
        <f aca="false">SUM(AK34:AK36)</f>
        <v>80000</v>
      </c>
      <c r="AL33" s="233" t="n">
        <f aca="false">SUM(AL34:AL36)</f>
        <v>0</v>
      </c>
      <c r="AM33" s="233" t="n">
        <f aca="false">SUM(AM34:AM36)</f>
        <v>0</v>
      </c>
      <c r="AN33" s="233" t="n">
        <f aca="false">SUM(AN34:AN36)</f>
        <v>80000</v>
      </c>
      <c r="AO33" s="233" t="n">
        <f aca="false">SUM(AO34:AO36)</f>
        <v>12083.43</v>
      </c>
      <c r="AP33" s="226" t="n">
        <f aca="false">SUM(AO33/AN33*100)</f>
        <v>15.1042875</v>
      </c>
    </row>
    <row r="34" customFormat="false" ht="12.75" hidden="true" customHeight="false" outlineLevel="0" collapsed="false">
      <c r="A34" s="227"/>
      <c r="B34" s="228"/>
      <c r="C34" s="228"/>
      <c r="D34" s="228"/>
      <c r="E34" s="228"/>
      <c r="F34" s="228"/>
      <c r="G34" s="228"/>
      <c r="H34" s="228"/>
      <c r="I34" s="229" t="n">
        <v>31219</v>
      </c>
      <c r="J34" s="230" t="s">
        <v>80</v>
      </c>
      <c r="K34" s="231" t="n">
        <v>0</v>
      </c>
      <c r="L34" s="231" t="n">
        <v>8000</v>
      </c>
      <c r="M34" s="231" t="n">
        <v>8000</v>
      </c>
      <c r="N34" s="231" t="n">
        <v>14000</v>
      </c>
      <c r="O34" s="231" t="n">
        <v>14000</v>
      </c>
      <c r="P34" s="231" t="n">
        <v>12000</v>
      </c>
      <c r="Q34" s="231" t="n">
        <v>12000</v>
      </c>
      <c r="R34" s="231" t="n">
        <v>9962.77</v>
      </c>
      <c r="S34" s="231" t="n">
        <v>15000</v>
      </c>
      <c r="T34" s="231" t="n">
        <v>4500</v>
      </c>
      <c r="U34" s="231"/>
      <c r="V34" s="232" t="n">
        <f aca="false">S34/P34*100</f>
        <v>125</v>
      </c>
      <c r="W34" s="233" t="n">
        <v>15000</v>
      </c>
      <c r="X34" s="231" t="n">
        <v>27000</v>
      </c>
      <c r="Y34" s="231" t="n">
        <v>20000</v>
      </c>
      <c r="Z34" s="231" t="n">
        <v>20000</v>
      </c>
      <c r="AA34" s="231" t="n">
        <v>20000</v>
      </c>
      <c r="AB34" s="231"/>
      <c r="AC34" s="231" t="n">
        <v>20000</v>
      </c>
      <c r="AD34" s="231" t="n">
        <v>20000</v>
      </c>
      <c r="AE34" s="231"/>
      <c r="AF34" s="231"/>
      <c r="AG34" s="234" t="n">
        <f aca="false">SUM(AD34+AE34-AF34)</f>
        <v>20000</v>
      </c>
      <c r="AH34" s="231" t="n">
        <v>6000</v>
      </c>
      <c r="AI34" s="233" t="n">
        <v>20000</v>
      </c>
      <c r="AJ34" s="169" t="n">
        <v>0</v>
      </c>
      <c r="AK34" s="231" t="n">
        <v>35000</v>
      </c>
      <c r="AL34" s="231"/>
      <c r="AM34" s="231"/>
      <c r="AN34" s="169" t="n">
        <f aca="false">SUM(AK34+AL34-AM34)</f>
        <v>35000</v>
      </c>
      <c r="AO34" s="169"/>
      <c r="AP34" s="226" t="n">
        <f aca="false">SUM(AO34/AN34*100)</f>
        <v>0</v>
      </c>
    </row>
    <row r="35" customFormat="false" ht="12.75" hidden="true" customHeight="false" outlineLevel="0" collapsed="false">
      <c r="A35" s="227"/>
      <c r="B35" s="228"/>
      <c r="C35" s="228"/>
      <c r="D35" s="228"/>
      <c r="E35" s="228"/>
      <c r="F35" s="228"/>
      <c r="G35" s="228"/>
      <c r="H35" s="228"/>
      <c r="I35" s="229" t="n">
        <v>31219</v>
      </c>
      <c r="J35" s="230" t="s">
        <v>244</v>
      </c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2"/>
      <c r="W35" s="233"/>
      <c r="X35" s="231" t="n">
        <v>7000</v>
      </c>
      <c r="Y35" s="231" t="n">
        <v>7500</v>
      </c>
      <c r="Z35" s="231" t="n">
        <v>7500</v>
      </c>
      <c r="AA35" s="231" t="n">
        <v>10000</v>
      </c>
      <c r="AB35" s="231"/>
      <c r="AC35" s="231" t="n">
        <v>10000</v>
      </c>
      <c r="AD35" s="231" t="n">
        <v>10000</v>
      </c>
      <c r="AE35" s="231"/>
      <c r="AF35" s="231"/>
      <c r="AG35" s="234" t="n">
        <f aca="false">SUM(AD35+AE35-AF35)</f>
        <v>10000</v>
      </c>
      <c r="AH35" s="231"/>
      <c r="AI35" s="233" t="n">
        <v>10000</v>
      </c>
      <c r="AJ35" s="169" t="n">
        <v>0</v>
      </c>
      <c r="AK35" s="231" t="n">
        <v>15000</v>
      </c>
      <c r="AL35" s="231"/>
      <c r="AM35" s="231"/>
      <c r="AN35" s="169" t="n">
        <f aca="false">SUM(AK35+AL35-AM35)</f>
        <v>15000</v>
      </c>
      <c r="AO35" s="169"/>
      <c r="AP35" s="226" t="n">
        <f aca="false">SUM(AO35/AN35*100)</f>
        <v>0</v>
      </c>
    </row>
    <row r="36" customFormat="false" ht="12.75" hidden="true" customHeight="false" outlineLevel="0" collapsed="false">
      <c r="A36" s="227"/>
      <c r="B36" s="228"/>
      <c r="C36" s="228"/>
      <c r="D36" s="228"/>
      <c r="E36" s="228"/>
      <c r="F36" s="228"/>
      <c r="G36" s="228"/>
      <c r="H36" s="228"/>
      <c r="I36" s="229" t="n">
        <v>31219</v>
      </c>
      <c r="J36" s="230" t="s">
        <v>245</v>
      </c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2"/>
      <c r="W36" s="233"/>
      <c r="X36" s="231"/>
      <c r="Y36" s="231" t="n">
        <v>0</v>
      </c>
      <c r="Z36" s="231" t="n">
        <v>25000</v>
      </c>
      <c r="AA36" s="231" t="n">
        <v>25000</v>
      </c>
      <c r="AB36" s="231"/>
      <c r="AC36" s="231" t="n">
        <v>25000</v>
      </c>
      <c r="AD36" s="231" t="n">
        <v>25000</v>
      </c>
      <c r="AE36" s="231"/>
      <c r="AF36" s="231"/>
      <c r="AG36" s="234" t="n">
        <f aca="false">SUM(AD36+AE36-AF36)</f>
        <v>25000</v>
      </c>
      <c r="AH36" s="231" t="n">
        <v>22916.85</v>
      </c>
      <c r="AI36" s="233" t="n">
        <v>35000</v>
      </c>
      <c r="AJ36" s="169" t="n">
        <v>12500.1</v>
      </c>
      <c r="AK36" s="231" t="n">
        <v>30000</v>
      </c>
      <c r="AL36" s="231"/>
      <c r="AM36" s="231"/>
      <c r="AN36" s="169" t="n">
        <f aca="false">SUM(AK36+AL36-AM36)</f>
        <v>30000</v>
      </c>
      <c r="AO36" s="169" t="n">
        <v>12083.43</v>
      </c>
      <c r="AP36" s="226" t="n">
        <f aca="false">SUM(AO36/AN36*100)</f>
        <v>40.2781</v>
      </c>
    </row>
    <row r="37" customFormat="false" ht="12.75" hidden="false" customHeight="false" outlineLevel="0" collapsed="false">
      <c r="A37" s="227"/>
      <c r="B37" s="228" t="s">
        <v>115</v>
      </c>
      <c r="C37" s="228"/>
      <c r="D37" s="228"/>
      <c r="E37" s="228"/>
      <c r="F37" s="228"/>
      <c r="G37" s="228"/>
      <c r="H37" s="228"/>
      <c r="I37" s="229" t="n">
        <v>313</v>
      </c>
      <c r="J37" s="230" t="s">
        <v>81</v>
      </c>
      <c r="K37" s="231" t="n">
        <f aca="false">SUM(K38:K39)</f>
        <v>96829.84</v>
      </c>
      <c r="L37" s="231" t="n">
        <f aca="false">SUM(L38:L39)</f>
        <v>132500</v>
      </c>
      <c r="M37" s="231" t="n">
        <f aca="false">SUM(M38:M39)</f>
        <v>132500</v>
      </c>
      <c r="N37" s="231" t="n">
        <f aca="false">SUM(N38:N39)</f>
        <v>41000</v>
      </c>
      <c r="O37" s="231" t="n">
        <f aca="false">SUM(O38:O39)</f>
        <v>41000</v>
      </c>
      <c r="P37" s="231" t="n">
        <f aca="false">SUM(P38:P39)</f>
        <v>45000</v>
      </c>
      <c r="Q37" s="231" t="n">
        <f aca="false">SUM(Q38:Q39)</f>
        <v>45000</v>
      </c>
      <c r="R37" s="231" t="n">
        <f aca="false">SUM(R38:R39)</f>
        <v>18842.37</v>
      </c>
      <c r="S37" s="231" t="n">
        <f aca="false">SUM(S38:S39)</f>
        <v>32550</v>
      </c>
      <c r="T37" s="231" t="n">
        <f aca="false">SUM(T38:T39)</f>
        <v>22663.43</v>
      </c>
      <c r="U37" s="231" t="n">
        <f aca="false">SUM(U38:U39)</f>
        <v>0</v>
      </c>
      <c r="V37" s="231" t="n">
        <f aca="false">SUM(V38:V39)</f>
        <v>72.3333333333333</v>
      </c>
      <c r="W37" s="231" t="n">
        <f aca="false">SUM(W38:W39)</f>
        <v>32000</v>
      </c>
      <c r="X37" s="231" t="n">
        <f aca="false">SUM(X38:X39)</f>
        <v>73500</v>
      </c>
      <c r="Y37" s="231" t="n">
        <f aca="false">SUM(Y38:Y39)</f>
        <v>79904</v>
      </c>
      <c r="Z37" s="231" t="n">
        <f aca="false">SUM(Z38:Z39)</f>
        <v>96000</v>
      </c>
      <c r="AA37" s="231" t="n">
        <f aca="false">SUM(AA38:AA39)</f>
        <v>80000</v>
      </c>
      <c r="AB37" s="231" t="n">
        <f aca="false">SUM(AB38:AB39)</f>
        <v>45944.49</v>
      </c>
      <c r="AC37" s="231" t="n">
        <f aca="false">SUM(AC38:AC39)</f>
        <v>80000</v>
      </c>
      <c r="AD37" s="231" t="n">
        <f aca="false">SUM(AD38:AD39)</f>
        <v>80000</v>
      </c>
      <c r="AE37" s="231" t="n">
        <f aca="false">SUM(AE38:AE39)</f>
        <v>0</v>
      </c>
      <c r="AF37" s="231" t="n">
        <f aca="false">SUM(AF38:AF39)</f>
        <v>0</v>
      </c>
      <c r="AG37" s="231" t="n">
        <f aca="false">SUM(AG38:AG39)</f>
        <v>80000</v>
      </c>
      <c r="AH37" s="231" t="n">
        <f aca="false">SUM(AH38:AH39)</f>
        <v>74255.64</v>
      </c>
      <c r="AI37" s="233" t="n">
        <f aca="false">SUM(AI38:AI39)</f>
        <v>104000</v>
      </c>
      <c r="AJ37" s="233" t="n">
        <f aca="false">SUM(AJ38:AJ39)</f>
        <v>44589.91</v>
      </c>
      <c r="AK37" s="233" t="n">
        <f aca="false">SUM(AK38:AK39)</f>
        <v>97500</v>
      </c>
      <c r="AL37" s="233" t="n">
        <f aca="false">SUM(AL38:AL39)</f>
        <v>0</v>
      </c>
      <c r="AM37" s="233" t="n">
        <f aca="false">SUM(AM38:AM39)</f>
        <v>0</v>
      </c>
      <c r="AN37" s="233" t="n">
        <f aca="false">SUM(AN38:AN39)</f>
        <v>97500</v>
      </c>
      <c r="AO37" s="233" t="n">
        <f aca="false">SUM(AO38:AO39)</f>
        <v>36224</v>
      </c>
      <c r="AP37" s="226" t="n">
        <f aca="false">SUM(AO37/AN37*100)</f>
        <v>37.1528205128205</v>
      </c>
    </row>
    <row r="38" customFormat="false" ht="12.75" hidden="true" customHeight="false" outlineLevel="0" collapsed="false">
      <c r="A38" s="227"/>
      <c r="B38" s="228"/>
      <c r="C38" s="228"/>
      <c r="D38" s="228"/>
      <c r="E38" s="228"/>
      <c r="F38" s="228"/>
      <c r="G38" s="228"/>
      <c r="H38" s="228"/>
      <c r="I38" s="229" t="n">
        <v>31321</v>
      </c>
      <c r="J38" s="230" t="s">
        <v>246</v>
      </c>
      <c r="K38" s="231" t="n">
        <v>96829.84</v>
      </c>
      <c r="L38" s="231" t="n">
        <v>132500</v>
      </c>
      <c r="M38" s="231" t="n">
        <v>132500</v>
      </c>
      <c r="N38" s="231" t="n">
        <v>41000</v>
      </c>
      <c r="O38" s="231" t="n">
        <v>41000</v>
      </c>
      <c r="P38" s="231" t="n">
        <v>45000</v>
      </c>
      <c r="Q38" s="231" t="n">
        <v>45000</v>
      </c>
      <c r="R38" s="231" t="n">
        <v>18842.37</v>
      </c>
      <c r="S38" s="233" t="n">
        <v>32550</v>
      </c>
      <c r="T38" s="231" t="n">
        <v>22663.43</v>
      </c>
      <c r="U38" s="231"/>
      <c r="V38" s="232" t="n">
        <f aca="false">S38/P38*100</f>
        <v>72.3333333333333</v>
      </c>
      <c r="W38" s="233" t="n">
        <v>32000</v>
      </c>
      <c r="X38" s="231" t="n">
        <v>51500</v>
      </c>
      <c r="Y38" s="231" t="n">
        <v>58904</v>
      </c>
      <c r="Z38" s="231" t="n">
        <v>65000</v>
      </c>
      <c r="AA38" s="231" t="n">
        <v>59000</v>
      </c>
      <c r="AB38" s="231" t="n">
        <v>37242.75</v>
      </c>
      <c r="AC38" s="231" t="n">
        <v>59000</v>
      </c>
      <c r="AD38" s="231" t="n">
        <v>59000</v>
      </c>
      <c r="AE38" s="231"/>
      <c r="AF38" s="231"/>
      <c r="AG38" s="234" t="n">
        <f aca="false">SUM(AD38+AE38-AF38)</f>
        <v>59000</v>
      </c>
      <c r="AH38" s="231" t="n">
        <v>68222.85</v>
      </c>
      <c r="AI38" s="233" t="n">
        <v>78000</v>
      </c>
      <c r="AJ38" s="169" t="n">
        <v>35823.62</v>
      </c>
      <c r="AK38" s="231" t="n">
        <v>81000</v>
      </c>
      <c r="AL38" s="231"/>
      <c r="AM38" s="231"/>
      <c r="AN38" s="169" t="n">
        <f aca="false">SUM(AK38+AL38-AM38)</f>
        <v>81000</v>
      </c>
      <c r="AO38" s="169" t="n">
        <v>35731.82</v>
      </c>
      <c r="AP38" s="226" t="n">
        <f aca="false">SUM(AO38/AN38*100)</f>
        <v>44.1133580246914</v>
      </c>
    </row>
    <row r="39" customFormat="false" ht="12.75" hidden="true" customHeight="false" outlineLevel="0" collapsed="false">
      <c r="A39" s="227"/>
      <c r="B39" s="228"/>
      <c r="C39" s="228"/>
      <c r="D39" s="228"/>
      <c r="E39" s="228"/>
      <c r="F39" s="228"/>
      <c r="G39" s="228"/>
      <c r="H39" s="228"/>
      <c r="I39" s="229" t="n">
        <v>31321</v>
      </c>
      <c r="J39" s="230" t="s">
        <v>247</v>
      </c>
      <c r="K39" s="231"/>
      <c r="L39" s="231"/>
      <c r="M39" s="231"/>
      <c r="N39" s="231"/>
      <c r="O39" s="231"/>
      <c r="P39" s="231"/>
      <c r="Q39" s="231"/>
      <c r="R39" s="231"/>
      <c r="S39" s="233"/>
      <c r="T39" s="231"/>
      <c r="U39" s="231"/>
      <c r="V39" s="232"/>
      <c r="W39" s="233"/>
      <c r="X39" s="231" t="n">
        <v>22000</v>
      </c>
      <c r="Y39" s="231" t="n">
        <v>21000</v>
      </c>
      <c r="Z39" s="231" t="n">
        <v>31000</v>
      </c>
      <c r="AA39" s="231" t="n">
        <v>21000</v>
      </c>
      <c r="AB39" s="231" t="n">
        <v>8701.74</v>
      </c>
      <c r="AC39" s="231" t="n">
        <v>21000</v>
      </c>
      <c r="AD39" s="231" t="n">
        <v>21000</v>
      </c>
      <c r="AE39" s="231"/>
      <c r="AF39" s="231"/>
      <c r="AG39" s="234" t="n">
        <f aca="false">SUM(AD39+AE39-AF39)</f>
        <v>21000</v>
      </c>
      <c r="AH39" s="231" t="n">
        <v>6032.79</v>
      </c>
      <c r="AI39" s="233" t="n">
        <v>26000</v>
      </c>
      <c r="AJ39" s="169" t="n">
        <v>8766.29</v>
      </c>
      <c r="AK39" s="231" t="n">
        <v>16500</v>
      </c>
      <c r="AL39" s="231"/>
      <c r="AM39" s="231"/>
      <c r="AN39" s="169" t="n">
        <f aca="false">SUM(AK39+AL39-AM39)</f>
        <v>16500</v>
      </c>
      <c r="AO39" s="169" t="n">
        <v>492.18</v>
      </c>
      <c r="AP39" s="226" t="n">
        <f aca="false">SUM(AO39/AN39*100)</f>
        <v>2.98290909090909</v>
      </c>
    </row>
    <row r="40" customFormat="false" ht="12.75" hidden="false" customHeight="false" outlineLevel="0" collapsed="false">
      <c r="A40" s="222"/>
      <c r="B40" s="223"/>
      <c r="C40" s="223"/>
      <c r="D40" s="223"/>
      <c r="E40" s="223"/>
      <c r="F40" s="223"/>
      <c r="G40" s="223"/>
      <c r="H40" s="223"/>
      <c r="I40" s="224" t="n">
        <v>32</v>
      </c>
      <c r="J40" s="120" t="s">
        <v>82</v>
      </c>
      <c r="K40" s="225" t="n">
        <f aca="false">SUM(K41+K47+K58+K100)</f>
        <v>1008409.32</v>
      </c>
      <c r="L40" s="225" t="n">
        <f aca="false">SUM(L41+L47+L58+L100)</f>
        <v>427500</v>
      </c>
      <c r="M40" s="225" t="n">
        <f aca="false">SUM(M41+M47+M58+M100)</f>
        <v>427500</v>
      </c>
      <c r="N40" s="225" t="n">
        <f aca="false">SUM(N41+N47+N58+N100)</f>
        <v>430000</v>
      </c>
      <c r="O40" s="225" t="n">
        <f aca="false">SUM(O41+O47+O58+O100)</f>
        <v>430000</v>
      </c>
      <c r="P40" s="225" t="n">
        <f aca="false">SUM(P41+P47+P58+P100)</f>
        <v>397362</v>
      </c>
      <c r="Q40" s="225" t="n">
        <f aca="false">SUM(Q41+Q47+Q58+Q100)</f>
        <v>397362</v>
      </c>
      <c r="R40" s="225" t="n">
        <f aca="false">SUM(R41+R47+R58+R100)</f>
        <v>134109.24</v>
      </c>
      <c r="S40" s="225" t="n">
        <f aca="false">SUM(S41+S47+S58+S100)</f>
        <v>512000</v>
      </c>
      <c r="T40" s="225" t="n">
        <f aca="false">SUM(T41+T47+T58+T100)</f>
        <v>154378.67</v>
      </c>
      <c r="U40" s="225" t="n">
        <f aca="false">SUM(U41+U47+U58+U100)</f>
        <v>0</v>
      </c>
      <c r="V40" s="225" t="e">
        <f aca="false">SUM(V41+V47+V58+V100)</f>
        <v>#DIV/0!</v>
      </c>
      <c r="W40" s="225" t="n">
        <f aca="false">SUM(W41+W47+W58+W100)</f>
        <v>482000</v>
      </c>
      <c r="X40" s="225" t="n">
        <f aca="false">SUM(X41+X47+X58+X100)</f>
        <v>846200</v>
      </c>
      <c r="Y40" s="225" t="n">
        <f aca="false">SUM(Y41+Y47+Y58+Y100)</f>
        <v>940296</v>
      </c>
      <c r="Z40" s="225" t="n">
        <f aca="false">SUM(Z41+Z47+Z58+Z100)</f>
        <v>2081004</v>
      </c>
      <c r="AA40" s="225" t="n">
        <f aca="false">SUM(AA41+AA47+AA58+AA100)</f>
        <v>1149500</v>
      </c>
      <c r="AB40" s="225" t="n">
        <f aca="false">SUM(AB41+AB47+AB58+AB100)</f>
        <v>231622.43</v>
      </c>
      <c r="AC40" s="225" t="n">
        <f aca="false">SUM(AC41+AC47+AC58+AC100)</f>
        <v>1184500</v>
      </c>
      <c r="AD40" s="225" t="n">
        <f aca="false">SUM(AD41+AD47+AD58+AD100)</f>
        <v>977000</v>
      </c>
      <c r="AE40" s="225" t="n">
        <f aca="false">SUM(AE41+AE47+AE58+AE100)</f>
        <v>0</v>
      </c>
      <c r="AF40" s="225" t="n">
        <f aca="false">SUM(AF41+AF47+AF58+AF100)</f>
        <v>0</v>
      </c>
      <c r="AG40" s="225" t="n">
        <f aca="false">SUM(AG41+AG47+AG58+AG100)</f>
        <v>982000</v>
      </c>
      <c r="AH40" s="225" t="n">
        <f aca="false">SUM(AH41+AH47+AH58+AH100)</f>
        <v>629537.37</v>
      </c>
      <c r="AI40" s="225" t="n">
        <f aca="false">SUM(AI41+AI47+AI58+AI100)</f>
        <v>1241200</v>
      </c>
      <c r="AJ40" s="225" t="n">
        <f aca="false">SUM(AJ41+AJ47+AJ58+AJ100)</f>
        <v>293248.49</v>
      </c>
      <c r="AK40" s="225" t="n">
        <f aca="false">SUM(AK41+AK47+AK58+AK100)</f>
        <v>1368661.6</v>
      </c>
      <c r="AL40" s="225" t="n">
        <f aca="false">SUM(AL41+AL47+AL58+AL100)</f>
        <v>178000</v>
      </c>
      <c r="AM40" s="225" t="n">
        <f aca="false">SUM(AM41+AM47+AM58+AM100)</f>
        <v>125500</v>
      </c>
      <c r="AN40" s="225" t="n">
        <f aca="false">SUM(AN41+AN47+AN58+AN100)</f>
        <v>1421161.6</v>
      </c>
      <c r="AO40" s="225" t="n">
        <f aca="false">SUM(AO41+AO47+AO58+AO100)</f>
        <v>409004.04</v>
      </c>
      <c r="AP40" s="226" t="n">
        <f aca="false">SUM(AO40/AN40*100)</f>
        <v>28.7795589185635</v>
      </c>
    </row>
    <row r="41" customFormat="false" ht="12.75" hidden="false" customHeight="false" outlineLevel="0" collapsed="false">
      <c r="A41" s="227"/>
      <c r="B41" s="228" t="s">
        <v>115</v>
      </c>
      <c r="C41" s="228"/>
      <c r="D41" s="228"/>
      <c r="E41" s="228"/>
      <c r="F41" s="228"/>
      <c r="G41" s="228"/>
      <c r="H41" s="228"/>
      <c r="I41" s="229" t="n">
        <v>321</v>
      </c>
      <c r="J41" s="230" t="s">
        <v>248</v>
      </c>
      <c r="K41" s="231" t="n">
        <f aca="false">SUM(K42:K46)</f>
        <v>31101</v>
      </c>
      <c r="L41" s="231" t="n">
        <f aca="false">SUM(L42:L46)</f>
        <v>26000</v>
      </c>
      <c r="M41" s="231" t="n">
        <f aca="false">SUM(M42:M46)</f>
        <v>26000</v>
      </c>
      <c r="N41" s="231" t="n">
        <f aca="false">SUM(N42:N46)</f>
        <v>12000</v>
      </c>
      <c r="O41" s="231" t="n">
        <f aca="false">SUM(O42:O46)</f>
        <v>12000</v>
      </c>
      <c r="P41" s="231" t="n">
        <f aca="false">SUM(P42:P46)</f>
        <v>12000</v>
      </c>
      <c r="Q41" s="231" t="n">
        <f aca="false">SUM(Q42:Q46)</f>
        <v>12000</v>
      </c>
      <c r="R41" s="231" t="n">
        <f aca="false">SUM(R42:R46)</f>
        <v>4435.2</v>
      </c>
      <c r="S41" s="231" t="n">
        <f aca="false">SUM(S42:S46)</f>
        <v>12000</v>
      </c>
      <c r="T41" s="231" t="n">
        <f aca="false">SUM(T42:T46)</f>
        <v>4435.2</v>
      </c>
      <c r="U41" s="231" t="n">
        <f aca="false">SUM(U42:U46)</f>
        <v>0</v>
      </c>
      <c r="V41" s="231" t="n">
        <f aca="false">SUM(V42:V46)</f>
        <v>400</v>
      </c>
      <c r="W41" s="231" t="n">
        <f aca="false">SUM(W42:W46)</f>
        <v>12000</v>
      </c>
      <c r="X41" s="231" t="n">
        <f aca="false">SUM(X42:X46)</f>
        <v>28000</v>
      </c>
      <c r="Y41" s="231" t="n">
        <f aca="false">SUM(Y42:Y46)</f>
        <v>34500</v>
      </c>
      <c r="Z41" s="231" t="n">
        <f aca="false">SUM(Z42:Z46)</f>
        <v>34500</v>
      </c>
      <c r="AA41" s="231" t="n">
        <f aca="false">SUM(AA42:AA46)</f>
        <v>36000</v>
      </c>
      <c r="AB41" s="231" t="n">
        <f aca="false">SUM(AB42:AB46)</f>
        <v>8243.02</v>
      </c>
      <c r="AC41" s="231" t="n">
        <f aca="false">SUM(AC42:AC46)</f>
        <v>36000</v>
      </c>
      <c r="AD41" s="231" t="n">
        <f aca="false">SUM(AD42:AD46)</f>
        <v>13500</v>
      </c>
      <c r="AE41" s="231" t="n">
        <f aca="false">SUM(AE42:AE46)</f>
        <v>0</v>
      </c>
      <c r="AF41" s="231" t="n">
        <f aca="false">SUM(AF42:AF46)</f>
        <v>0</v>
      </c>
      <c r="AG41" s="231" t="n">
        <f aca="false">SUM(AG42:AG46)</f>
        <v>13500</v>
      </c>
      <c r="AH41" s="231" t="n">
        <f aca="false">SUM(AH42:AH46)</f>
        <v>8876.32</v>
      </c>
      <c r="AI41" s="231" t="n">
        <f aca="false">SUM(AI42:AI46)</f>
        <v>16000</v>
      </c>
      <c r="AJ41" s="231" t="n">
        <f aca="false">SUM(AJ42:AJ46)</f>
        <v>3368.12</v>
      </c>
      <c r="AK41" s="231" t="n">
        <f aca="false">SUM(AK42:AK46)</f>
        <v>28000</v>
      </c>
      <c r="AL41" s="231" t="n">
        <f aca="false">SUM(AL42:AL46)</f>
        <v>0</v>
      </c>
      <c r="AM41" s="231" t="n">
        <f aca="false">SUM(AM42:AM46)</f>
        <v>0</v>
      </c>
      <c r="AN41" s="231" t="n">
        <f aca="false">SUM(AN42:AN46)</f>
        <v>28000</v>
      </c>
      <c r="AO41" s="231" t="n">
        <f aca="false">SUM(AO42:AO46)</f>
        <v>22809.17</v>
      </c>
      <c r="AP41" s="226" t="n">
        <f aca="false">SUM(AO41/AN41*100)</f>
        <v>81.4613214285714</v>
      </c>
    </row>
    <row r="42" customFormat="false" ht="12.75" hidden="true" customHeight="false" outlineLevel="0" collapsed="false">
      <c r="A42" s="227"/>
      <c r="B42" s="228"/>
      <c r="C42" s="228"/>
      <c r="D42" s="228"/>
      <c r="E42" s="228"/>
      <c r="F42" s="228"/>
      <c r="G42" s="228"/>
      <c r="H42" s="228"/>
      <c r="I42" s="229" t="n">
        <v>32111</v>
      </c>
      <c r="J42" s="230" t="s">
        <v>249</v>
      </c>
      <c r="K42" s="231" t="n">
        <v>510</v>
      </c>
      <c r="L42" s="231" t="n">
        <v>1000</v>
      </c>
      <c r="M42" s="231" t="n">
        <v>1000</v>
      </c>
      <c r="N42" s="231" t="n">
        <v>1000</v>
      </c>
      <c r="O42" s="231" t="n">
        <v>1000</v>
      </c>
      <c r="P42" s="231" t="n">
        <v>1000</v>
      </c>
      <c r="Q42" s="231" t="n">
        <v>1000</v>
      </c>
      <c r="R42" s="231"/>
      <c r="S42" s="231" t="n">
        <v>1000</v>
      </c>
      <c r="T42" s="231"/>
      <c r="U42" s="231"/>
      <c r="V42" s="232" t="n">
        <f aca="false">S42/P42*100</f>
        <v>100</v>
      </c>
      <c r="W42" s="233" t="n">
        <v>1000</v>
      </c>
      <c r="X42" s="231" t="n">
        <v>1000</v>
      </c>
      <c r="Y42" s="231" t="n">
        <v>1000</v>
      </c>
      <c r="Z42" s="231" t="n">
        <v>1000</v>
      </c>
      <c r="AA42" s="231" t="n">
        <v>2000</v>
      </c>
      <c r="AB42" s="231" t="n">
        <v>510</v>
      </c>
      <c r="AC42" s="231" t="n">
        <v>2000</v>
      </c>
      <c r="AD42" s="231" t="n">
        <v>2000</v>
      </c>
      <c r="AE42" s="231"/>
      <c r="AF42" s="231"/>
      <c r="AG42" s="234" t="n">
        <f aca="false">SUM(AD42+AE42-AF42)</f>
        <v>2000</v>
      </c>
      <c r="AH42" s="231" t="n">
        <v>400</v>
      </c>
      <c r="AI42" s="231" t="n">
        <v>2000</v>
      </c>
      <c r="AJ42" s="169" t="n">
        <v>0</v>
      </c>
      <c r="AK42" s="231" t="n">
        <v>2000</v>
      </c>
      <c r="AL42" s="231"/>
      <c r="AM42" s="231"/>
      <c r="AN42" s="169" t="n">
        <f aca="false">SUM(AK42+AL42-AM42)</f>
        <v>2000</v>
      </c>
      <c r="AO42" s="169" t="n">
        <v>300</v>
      </c>
      <c r="AP42" s="226" t="n">
        <f aca="false">SUM(AO42/AN42*100)</f>
        <v>15</v>
      </c>
    </row>
    <row r="43" customFormat="false" ht="12.75" hidden="true" customHeight="false" outlineLevel="0" collapsed="false">
      <c r="A43" s="227"/>
      <c r="B43" s="228"/>
      <c r="C43" s="228"/>
      <c r="D43" s="228"/>
      <c r="E43" s="228"/>
      <c r="F43" s="228"/>
      <c r="G43" s="228"/>
      <c r="H43" s="228"/>
      <c r="I43" s="229" t="n">
        <v>32115</v>
      </c>
      <c r="J43" s="230" t="s">
        <v>250</v>
      </c>
      <c r="K43" s="231" t="n">
        <v>2541.2</v>
      </c>
      <c r="L43" s="231" t="n">
        <v>2000</v>
      </c>
      <c r="M43" s="231" t="n">
        <v>2000</v>
      </c>
      <c r="N43" s="231" t="n">
        <v>1000</v>
      </c>
      <c r="O43" s="231" t="n">
        <v>1000</v>
      </c>
      <c r="P43" s="231" t="n">
        <v>1000</v>
      </c>
      <c r="Q43" s="231" t="n">
        <v>1000</v>
      </c>
      <c r="R43" s="231"/>
      <c r="S43" s="233" t="n">
        <v>1000</v>
      </c>
      <c r="T43" s="231"/>
      <c r="U43" s="231"/>
      <c r="V43" s="232" t="n">
        <f aca="false">S43/P43*100</f>
        <v>100</v>
      </c>
      <c r="W43" s="233" t="n">
        <v>1000</v>
      </c>
      <c r="X43" s="231" t="n">
        <v>1000</v>
      </c>
      <c r="Y43" s="231" t="n">
        <v>1000</v>
      </c>
      <c r="Z43" s="231" t="n">
        <v>1000</v>
      </c>
      <c r="AA43" s="231" t="n">
        <v>1000</v>
      </c>
      <c r="AB43" s="231" t="n">
        <v>453.7</v>
      </c>
      <c r="AC43" s="231" t="n">
        <v>1000</v>
      </c>
      <c r="AD43" s="231" t="n">
        <v>1000</v>
      </c>
      <c r="AE43" s="231"/>
      <c r="AF43" s="231"/>
      <c r="AG43" s="234" t="n">
        <f aca="false">SUM(AD43+AE43-AF43)</f>
        <v>1000</v>
      </c>
      <c r="AH43" s="231" t="n">
        <v>564</v>
      </c>
      <c r="AI43" s="231" t="n">
        <v>1000</v>
      </c>
      <c r="AJ43" s="169" t="n">
        <v>0</v>
      </c>
      <c r="AK43" s="231" t="n">
        <v>1000</v>
      </c>
      <c r="AL43" s="231"/>
      <c r="AM43" s="231"/>
      <c r="AN43" s="169" t="n">
        <f aca="false">SUM(AK43+AL43-AM43)</f>
        <v>1000</v>
      </c>
      <c r="AO43" s="169"/>
      <c r="AP43" s="226" t="n">
        <f aca="false">SUM(AO43/AN43*100)</f>
        <v>0</v>
      </c>
    </row>
    <row r="44" customFormat="false" ht="12.75" hidden="true" customHeight="false" outlineLevel="0" collapsed="false">
      <c r="A44" s="227"/>
      <c r="B44" s="228"/>
      <c r="C44" s="228"/>
      <c r="D44" s="228"/>
      <c r="E44" s="228"/>
      <c r="F44" s="228"/>
      <c r="G44" s="228"/>
      <c r="H44" s="228"/>
      <c r="I44" s="229" t="n">
        <v>32121</v>
      </c>
      <c r="J44" s="230" t="s">
        <v>251</v>
      </c>
      <c r="K44" s="231" t="n">
        <v>26379.8</v>
      </c>
      <c r="L44" s="231" t="n">
        <v>20000</v>
      </c>
      <c r="M44" s="231" t="n">
        <v>20000</v>
      </c>
      <c r="N44" s="231" t="n">
        <v>9000</v>
      </c>
      <c r="O44" s="231" t="n">
        <v>9000</v>
      </c>
      <c r="P44" s="231" t="n">
        <v>9000</v>
      </c>
      <c r="Q44" s="231" t="n">
        <v>9000</v>
      </c>
      <c r="R44" s="231" t="n">
        <v>4435.2</v>
      </c>
      <c r="S44" s="231" t="n">
        <v>9000</v>
      </c>
      <c r="T44" s="231" t="n">
        <v>4435.2</v>
      </c>
      <c r="U44" s="231"/>
      <c r="V44" s="232" t="n">
        <f aca="false">S44/P44*100</f>
        <v>100</v>
      </c>
      <c r="W44" s="233" t="n">
        <v>9000</v>
      </c>
      <c r="X44" s="231" t="n">
        <v>16700</v>
      </c>
      <c r="Y44" s="233" t="n">
        <v>22500</v>
      </c>
      <c r="Z44" s="233" t="n">
        <v>22500</v>
      </c>
      <c r="AA44" s="231" t="n">
        <v>23000</v>
      </c>
      <c r="AB44" s="231" t="n">
        <v>5554.32</v>
      </c>
      <c r="AC44" s="231" t="n">
        <v>23000</v>
      </c>
      <c r="AD44" s="231" t="n">
        <v>8000</v>
      </c>
      <c r="AE44" s="231"/>
      <c r="AF44" s="231"/>
      <c r="AG44" s="234" t="n">
        <f aca="false">SUM(AD44+AE44-AF44)</f>
        <v>8000</v>
      </c>
      <c r="AH44" s="231" t="n">
        <v>4262.32</v>
      </c>
      <c r="AI44" s="231" t="n">
        <v>8000</v>
      </c>
      <c r="AJ44" s="169" t="n">
        <v>1418.12</v>
      </c>
      <c r="AK44" s="231" t="n">
        <v>20000</v>
      </c>
      <c r="AL44" s="231"/>
      <c r="AM44" s="231"/>
      <c r="AN44" s="169" t="n">
        <f aca="false">SUM(AK44+AL44-AM44)</f>
        <v>20000</v>
      </c>
      <c r="AO44" s="169" t="n">
        <v>6079</v>
      </c>
      <c r="AP44" s="226" t="n">
        <f aca="false">SUM(AO44/AN44*100)</f>
        <v>30.395</v>
      </c>
    </row>
    <row r="45" customFormat="false" ht="12.75" hidden="true" customHeight="false" outlineLevel="0" collapsed="false">
      <c r="A45" s="227"/>
      <c r="B45" s="228"/>
      <c r="C45" s="228"/>
      <c r="D45" s="228"/>
      <c r="E45" s="228"/>
      <c r="F45" s="228"/>
      <c r="G45" s="228"/>
      <c r="H45" s="228"/>
      <c r="I45" s="229" t="n">
        <v>32121</v>
      </c>
      <c r="J45" s="230" t="s">
        <v>252</v>
      </c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2"/>
      <c r="W45" s="233"/>
      <c r="X45" s="231"/>
      <c r="Y45" s="233"/>
      <c r="Z45" s="233"/>
      <c r="AA45" s="231"/>
      <c r="AB45" s="231"/>
      <c r="AC45" s="231"/>
      <c r="AD45" s="231"/>
      <c r="AE45" s="231"/>
      <c r="AF45" s="231"/>
      <c r="AG45" s="234"/>
      <c r="AH45" s="231"/>
      <c r="AI45" s="231"/>
      <c r="AJ45" s="169"/>
      <c r="AK45" s="231"/>
      <c r="AL45" s="231"/>
      <c r="AM45" s="231"/>
      <c r="AN45" s="169"/>
      <c r="AO45" s="169" t="n">
        <v>91.42</v>
      </c>
      <c r="AP45" s="226" t="n">
        <v>0</v>
      </c>
    </row>
    <row r="46" customFormat="false" ht="12.75" hidden="true" customHeight="false" outlineLevel="0" collapsed="false">
      <c r="A46" s="227"/>
      <c r="B46" s="228"/>
      <c r="C46" s="228"/>
      <c r="D46" s="228"/>
      <c r="E46" s="228"/>
      <c r="F46" s="228"/>
      <c r="G46" s="228"/>
      <c r="H46" s="228"/>
      <c r="I46" s="229" t="n">
        <v>32131</v>
      </c>
      <c r="J46" s="230" t="s">
        <v>253</v>
      </c>
      <c r="K46" s="231" t="n">
        <v>1670</v>
      </c>
      <c r="L46" s="231" t="n">
        <v>3000</v>
      </c>
      <c r="M46" s="231" t="n">
        <v>3000</v>
      </c>
      <c r="N46" s="231" t="n">
        <v>1000</v>
      </c>
      <c r="O46" s="231" t="n">
        <v>1000</v>
      </c>
      <c r="P46" s="231" t="n">
        <v>1000</v>
      </c>
      <c r="Q46" s="231" t="n">
        <v>1000</v>
      </c>
      <c r="R46" s="231"/>
      <c r="S46" s="231" t="n">
        <v>1000</v>
      </c>
      <c r="T46" s="231"/>
      <c r="U46" s="231"/>
      <c r="V46" s="232" t="n">
        <f aca="false">S46/P46*100</f>
        <v>100</v>
      </c>
      <c r="W46" s="233" t="n">
        <v>1000</v>
      </c>
      <c r="X46" s="231" t="n">
        <v>9300</v>
      </c>
      <c r="Y46" s="231" t="n">
        <v>10000</v>
      </c>
      <c r="Z46" s="231" t="n">
        <v>10000</v>
      </c>
      <c r="AA46" s="231" t="n">
        <v>10000</v>
      </c>
      <c r="AB46" s="231" t="n">
        <v>1725</v>
      </c>
      <c r="AC46" s="231" t="n">
        <v>10000</v>
      </c>
      <c r="AD46" s="231" t="n">
        <v>2500</v>
      </c>
      <c r="AE46" s="231"/>
      <c r="AF46" s="231"/>
      <c r="AG46" s="234" t="n">
        <f aca="false">SUM(AD46+AE46-AF46)</f>
        <v>2500</v>
      </c>
      <c r="AH46" s="231" t="n">
        <v>3650</v>
      </c>
      <c r="AI46" s="231" t="n">
        <v>5000</v>
      </c>
      <c r="AJ46" s="169" t="n">
        <v>1950</v>
      </c>
      <c r="AK46" s="231" t="n">
        <v>5000</v>
      </c>
      <c r="AL46" s="231"/>
      <c r="AM46" s="231"/>
      <c r="AN46" s="169" t="n">
        <f aca="false">SUM(AK46+AL46-AM46)</f>
        <v>5000</v>
      </c>
      <c r="AO46" s="169" t="n">
        <v>16338.75</v>
      </c>
      <c r="AP46" s="226" t="n">
        <f aca="false">SUM(AO46/AN46*100)</f>
        <v>326.775</v>
      </c>
    </row>
    <row r="47" customFormat="false" ht="12.75" hidden="false" customHeight="false" outlineLevel="0" collapsed="false">
      <c r="A47" s="227"/>
      <c r="B47" s="228" t="s">
        <v>115</v>
      </c>
      <c r="C47" s="228"/>
      <c r="D47" s="228"/>
      <c r="E47" s="228"/>
      <c r="F47" s="228"/>
      <c r="G47" s="228"/>
      <c r="H47" s="228"/>
      <c r="I47" s="229" t="n">
        <v>322</v>
      </c>
      <c r="J47" s="230" t="s">
        <v>84</v>
      </c>
      <c r="K47" s="231" t="n">
        <f aca="false">SUM(K48:K56)</f>
        <v>218445.44</v>
      </c>
      <c r="L47" s="231" t="n">
        <f aca="false">SUM(L48:L56)</f>
        <v>184000</v>
      </c>
      <c r="M47" s="231" t="n">
        <f aca="false">SUM(M48:M56)</f>
        <v>184000</v>
      </c>
      <c r="N47" s="231" t="n">
        <f aca="false">SUM(N48:N56)</f>
        <v>146000</v>
      </c>
      <c r="O47" s="231" t="n">
        <f aca="false">SUM(O48:O56)</f>
        <v>146000</v>
      </c>
      <c r="P47" s="231" t="n">
        <f aca="false">SUM(P48:P56)</f>
        <v>127000</v>
      </c>
      <c r="Q47" s="231" t="n">
        <f aca="false">SUM(Q48:Q56)</f>
        <v>127000</v>
      </c>
      <c r="R47" s="231" t="n">
        <f aca="false">SUM(R48:R56)</f>
        <v>62539.5</v>
      </c>
      <c r="S47" s="231" t="n">
        <f aca="false">SUM(S48:S56)</f>
        <v>129000</v>
      </c>
      <c r="T47" s="231" t="n">
        <f aca="false">SUM(T48:T56)</f>
        <v>58913.15</v>
      </c>
      <c r="U47" s="231" t="n">
        <f aca="false">SUM(U48:U56)</f>
        <v>0</v>
      </c>
      <c r="V47" s="231" t="n">
        <f aca="false">SUM(V48:V56)</f>
        <v>888.888888888889</v>
      </c>
      <c r="W47" s="231" t="n">
        <f aca="false">SUM(W48:W56)</f>
        <v>132000</v>
      </c>
      <c r="X47" s="231" t="n">
        <f aca="false">SUM(X48:X56)</f>
        <v>148000</v>
      </c>
      <c r="Y47" s="231" t="n">
        <f aca="false">SUM(Y48:Y56)</f>
        <v>167000</v>
      </c>
      <c r="Z47" s="231" t="n">
        <f aca="false">SUM(Z48:Z56)</f>
        <v>156000</v>
      </c>
      <c r="AA47" s="231" t="n">
        <f aca="false">SUM(AA48:AA56)</f>
        <v>177000</v>
      </c>
      <c r="AB47" s="231" t="n">
        <f aca="false">SUM(AB48:AB56)</f>
        <v>44702.85</v>
      </c>
      <c r="AC47" s="231" t="n">
        <f aca="false">SUM(AC48:AC57)</f>
        <v>177000</v>
      </c>
      <c r="AD47" s="231" t="n">
        <f aca="false">SUM(AD48:AD57)</f>
        <v>220000</v>
      </c>
      <c r="AE47" s="231" t="n">
        <f aca="false">SUM(AE48:AE57)</f>
        <v>0</v>
      </c>
      <c r="AF47" s="231" t="n">
        <f aca="false">SUM(AF48:AF57)</f>
        <v>0</v>
      </c>
      <c r="AG47" s="231" t="n">
        <f aca="false">SUM(AG48:AG57)</f>
        <v>220000</v>
      </c>
      <c r="AH47" s="231" t="n">
        <f aca="false">SUM(AH48:AH57)</f>
        <v>106467.7</v>
      </c>
      <c r="AI47" s="231" t="n">
        <f aca="false">SUM(AI48:AI57)</f>
        <v>207000</v>
      </c>
      <c r="AJ47" s="231" t="n">
        <f aca="false">SUM(AJ48:AJ57)</f>
        <v>69059.75</v>
      </c>
      <c r="AK47" s="231" t="n">
        <f aca="false">SUM(AK48:AK57)</f>
        <v>203000</v>
      </c>
      <c r="AL47" s="231" t="n">
        <f aca="false">SUM(AL48:AL57)</f>
        <v>40000</v>
      </c>
      <c r="AM47" s="231" t="n">
        <f aca="false">SUM(AM48:AM57)</f>
        <v>0</v>
      </c>
      <c r="AN47" s="231" t="n">
        <f aca="false">SUM(AN48:AN57)</f>
        <v>243000</v>
      </c>
      <c r="AO47" s="231" t="n">
        <f aca="false">SUM(AO48:AO57)</f>
        <v>88575.76</v>
      </c>
      <c r="AP47" s="226" t="n">
        <f aca="false">SUM(AO47/AN47*100)</f>
        <v>36.4509300411523</v>
      </c>
    </row>
    <row r="48" customFormat="false" ht="12.75" hidden="true" customHeight="false" outlineLevel="0" collapsed="false">
      <c r="A48" s="227"/>
      <c r="B48" s="228"/>
      <c r="C48" s="228"/>
      <c r="D48" s="228"/>
      <c r="E48" s="228"/>
      <c r="F48" s="228"/>
      <c r="G48" s="228"/>
      <c r="H48" s="228"/>
      <c r="I48" s="229" t="n">
        <v>32211</v>
      </c>
      <c r="J48" s="230" t="s">
        <v>254</v>
      </c>
      <c r="K48" s="231" t="n">
        <v>24260.17</v>
      </c>
      <c r="L48" s="231" t="n">
        <v>10000</v>
      </c>
      <c r="M48" s="231" t="n">
        <v>10000</v>
      </c>
      <c r="N48" s="231" t="n">
        <v>8000</v>
      </c>
      <c r="O48" s="231" t="n">
        <v>8000</v>
      </c>
      <c r="P48" s="231" t="n">
        <v>10000</v>
      </c>
      <c r="Q48" s="231" t="n">
        <v>10000</v>
      </c>
      <c r="R48" s="231" t="n">
        <v>1159.38</v>
      </c>
      <c r="S48" s="231" t="n">
        <v>10000</v>
      </c>
      <c r="T48" s="231" t="n">
        <v>4564.53</v>
      </c>
      <c r="U48" s="231"/>
      <c r="V48" s="232" t="n">
        <f aca="false">S48/P48*100</f>
        <v>100</v>
      </c>
      <c r="W48" s="233" t="n">
        <v>10000</v>
      </c>
      <c r="X48" s="231" t="n">
        <v>10000</v>
      </c>
      <c r="Y48" s="231" t="n">
        <v>10000</v>
      </c>
      <c r="Z48" s="231" t="n">
        <v>6000</v>
      </c>
      <c r="AA48" s="231" t="n">
        <v>10000</v>
      </c>
      <c r="AB48" s="231" t="n">
        <v>1858.13</v>
      </c>
      <c r="AC48" s="231" t="n">
        <v>10000</v>
      </c>
      <c r="AD48" s="231" t="n">
        <v>15000</v>
      </c>
      <c r="AE48" s="231"/>
      <c r="AF48" s="231"/>
      <c r="AG48" s="234" t="n">
        <f aca="false">SUM(AD48+AE48-AF48)</f>
        <v>15000</v>
      </c>
      <c r="AH48" s="231" t="n">
        <v>10410.75</v>
      </c>
      <c r="AI48" s="231" t="n">
        <v>15000</v>
      </c>
      <c r="AJ48" s="169" t="n">
        <v>2804.81</v>
      </c>
      <c r="AK48" s="231" t="n">
        <v>10000</v>
      </c>
      <c r="AL48" s="231"/>
      <c r="AM48" s="231"/>
      <c r="AN48" s="169" t="n">
        <f aca="false">SUM(AK48+AL48-AM48)</f>
        <v>10000</v>
      </c>
      <c r="AO48" s="169" t="n">
        <v>3794.14</v>
      </c>
      <c r="AP48" s="226" t="n">
        <f aca="false">SUM(AO48/AN48*100)</f>
        <v>37.9414</v>
      </c>
    </row>
    <row r="49" customFormat="false" ht="12.75" hidden="true" customHeight="false" outlineLevel="0" collapsed="false">
      <c r="A49" s="227"/>
      <c r="B49" s="228"/>
      <c r="C49" s="228"/>
      <c r="D49" s="228"/>
      <c r="E49" s="228"/>
      <c r="F49" s="228"/>
      <c r="G49" s="228"/>
      <c r="H49" s="228"/>
      <c r="I49" s="229" t="n">
        <v>32211</v>
      </c>
      <c r="J49" s="230" t="s">
        <v>255</v>
      </c>
      <c r="K49" s="231" t="n">
        <v>5842.59</v>
      </c>
      <c r="L49" s="231" t="n">
        <v>3000</v>
      </c>
      <c r="M49" s="231" t="n">
        <v>3000</v>
      </c>
      <c r="N49" s="231" t="n">
        <v>4000</v>
      </c>
      <c r="O49" s="231" t="n">
        <v>4000</v>
      </c>
      <c r="P49" s="231" t="n">
        <v>3000</v>
      </c>
      <c r="Q49" s="231" t="n">
        <v>3000</v>
      </c>
      <c r="R49" s="231" t="n">
        <v>3187.5</v>
      </c>
      <c r="S49" s="231" t="n">
        <v>5000</v>
      </c>
      <c r="T49" s="231" t="n">
        <v>2296.29</v>
      </c>
      <c r="U49" s="231"/>
      <c r="V49" s="232" t="n">
        <f aca="false">S49/P49*100</f>
        <v>166.666666666667</v>
      </c>
      <c r="W49" s="233" t="n">
        <v>5000</v>
      </c>
      <c r="X49" s="231" t="n">
        <v>5000</v>
      </c>
      <c r="Y49" s="231" t="n">
        <v>5000</v>
      </c>
      <c r="Z49" s="231" t="n">
        <v>5000</v>
      </c>
      <c r="AA49" s="231" t="n">
        <v>5000</v>
      </c>
      <c r="AB49" s="231" t="n">
        <v>998.3</v>
      </c>
      <c r="AC49" s="231" t="n">
        <v>5000</v>
      </c>
      <c r="AD49" s="231" t="n">
        <v>15000</v>
      </c>
      <c r="AE49" s="231"/>
      <c r="AF49" s="231"/>
      <c r="AG49" s="234" t="n">
        <f aca="false">SUM(AD49+AE49-AF49)</f>
        <v>15000</v>
      </c>
      <c r="AH49" s="231" t="n">
        <v>2116.92</v>
      </c>
      <c r="AI49" s="231" t="n">
        <v>10000</v>
      </c>
      <c r="AJ49" s="169" t="n">
        <v>215.4</v>
      </c>
      <c r="AK49" s="231" t="n">
        <v>5000</v>
      </c>
      <c r="AL49" s="231"/>
      <c r="AM49" s="231"/>
      <c r="AN49" s="169" t="n">
        <f aca="false">SUM(AK49+AL49-AM49)</f>
        <v>5000</v>
      </c>
      <c r="AO49" s="169"/>
      <c r="AP49" s="226" t="n">
        <f aca="false">SUM(AO49/AN49*100)</f>
        <v>0</v>
      </c>
    </row>
    <row r="50" customFormat="false" ht="12.75" hidden="true" customHeight="false" outlineLevel="0" collapsed="false">
      <c r="A50" s="227"/>
      <c r="B50" s="228"/>
      <c r="C50" s="228"/>
      <c r="D50" s="228"/>
      <c r="E50" s="228"/>
      <c r="F50" s="228"/>
      <c r="G50" s="228"/>
      <c r="H50" s="228"/>
      <c r="I50" s="229" t="n">
        <v>32212</v>
      </c>
      <c r="J50" s="230" t="s">
        <v>256</v>
      </c>
      <c r="K50" s="231" t="n">
        <v>4710.17</v>
      </c>
      <c r="L50" s="231" t="n">
        <v>1000</v>
      </c>
      <c r="M50" s="231" t="n">
        <v>1000</v>
      </c>
      <c r="N50" s="231" t="n">
        <v>8000</v>
      </c>
      <c r="O50" s="231" t="n">
        <v>8000</v>
      </c>
      <c r="P50" s="231" t="n">
        <v>8000</v>
      </c>
      <c r="Q50" s="231" t="n">
        <v>8000</v>
      </c>
      <c r="R50" s="231" t="n">
        <v>7900</v>
      </c>
      <c r="S50" s="231" t="n">
        <v>8000</v>
      </c>
      <c r="T50" s="231" t="n">
        <v>6972.5</v>
      </c>
      <c r="U50" s="231"/>
      <c r="V50" s="232" t="n">
        <f aca="false">S50/P50*100</f>
        <v>100</v>
      </c>
      <c r="W50" s="233" t="n">
        <v>8000</v>
      </c>
      <c r="X50" s="231" t="n">
        <v>13000</v>
      </c>
      <c r="Y50" s="231" t="n">
        <v>13000</v>
      </c>
      <c r="Z50" s="231" t="n">
        <v>13000</v>
      </c>
      <c r="AA50" s="231" t="n">
        <v>15000</v>
      </c>
      <c r="AB50" s="231" t="n">
        <v>7278</v>
      </c>
      <c r="AC50" s="231" t="n">
        <v>15000</v>
      </c>
      <c r="AD50" s="231" t="n">
        <v>8000</v>
      </c>
      <c r="AE50" s="231"/>
      <c r="AF50" s="231"/>
      <c r="AG50" s="234" t="n">
        <f aca="false">SUM(AD50+AE50-AF50)</f>
        <v>8000</v>
      </c>
      <c r="AH50" s="231" t="n">
        <v>5200</v>
      </c>
      <c r="AI50" s="231" t="n">
        <v>8000</v>
      </c>
      <c r="AJ50" s="169" t="n">
        <v>0</v>
      </c>
      <c r="AK50" s="231" t="n">
        <v>5000</v>
      </c>
      <c r="AL50" s="231"/>
      <c r="AM50" s="231"/>
      <c r="AN50" s="169" t="n">
        <f aca="false">SUM(AK50+AL50-AM50)</f>
        <v>5000</v>
      </c>
      <c r="AO50" s="169" t="n">
        <v>1300</v>
      </c>
      <c r="AP50" s="226" t="n">
        <f aca="false">SUM(AO50/AN50*100)</f>
        <v>26</v>
      </c>
    </row>
    <row r="51" customFormat="false" ht="12.75" hidden="true" customHeight="false" outlineLevel="0" collapsed="false">
      <c r="A51" s="227"/>
      <c r="B51" s="228"/>
      <c r="C51" s="228"/>
      <c r="D51" s="228"/>
      <c r="E51" s="228"/>
      <c r="F51" s="228"/>
      <c r="G51" s="228"/>
      <c r="H51" s="228"/>
      <c r="I51" s="229" t="n">
        <v>32231</v>
      </c>
      <c r="J51" s="230" t="s">
        <v>257</v>
      </c>
      <c r="K51" s="231" t="n">
        <v>61703.83</v>
      </c>
      <c r="L51" s="231" t="n">
        <v>100000</v>
      </c>
      <c r="M51" s="231" t="n">
        <v>100000</v>
      </c>
      <c r="N51" s="231" t="n">
        <v>80000</v>
      </c>
      <c r="O51" s="231" t="n">
        <v>80000</v>
      </c>
      <c r="P51" s="231" t="n">
        <v>50000</v>
      </c>
      <c r="Q51" s="231" t="n">
        <v>50000</v>
      </c>
      <c r="R51" s="231" t="n">
        <v>22715.36</v>
      </c>
      <c r="S51" s="231" t="n">
        <v>50000</v>
      </c>
      <c r="T51" s="231" t="n">
        <v>26170.2</v>
      </c>
      <c r="U51" s="231"/>
      <c r="V51" s="232" t="n">
        <f aca="false">S51/P51*100</f>
        <v>100</v>
      </c>
      <c r="W51" s="233" t="n">
        <v>55000</v>
      </c>
      <c r="X51" s="231" t="n">
        <v>54000</v>
      </c>
      <c r="Y51" s="231" t="n">
        <v>76000</v>
      </c>
      <c r="Z51" s="231" t="n">
        <v>54000</v>
      </c>
      <c r="AA51" s="231" t="n">
        <v>80000</v>
      </c>
      <c r="AB51" s="231" t="n">
        <v>8087.73</v>
      </c>
      <c r="AC51" s="231" t="n">
        <v>80000</v>
      </c>
      <c r="AD51" s="231" t="n">
        <v>60000</v>
      </c>
      <c r="AE51" s="231"/>
      <c r="AF51" s="231"/>
      <c r="AG51" s="234" t="n">
        <f aca="false">SUM(AD51+AE51-AF51)</f>
        <v>60000</v>
      </c>
      <c r="AH51" s="231" t="n">
        <v>29636.08</v>
      </c>
      <c r="AI51" s="231" t="n">
        <v>60000</v>
      </c>
      <c r="AJ51" s="169" t="n">
        <v>18715.83</v>
      </c>
      <c r="AK51" s="231" t="n">
        <v>60000</v>
      </c>
      <c r="AL51" s="231" t="n">
        <v>40000</v>
      </c>
      <c r="AM51" s="231"/>
      <c r="AN51" s="169" t="n">
        <f aca="false">SUM(AK51+AL51-AM51)</f>
        <v>100000</v>
      </c>
      <c r="AO51" s="169" t="n">
        <v>36379.2</v>
      </c>
      <c r="AP51" s="226" t="n">
        <f aca="false">SUM(AO51/AN51*100)</f>
        <v>36.3792</v>
      </c>
    </row>
    <row r="52" customFormat="false" ht="12.75" hidden="true" customHeight="false" outlineLevel="0" collapsed="false">
      <c r="A52" s="227"/>
      <c r="B52" s="228"/>
      <c r="C52" s="228"/>
      <c r="D52" s="228"/>
      <c r="E52" s="228"/>
      <c r="F52" s="228"/>
      <c r="G52" s="228"/>
      <c r="H52" s="228"/>
      <c r="I52" s="229" t="n">
        <v>32231</v>
      </c>
      <c r="J52" s="230" t="s">
        <v>258</v>
      </c>
      <c r="K52" s="231" t="n">
        <v>48994.69</v>
      </c>
      <c r="L52" s="231" t="n">
        <v>50000</v>
      </c>
      <c r="M52" s="231" t="n">
        <v>50000</v>
      </c>
      <c r="N52" s="231" t="n">
        <v>20000</v>
      </c>
      <c r="O52" s="231" t="n">
        <v>20000</v>
      </c>
      <c r="P52" s="231" t="n">
        <v>28000</v>
      </c>
      <c r="Q52" s="231" t="n">
        <v>28000</v>
      </c>
      <c r="R52" s="231" t="n">
        <v>17223.27</v>
      </c>
      <c r="S52" s="231" t="n">
        <v>28000</v>
      </c>
      <c r="T52" s="231" t="n">
        <v>9032.83</v>
      </c>
      <c r="U52" s="231"/>
      <c r="V52" s="232" t="n">
        <f aca="false">S52/P52*100</f>
        <v>100</v>
      </c>
      <c r="W52" s="233" t="n">
        <v>28000</v>
      </c>
      <c r="X52" s="231" t="n">
        <v>20000</v>
      </c>
      <c r="Y52" s="231" t="n">
        <v>20000</v>
      </c>
      <c r="Z52" s="231" t="n">
        <v>20000</v>
      </c>
      <c r="AA52" s="231" t="n">
        <v>20000</v>
      </c>
      <c r="AB52" s="231" t="n">
        <v>13090.92</v>
      </c>
      <c r="AC52" s="231" t="n">
        <v>20000</v>
      </c>
      <c r="AD52" s="231" t="n">
        <v>40000</v>
      </c>
      <c r="AE52" s="231"/>
      <c r="AF52" s="231"/>
      <c r="AG52" s="234" t="n">
        <f aca="false">SUM(AD52+AE52-AF52)</f>
        <v>40000</v>
      </c>
      <c r="AH52" s="231" t="n">
        <v>18059.09</v>
      </c>
      <c r="AI52" s="231" t="n">
        <v>40000</v>
      </c>
      <c r="AJ52" s="169" t="n">
        <v>26889.33</v>
      </c>
      <c r="AK52" s="231" t="n">
        <v>50000</v>
      </c>
      <c r="AL52" s="231"/>
      <c r="AM52" s="231"/>
      <c r="AN52" s="169" t="n">
        <f aca="false">SUM(AK52+AL52-AM52)</f>
        <v>50000</v>
      </c>
      <c r="AO52" s="169" t="n">
        <v>32394.08</v>
      </c>
      <c r="AP52" s="226" t="n">
        <f aca="false">SUM(AO52/AN52*100)</f>
        <v>64.78816</v>
      </c>
    </row>
    <row r="53" customFormat="false" ht="12.75" hidden="true" customHeight="false" outlineLevel="0" collapsed="false">
      <c r="A53" s="227"/>
      <c r="B53" s="228"/>
      <c r="C53" s="228"/>
      <c r="D53" s="228"/>
      <c r="E53" s="228"/>
      <c r="F53" s="228"/>
      <c r="G53" s="228"/>
      <c r="H53" s="228"/>
      <c r="I53" s="229" t="n">
        <v>32231</v>
      </c>
      <c r="J53" s="230" t="s">
        <v>259</v>
      </c>
      <c r="K53" s="231"/>
      <c r="L53" s="231"/>
      <c r="M53" s="231"/>
      <c r="N53" s="231" t="n">
        <v>14000</v>
      </c>
      <c r="O53" s="231" t="n">
        <v>14000</v>
      </c>
      <c r="P53" s="231" t="n">
        <v>16000</v>
      </c>
      <c r="Q53" s="231" t="n">
        <v>16000</v>
      </c>
      <c r="R53" s="231" t="n">
        <v>6145.96</v>
      </c>
      <c r="S53" s="231" t="n">
        <v>16000</v>
      </c>
      <c r="T53" s="231" t="n">
        <v>5319.12</v>
      </c>
      <c r="U53" s="231"/>
      <c r="V53" s="232" t="n">
        <f aca="false">S53/P53*100</f>
        <v>100</v>
      </c>
      <c r="W53" s="233" t="n">
        <v>15000</v>
      </c>
      <c r="X53" s="231" t="n">
        <v>18000</v>
      </c>
      <c r="Y53" s="231" t="n">
        <v>18000</v>
      </c>
      <c r="Z53" s="231" t="n">
        <v>18000</v>
      </c>
      <c r="AA53" s="231" t="n">
        <v>20000</v>
      </c>
      <c r="AB53" s="231" t="n">
        <v>6721.38</v>
      </c>
      <c r="AC53" s="231" t="n">
        <v>20000</v>
      </c>
      <c r="AD53" s="231" t="n">
        <v>20000</v>
      </c>
      <c r="AE53" s="231"/>
      <c r="AF53" s="231"/>
      <c r="AG53" s="234" t="n">
        <f aca="false">SUM(AD53+AE53-AF53)</f>
        <v>20000</v>
      </c>
      <c r="AH53" s="231" t="n">
        <v>7601.83</v>
      </c>
      <c r="AI53" s="231" t="n">
        <v>15000</v>
      </c>
      <c r="AJ53" s="169" t="n">
        <v>7096.47</v>
      </c>
      <c r="AK53" s="231" t="n">
        <v>15000</v>
      </c>
      <c r="AL53" s="231"/>
      <c r="AM53" s="231"/>
      <c r="AN53" s="169" t="n">
        <f aca="false">SUM(AK53+AL53-AM53)</f>
        <v>15000</v>
      </c>
      <c r="AO53" s="169" t="n">
        <v>4214.22</v>
      </c>
      <c r="AP53" s="226" t="n">
        <f aca="false">SUM(AO53/AN53*100)</f>
        <v>28.0948</v>
      </c>
    </row>
    <row r="54" customFormat="false" ht="12.75" hidden="true" customHeight="false" outlineLevel="0" collapsed="false">
      <c r="A54" s="227"/>
      <c r="B54" s="228"/>
      <c r="C54" s="228"/>
      <c r="D54" s="228"/>
      <c r="E54" s="228"/>
      <c r="F54" s="228"/>
      <c r="G54" s="228"/>
      <c r="H54" s="228"/>
      <c r="I54" s="229" t="n">
        <v>32231</v>
      </c>
      <c r="J54" s="230" t="s">
        <v>260</v>
      </c>
      <c r="K54" s="231" t="n">
        <v>60498.47</v>
      </c>
      <c r="L54" s="231"/>
      <c r="M54" s="231" t="n">
        <v>0</v>
      </c>
      <c r="N54" s="231" t="n">
        <v>10000</v>
      </c>
      <c r="O54" s="231" t="n">
        <v>10000</v>
      </c>
      <c r="P54" s="231" t="n">
        <v>9000</v>
      </c>
      <c r="Q54" s="231" t="n">
        <v>9000</v>
      </c>
      <c r="R54" s="231" t="n">
        <v>2180.43</v>
      </c>
      <c r="S54" s="231" t="n">
        <v>8000</v>
      </c>
      <c r="T54" s="231" t="n">
        <v>3901.43</v>
      </c>
      <c r="U54" s="231"/>
      <c r="V54" s="232" t="n">
        <f aca="false">S54/P54*100</f>
        <v>88.8888888888889</v>
      </c>
      <c r="W54" s="233" t="n">
        <v>8000</v>
      </c>
      <c r="X54" s="231" t="n">
        <v>10000</v>
      </c>
      <c r="Y54" s="231" t="n">
        <v>10000</v>
      </c>
      <c r="Z54" s="231" t="n">
        <v>10000</v>
      </c>
      <c r="AA54" s="231" t="n">
        <v>12000</v>
      </c>
      <c r="AB54" s="231" t="n">
        <v>3380.65</v>
      </c>
      <c r="AC54" s="231" t="n">
        <v>6000</v>
      </c>
      <c r="AD54" s="231" t="n">
        <v>6000</v>
      </c>
      <c r="AE54" s="231"/>
      <c r="AF54" s="231"/>
      <c r="AG54" s="234" t="n">
        <f aca="false">SUM(AD54+AE54-AF54)</f>
        <v>6000</v>
      </c>
      <c r="AH54" s="231" t="n">
        <v>5860.37</v>
      </c>
      <c r="AI54" s="231" t="n">
        <v>8000</v>
      </c>
      <c r="AJ54" s="169" t="n">
        <v>4295.77</v>
      </c>
      <c r="AK54" s="231" t="n">
        <v>8000</v>
      </c>
      <c r="AL54" s="231"/>
      <c r="AM54" s="231"/>
      <c r="AN54" s="169" t="n">
        <f aca="false">SUM(AK54+AL54-AM54)</f>
        <v>8000</v>
      </c>
      <c r="AO54" s="169" t="n">
        <v>2000.82</v>
      </c>
      <c r="AP54" s="226" t="n">
        <f aca="false">SUM(AO54/AN54*100)</f>
        <v>25.01025</v>
      </c>
    </row>
    <row r="55" customFormat="false" ht="12.75" hidden="true" customHeight="false" outlineLevel="0" collapsed="false">
      <c r="A55" s="227"/>
      <c r="B55" s="228"/>
      <c r="C55" s="228"/>
      <c r="D55" s="228"/>
      <c r="E55" s="228"/>
      <c r="F55" s="228"/>
      <c r="G55" s="228"/>
      <c r="H55" s="228"/>
      <c r="I55" s="229" t="n">
        <v>32231</v>
      </c>
      <c r="J55" s="230" t="s">
        <v>261</v>
      </c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2"/>
      <c r="W55" s="233"/>
      <c r="X55" s="231"/>
      <c r="Y55" s="231"/>
      <c r="Z55" s="231"/>
      <c r="AA55" s="231"/>
      <c r="AB55" s="231"/>
      <c r="AC55" s="231" t="n">
        <v>6000</v>
      </c>
      <c r="AD55" s="231" t="n">
        <v>6000</v>
      </c>
      <c r="AE55" s="231"/>
      <c r="AF55" s="231"/>
      <c r="AG55" s="234" t="n">
        <f aca="false">SUM(AD55+AE55-AF55)</f>
        <v>6000</v>
      </c>
      <c r="AH55" s="231" t="n">
        <v>4530.8</v>
      </c>
      <c r="AI55" s="231" t="n">
        <v>6000</v>
      </c>
      <c r="AJ55" s="169" t="n">
        <v>5050.77</v>
      </c>
      <c r="AK55" s="231" t="n">
        <v>10000</v>
      </c>
      <c r="AL55" s="231"/>
      <c r="AM55" s="231"/>
      <c r="AN55" s="169" t="n">
        <f aca="false">SUM(AK55+AL55-AM55)</f>
        <v>10000</v>
      </c>
      <c r="AO55" s="169" t="n">
        <v>6930.89</v>
      </c>
      <c r="AP55" s="226" t="n">
        <f aca="false">SUM(AO55/AN55*100)</f>
        <v>69.3089</v>
      </c>
    </row>
    <row r="56" customFormat="false" ht="12.75" hidden="true" customHeight="false" outlineLevel="0" collapsed="false">
      <c r="A56" s="227"/>
      <c r="B56" s="228"/>
      <c r="C56" s="228"/>
      <c r="D56" s="228"/>
      <c r="E56" s="228"/>
      <c r="F56" s="228"/>
      <c r="G56" s="228"/>
      <c r="H56" s="228"/>
      <c r="I56" s="229" t="n">
        <v>32251</v>
      </c>
      <c r="J56" s="230" t="s">
        <v>262</v>
      </c>
      <c r="K56" s="231" t="n">
        <v>12435.52</v>
      </c>
      <c r="L56" s="231" t="n">
        <v>20000</v>
      </c>
      <c r="M56" s="231" t="n">
        <v>20000</v>
      </c>
      <c r="N56" s="231" t="n">
        <v>2000</v>
      </c>
      <c r="O56" s="231" t="n">
        <v>2000</v>
      </c>
      <c r="P56" s="231" t="n">
        <v>3000</v>
      </c>
      <c r="Q56" s="231" t="n">
        <v>3000</v>
      </c>
      <c r="R56" s="231" t="n">
        <v>2027.6</v>
      </c>
      <c r="S56" s="231" t="n">
        <v>4000</v>
      </c>
      <c r="T56" s="231" t="n">
        <v>656.25</v>
      </c>
      <c r="U56" s="231"/>
      <c r="V56" s="232" t="n">
        <f aca="false">S56/P56*100</f>
        <v>133.333333333333</v>
      </c>
      <c r="W56" s="233" t="n">
        <v>3000</v>
      </c>
      <c r="X56" s="231" t="n">
        <v>18000</v>
      </c>
      <c r="Y56" s="231" t="n">
        <v>15000</v>
      </c>
      <c r="Z56" s="231" t="n">
        <v>30000</v>
      </c>
      <c r="AA56" s="231" t="n">
        <v>15000</v>
      </c>
      <c r="AB56" s="231" t="n">
        <v>3287.74</v>
      </c>
      <c r="AC56" s="231" t="n">
        <v>15000</v>
      </c>
      <c r="AD56" s="231" t="n">
        <v>15000</v>
      </c>
      <c r="AE56" s="231"/>
      <c r="AF56" s="231"/>
      <c r="AG56" s="234" t="n">
        <f aca="false">SUM(AD56+AE56-AF56)</f>
        <v>15000</v>
      </c>
      <c r="AH56" s="231" t="n">
        <v>526.11</v>
      </c>
      <c r="AI56" s="231" t="n">
        <v>10000</v>
      </c>
      <c r="AJ56" s="169" t="n">
        <v>3009.37</v>
      </c>
      <c r="AK56" s="231" t="n">
        <v>10000</v>
      </c>
      <c r="AL56" s="231"/>
      <c r="AM56" s="231"/>
      <c r="AN56" s="169" t="n">
        <f aca="false">SUM(AK56+AL56-AM56)</f>
        <v>10000</v>
      </c>
      <c r="AO56" s="169" t="n">
        <v>1562.41</v>
      </c>
      <c r="AP56" s="226" t="n">
        <f aca="false">SUM(AO56/AN56*100)</f>
        <v>15.6241</v>
      </c>
    </row>
    <row r="57" customFormat="false" ht="12.75" hidden="true" customHeight="false" outlineLevel="0" collapsed="false">
      <c r="A57" s="227"/>
      <c r="B57" s="228"/>
      <c r="C57" s="228"/>
      <c r="D57" s="228"/>
      <c r="E57" s="228"/>
      <c r="F57" s="228"/>
      <c r="G57" s="228"/>
      <c r="H57" s="228"/>
      <c r="I57" s="229" t="n">
        <v>32271</v>
      </c>
      <c r="J57" s="230" t="s">
        <v>263</v>
      </c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2"/>
      <c r="W57" s="233"/>
      <c r="X57" s="231"/>
      <c r="Y57" s="231"/>
      <c r="Z57" s="231"/>
      <c r="AA57" s="231"/>
      <c r="AB57" s="231"/>
      <c r="AC57" s="231"/>
      <c r="AD57" s="231" t="n">
        <v>35000</v>
      </c>
      <c r="AE57" s="231"/>
      <c r="AF57" s="231"/>
      <c r="AG57" s="234" t="n">
        <f aca="false">SUM(AD57+AE57-AF57)</f>
        <v>35000</v>
      </c>
      <c r="AH57" s="231" t="n">
        <v>22525.75</v>
      </c>
      <c r="AI57" s="231" t="n">
        <v>35000</v>
      </c>
      <c r="AJ57" s="169" t="n">
        <v>982</v>
      </c>
      <c r="AK57" s="231" t="n">
        <v>30000</v>
      </c>
      <c r="AL57" s="231"/>
      <c r="AM57" s="231"/>
      <c r="AN57" s="169" t="n">
        <f aca="false">SUM(AK57+AL57-AM57)</f>
        <v>30000</v>
      </c>
      <c r="AO57" s="169"/>
      <c r="AP57" s="226" t="n">
        <f aca="false">SUM(AO57/AN57*100)</f>
        <v>0</v>
      </c>
    </row>
    <row r="58" customFormat="false" ht="12.75" hidden="false" customHeight="false" outlineLevel="0" collapsed="false">
      <c r="A58" s="227"/>
      <c r="B58" s="228" t="s">
        <v>115</v>
      </c>
      <c r="C58" s="228"/>
      <c r="D58" s="228"/>
      <c r="E58" s="228"/>
      <c r="F58" s="228"/>
      <c r="G58" s="228"/>
      <c r="H58" s="228"/>
      <c r="I58" s="229" t="n">
        <v>323</v>
      </c>
      <c r="J58" s="230" t="s">
        <v>85</v>
      </c>
      <c r="K58" s="231" t="n">
        <f aca="false">SUM(K59:K97)</f>
        <v>511849.45</v>
      </c>
      <c r="L58" s="231" t="n">
        <f aca="false">SUM(L59:L97)</f>
        <v>173000</v>
      </c>
      <c r="M58" s="231" t="n">
        <f aca="false">SUM(M59:M97)</f>
        <v>173000</v>
      </c>
      <c r="N58" s="231" t="n">
        <f aca="false">SUM(N59:N99)</f>
        <v>251000</v>
      </c>
      <c r="O58" s="231" t="n">
        <f aca="false">SUM(O59:O99)</f>
        <v>251000</v>
      </c>
      <c r="P58" s="231" t="n">
        <f aca="false">SUM(P59:P99)</f>
        <v>237000</v>
      </c>
      <c r="Q58" s="231" t="n">
        <f aca="false">SUM(Q59:Q99)</f>
        <v>237000</v>
      </c>
      <c r="R58" s="231" t="n">
        <f aca="false">SUM(R59:R99)</f>
        <v>51233.7</v>
      </c>
      <c r="S58" s="231" t="n">
        <f aca="false">SUM(S59:S99)</f>
        <v>346000</v>
      </c>
      <c r="T58" s="231" t="n">
        <f aca="false">SUM(T59:T99)</f>
        <v>83002.68</v>
      </c>
      <c r="U58" s="231" t="n">
        <f aca="false">SUM(U59:U99)</f>
        <v>0</v>
      </c>
      <c r="V58" s="231" t="e">
        <f aca="false">SUM(V59:V99)</f>
        <v>#DIV/0!</v>
      </c>
      <c r="W58" s="231" t="n">
        <f aca="false">SUM(W59:W99)</f>
        <v>294000</v>
      </c>
      <c r="X58" s="231" t="n">
        <f aca="false">SUM(X59:X99)</f>
        <v>574500</v>
      </c>
      <c r="Y58" s="231" t="n">
        <f aca="false">SUM(Y59:Y99)</f>
        <v>596500</v>
      </c>
      <c r="Z58" s="231" t="n">
        <f aca="false">SUM(Z59:Z99)</f>
        <v>721500</v>
      </c>
      <c r="AA58" s="231" t="n">
        <f aca="false">SUM(AA59:AA99)</f>
        <v>778500</v>
      </c>
      <c r="AB58" s="231" t="n">
        <f aca="false">SUM(AB59:AB99)</f>
        <v>152445.92</v>
      </c>
      <c r="AC58" s="231" t="n">
        <f aca="false">SUM(AC59:AC99)</f>
        <v>743500</v>
      </c>
      <c r="AD58" s="231" t="n">
        <f aca="false">SUM(AD59:AD99)</f>
        <v>663000</v>
      </c>
      <c r="AE58" s="231" t="n">
        <f aca="false">SUM(AE59:AE99)</f>
        <v>0</v>
      </c>
      <c r="AF58" s="231" t="n">
        <f aca="false">SUM(AF59:AF99)</f>
        <v>0</v>
      </c>
      <c r="AG58" s="231" t="n">
        <f aca="false">SUM(AG59:AG99)</f>
        <v>668000</v>
      </c>
      <c r="AH58" s="231" t="n">
        <f aca="false">SUM(AH59:AH99)</f>
        <v>477524.96</v>
      </c>
      <c r="AI58" s="231" t="n">
        <f aca="false">SUM(AI59:AI99)</f>
        <v>794000</v>
      </c>
      <c r="AJ58" s="231" t="n">
        <f aca="false">SUM(AJ59:AJ99)</f>
        <v>201674.47</v>
      </c>
      <c r="AK58" s="231" t="n">
        <f aca="false">SUM(AK59:AK99)</f>
        <v>867970</v>
      </c>
      <c r="AL58" s="231" t="n">
        <f aca="false">SUM(AL59:AL99)</f>
        <v>138000</v>
      </c>
      <c r="AM58" s="231" t="n">
        <f aca="false">SUM(AM59:AM99)</f>
        <v>0</v>
      </c>
      <c r="AN58" s="231" t="n">
        <f aca="false">SUM(AN59:AN99)</f>
        <v>1005970</v>
      </c>
      <c r="AO58" s="231" t="n">
        <f aca="false">SUM(AO59:AO99)</f>
        <v>261432.5</v>
      </c>
      <c r="AP58" s="226" t="n">
        <f aca="false">SUM(AO58/AN58*100)</f>
        <v>25.9881010368102</v>
      </c>
    </row>
    <row r="59" customFormat="false" ht="12.75" hidden="true" customHeight="false" outlineLevel="0" collapsed="false">
      <c r="A59" s="227"/>
      <c r="B59" s="228"/>
      <c r="C59" s="228"/>
      <c r="D59" s="228"/>
      <c r="E59" s="228"/>
      <c r="F59" s="228"/>
      <c r="G59" s="228"/>
      <c r="H59" s="228"/>
      <c r="I59" s="229" t="n">
        <v>32311</v>
      </c>
      <c r="J59" s="230" t="s">
        <v>264</v>
      </c>
      <c r="K59" s="231" t="n">
        <v>58381.98</v>
      </c>
      <c r="L59" s="231" t="n">
        <v>35000</v>
      </c>
      <c r="M59" s="231" t="n">
        <v>35000</v>
      </c>
      <c r="N59" s="231" t="n">
        <v>20000</v>
      </c>
      <c r="O59" s="231" t="n">
        <v>20000</v>
      </c>
      <c r="P59" s="231" t="n">
        <v>20000</v>
      </c>
      <c r="Q59" s="231" t="n">
        <v>20000</v>
      </c>
      <c r="R59" s="231" t="n">
        <v>7226.15</v>
      </c>
      <c r="S59" s="231" t="n">
        <v>20000</v>
      </c>
      <c r="T59" s="231" t="n">
        <v>6906.77</v>
      </c>
      <c r="U59" s="231"/>
      <c r="V59" s="232" t="n">
        <f aca="false">S59/P59*100</f>
        <v>100</v>
      </c>
      <c r="W59" s="233" t="n">
        <v>20000</v>
      </c>
      <c r="X59" s="231" t="n">
        <v>20000</v>
      </c>
      <c r="Y59" s="231" t="n">
        <v>20000</v>
      </c>
      <c r="Z59" s="231" t="n">
        <v>14000</v>
      </c>
      <c r="AA59" s="231" t="n">
        <v>20000</v>
      </c>
      <c r="AB59" s="231" t="n">
        <v>5307.29</v>
      </c>
      <c r="AC59" s="231" t="n">
        <v>20000</v>
      </c>
      <c r="AD59" s="231" t="n">
        <v>20000</v>
      </c>
      <c r="AE59" s="231"/>
      <c r="AF59" s="231"/>
      <c r="AG59" s="234" t="n">
        <f aca="false">SUM(AD59+AE59-AF59)</f>
        <v>20000</v>
      </c>
      <c r="AH59" s="231" t="n">
        <v>14892.56</v>
      </c>
      <c r="AI59" s="231" t="n">
        <v>20000</v>
      </c>
      <c r="AJ59" s="169" t="n">
        <v>7834.29</v>
      </c>
      <c r="AK59" s="231" t="n">
        <v>25000</v>
      </c>
      <c r="AL59" s="231"/>
      <c r="AM59" s="231"/>
      <c r="AN59" s="169" t="n">
        <f aca="false">SUM(AK59+AL59-AM59)</f>
        <v>25000</v>
      </c>
      <c r="AO59" s="169" t="n">
        <v>9889.36</v>
      </c>
      <c r="AP59" s="226" t="n">
        <f aca="false">SUM(AO59/AN59*100)</f>
        <v>39.55744</v>
      </c>
    </row>
    <row r="60" customFormat="false" ht="12.75" hidden="true" customHeight="false" outlineLevel="0" collapsed="false">
      <c r="A60" s="227"/>
      <c r="B60" s="228"/>
      <c r="C60" s="228"/>
      <c r="D60" s="228"/>
      <c r="E60" s="228"/>
      <c r="F60" s="228"/>
      <c r="G60" s="228"/>
      <c r="H60" s="228"/>
      <c r="I60" s="229" t="n">
        <v>32313</v>
      </c>
      <c r="J60" s="230" t="s">
        <v>265</v>
      </c>
      <c r="K60" s="231" t="n">
        <v>7833.32</v>
      </c>
      <c r="L60" s="231" t="n">
        <v>2000</v>
      </c>
      <c r="M60" s="231" t="n">
        <v>2000</v>
      </c>
      <c r="N60" s="231" t="n">
        <v>2000</v>
      </c>
      <c r="O60" s="231" t="n">
        <v>2000</v>
      </c>
      <c r="P60" s="231" t="n">
        <v>2000</v>
      </c>
      <c r="Q60" s="231" t="n">
        <v>2000</v>
      </c>
      <c r="R60" s="231" t="n">
        <v>526.5</v>
      </c>
      <c r="S60" s="231" t="n">
        <v>2000</v>
      </c>
      <c r="T60" s="231" t="n">
        <v>552</v>
      </c>
      <c r="U60" s="231"/>
      <c r="V60" s="232" t="n">
        <f aca="false">S60/P60*100</f>
        <v>100</v>
      </c>
      <c r="W60" s="233" t="n">
        <v>2000</v>
      </c>
      <c r="X60" s="231" t="n">
        <v>2000</v>
      </c>
      <c r="Y60" s="231" t="n">
        <v>2000</v>
      </c>
      <c r="Z60" s="231" t="n">
        <v>4000</v>
      </c>
      <c r="AA60" s="231" t="n">
        <v>2000</v>
      </c>
      <c r="AB60" s="231" t="n">
        <v>1750.64</v>
      </c>
      <c r="AC60" s="231" t="n">
        <v>2000</v>
      </c>
      <c r="AD60" s="231" t="n">
        <v>2000</v>
      </c>
      <c r="AE60" s="231"/>
      <c r="AF60" s="231"/>
      <c r="AG60" s="234" t="n">
        <f aca="false">SUM(AD60+AE60-AF60)</f>
        <v>2000</v>
      </c>
      <c r="AH60" s="231" t="n">
        <v>794.7</v>
      </c>
      <c r="AI60" s="231" t="n">
        <v>2000</v>
      </c>
      <c r="AJ60" s="169" t="n">
        <v>446.7</v>
      </c>
      <c r="AK60" s="231" t="n">
        <v>2000</v>
      </c>
      <c r="AL60" s="231"/>
      <c r="AM60" s="231"/>
      <c r="AN60" s="169" t="n">
        <f aca="false">SUM(AK60+AL60-AM60)</f>
        <v>2000</v>
      </c>
      <c r="AO60" s="169" t="n">
        <v>1513.1</v>
      </c>
      <c r="AP60" s="226" t="n">
        <f aca="false">SUM(AO60/AN60*100)</f>
        <v>75.655</v>
      </c>
    </row>
    <row r="61" customFormat="false" ht="12.75" hidden="true" customHeight="false" outlineLevel="0" collapsed="false">
      <c r="A61" s="227"/>
      <c r="B61" s="228"/>
      <c r="C61" s="228"/>
      <c r="D61" s="228"/>
      <c r="E61" s="228"/>
      <c r="F61" s="228"/>
      <c r="G61" s="228"/>
      <c r="H61" s="228"/>
      <c r="I61" s="229" t="n">
        <v>32321</v>
      </c>
      <c r="J61" s="230" t="s">
        <v>266</v>
      </c>
      <c r="K61" s="231" t="n">
        <v>58032.22</v>
      </c>
      <c r="L61" s="231" t="n">
        <v>10000</v>
      </c>
      <c r="M61" s="231" t="n">
        <v>10000</v>
      </c>
      <c r="N61" s="231" t="n">
        <v>45000</v>
      </c>
      <c r="O61" s="231" t="n">
        <v>45000</v>
      </c>
      <c r="P61" s="231" t="n">
        <v>45000</v>
      </c>
      <c r="Q61" s="231" t="n">
        <v>45000</v>
      </c>
      <c r="R61" s="231" t="n">
        <v>695</v>
      </c>
      <c r="S61" s="233" t="n">
        <v>30000</v>
      </c>
      <c r="T61" s="231" t="n">
        <v>1541.41</v>
      </c>
      <c r="U61" s="231"/>
      <c r="V61" s="232" t="n">
        <f aca="false">S61/P61*100</f>
        <v>66.6666666666667</v>
      </c>
      <c r="W61" s="233" t="n">
        <v>30000</v>
      </c>
      <c r="X61" s="231" t="n">
        <v>100000</v>
      </c>
      <c r="Y61" s="231" t="n">
        <v>100000</v>
      </c>
      <c r="Z61" s="231" t="n">
        <v>100000</v>
      </c>
      <c r="AA61" s="231" t="n">
        <v>100000</v>
      </c>
      <c r="AB61" s="231" t="n">
        <v>10612.4</v>
      </c>
      <c r="AC61" s="231" t="n">
        <v>100000</v>
      </c>
      <c r="AD61" s="231" t="n">
        <v>50000</v>
      </c>
      <c r="AE61" s="231"/>
      <c r="AF61" s="231"/>
      <c r="AG61" s="234" t="n">
        <f aca="false">SUM(AD61+AE61-AF61)</f>
        <v>50000</v>
      </c>
      <c r="AH61" s="231" t="n">
        <v>18891.54</v>
      </c>
      <c r="AI61" s="231" t="n">
        <v>50000</v>
      </c>
      <c r="AJ61" s="169" t="n">
        <v>20904.5</v>
      </c>
      <c r="AK61" s="231" t="n">
        <v>50000</v>
      </c>
      <c r="AL61" s="231"/>
      <c r="AM61" s="231"/>
      <c r="AN61" s="169" t="n">
        <f aca="false">SUM(AK61+AL61-AM61)</f>
        <v>50000</v>
      </c>
      <c r="AO61" s="169" t="n">
        <v>10585.97</v>
      </c>
      <c r="AP61" s="226" t="n">
        <f aca="false">SUM(AO61/AN61*100)</f>
        <v>21.17194</v>
      </c>
    </row>
    <row r="62" customFormat="false" ht="12.75" hidden="true" customHeight="false" outlineLevel="0" collapsed="false">
      <c r="A62" s="227"/>
      <c r="B62" s="228"/>
      <c r="C62" s="228"/>
      <c r="D62" s="228"/>
      <c r="E62" s="228"/>
      <c r="F62" s="228"/>
      <c r="G62" s="228"/>
      <c r="H62" s="228"/>
      <c r="I62" s="229" t="n">
        <v>32321</v>
      </c>
      <c r="J62" s="230" t="s">
        <v>267</v>
      </c>
      <c r="K62" s="231"/>
      <c r="L62" s="231"/>
      <c r="M62" s="231"/>
      <c r="N62" s="231"/>
      <c r="O62" s="231"/>
      <c r="P62" s="231"/>
      <c r="Q62" s="231"/>
      <c r="R62" s="231"/>
      <c r="S62" s="233"/>
      <c r="T62" s="231" t="n">
        <v>2250</v>
      </c>
      <c r="U62" s="231"/>
      <c r="V62" s="232"/>
      <c r="W62" s="233" t="n">
        <v>8000</v>
      </c>
      <c r="X62" s="231" t="n">
        <v>8000</v>
      </c>
      <c r="Y62" s="231" t="n">
        <v>8000</v>
      </c>
      <c r="Z62" s="231" t="n">
        <v>8000</v>
      </c>
      <c r="AA62" s="231" t="n">
        <v>8000</v>
      </c>
      <c r="AB62" s="231" t="n">
        <v>4987.5</v>
      </c>
      <c r="AC62" s="231" t="n">
        <v>8000</v>
      </c>
      <c r="AD62" s="231" t="n">
        <v>8000</v>
      </c>
      <c r="AE62" s="231"/>
      <c r="AF62" s="231"/>
      <c r="AG62" s="234" t="n">
        <f aca="false">SUM(AD62+AE62-AF62)</f>
        <v>8000</v>
      </c>
      <c r="AH62" s="231"/>
      <c r="AI62" s="231" t="n">
        <v>8000</v>
      </c>
      <c r="AJ62" s="169" t="n">
        <v>0</v>
      </c>
      <c r="AK62" s="231" t="n">
        <v>8000</v>
      </c>
      <c r="AL62" s="231"/>
      <c r="AM62" s="231"/>
      <c r="AN62" s="169" t="n">
        <f aca="false">SUM(AK62+AL62-AM62)</f>
        <v>8000</v>
      </c>
      <c r="AO62" s="169"/>
      <c r="AP62" s="226" t="n">
        <f aca="false">SUM(AO62/AN62*100)</f>
        <v>0</v>
      </c>
    </row>
    <row r="63" customFormat="false" ht="12.75" hidden="true" customHeight="false" outlineLevel="0" collapsed="false">
      <c r="A63" s="227"/>
      <c r="B63" s="228"/>
      <c r="C63" s="228"/>
      <c r="D63" s="228"/>
      <c r="E63" s="228"/>
      <c r="F63" s="228"/>
      <c r="G63" s="228"/>
      <c r="H63" s="228"/>
      <c r="I63" s="229" t="n">
        <v>32321</v>
      </c>
      <c r="J63" s="230" t="s">
        <v>268</v>
      </c>
      <c r="K63" s="231"/>
      <c r="L63" s="231"/>
      <c r="M63" s="231"/>
      <c r="N63" s="231"/>
      <c r="O63" s="231"/>
      <c r="P63" s="231"/>
      <c r="Q63" s="231"/>
      <c r="R63" s="231"/>
      <c r="S63" s="233"/>
      <c r="T63" s="231"/>
      <c r="U63" s="231"/>
      <c r="V63" s="232"/>
      <c r="W63" s="233"/>
      <c r="X63" s="231"/>
      <c r="Y63" s="231"/>
      <c r="Z63" s="231"/>
      <c r="AA63" s="231"/>
      <c r="AB63" s="231"/>
      <c r="AC63" s="231"/>
      <c r="AD63" s="231"/>
      <c r="AE63" s="231"/>
      <c r="AF63" s="231"/>
      <c r="AG63" s="234"/>
      <c r="AH63" s="231" t="n">
        <v>5000</v>
      </c>
      <c r="AI63" s="231" t="n">
        <v>5000</v>
      </c>
      <c r="AJ63" s="169" t="n">
        <v>0</v>
      </c>
      <c r="AK63" s="231" t="n">
        <v>5000</v>
      </c>
      <c r="AL63" s="231" t="n">
        <v>50000</v>
      </c>
      <c r="AM63" s="231"/>
      <c r="AN63" s="169" t="n">
        <f aca="false">SUM(AK63+AL63-AM63)</f>
        <v>55000</v>
      </c>
      <c r="AO63" s="169"/>
      <c r="AP63" s="226" t="n">
        <f aca="false">SUM(AO63/AN63*100)</f>
        <v>0</v>
      </c>
    </row>
    <row r="64" customFormat="false" ht="12.75" hidden="true" customHeight="false" outlineLevel="0" collapsed="false">
      <c r="A64" s="227"/>
      <c r="B64" s="228"/>
      <c r="C64" s="228"/>
      <c r="D64" s="228"/>
      <c r="E64" s="228"/>
      <c r="F64" s="228"/>
      <c r="G64" s="228"/>
      <c r="H64" s="228"/>
      <c r="I64" s="229" t="n">
        <v>32322</v>
      </c>
      <c r="J64" s="230" t="s">
        <v>269</v>
      </c>
      <c r="K64" s="231" t="n">
        <v>40297.04</v>
      </c>
      <c r="L64" s="231" t="n">
        <v>18000</v>
      </c>
      <c r="M64" s="231" t="n">
        <v>18000</v>
      </c>
      <c r="N64" s="231" t="n">
        <v>5000</v>
      </c>
      <c r="O64" s="231" t="n">
        <v>5000</v>
      </c>
      <c r="P64" s="231" t="n">
        <v>7000</v>
      </c>
      <c r="Q64" s="231" t="n">
        <v>7000</v>
      </c>
      <c r="R64" s="231" t="n">
        <v>2102.28</v>
      </c>
      <c r="S64" s="231" t="n">
        <v>7000</v>
      </c>
      <c r="T64" s="231" t="n">
        <v>9759.23</v>
      </c>
      <c r="U64" s="231"/>
      <c r="V64" s="232" t="n">
        <f aca="false">S64/P64*100</f>
        <v>100</v>
      </c>
      <c r="W64" s="233" t="n">
        <v>20000</v>
      </c>
      <c r="X64" s="231" t="n">
        <v>25000</v>
      </c>
      <c r="Y64" s="231" t="n">
        <v>25000</v>
      </c>
      <c r="Z64" s="231" t="n">
        <v>15000</v>
      </c>
      <c r="AA64" s="231" t="n">
        <v>25000</v>
      </c>
      <c r="AB64" s="231" t="n">
        <v>3566.75</v>
      </c>
      <c r="AC64" s="231" t="n">
        <v>25000</v>
      </c>
      <c r="AD64" s="231" t="n">
        <v>25000</v>
      </c>
      <c r="AE64" s="231"/>
      <c r="AF64" s="231"/>
      <c r="AG64" s="234" t="n">
        <f aca="false">SUM(AD64+AE64-AF64)</f>
        <v>25000</v>
      </c>
      <c r="AH64" s="231" t="n">
        <v>24657.39</v>
      </c>
      <c r="AI64" s="231" t="n">
        <v>30000</v>
      </c>
      <c r="AJ64" s="169" t="n">
        <v>8254.96</v>
      </c>
      <c r="AK64" s="231" t="n">
        <v>33000</v>
      </c>
      <c r="AL64" s="231"/>
      <c r="AM64" s="231"/>
      <c r="AN64" s="169" t="n">
        <f aca="false">SUM(AK64+AL64-AM64)</f>
        <v>33000</v>
      </c>
      <c r="AO64" s="169" t="n">
        <v>12845.82</v>
      </c>
      <c r="AP64" s="226" t="n">
        <f aca="false">SUM(AO64/AN64*100)</f>
        <v>38.9267272727273</v>
      </c>
    </row>
    <row r="65" customFormat="false" ht="12.75" hidden="true" customHeight="false" outlineLevel="0" collapsed="false">
      <c r="A65" s="227"/>
      <c r="B65" s="228"/>
      <c r="C65" s="228"/>
      <c r="D65" s="228"/>
      <c r="E65" s="228"/>
      <c r="F65" s="228"/>
      <c r="G65" s="228"/>
      <c r="H65" s="228"/>
      <c r="I65" s="229" t="n">
        <v>32323</v>
      </c>
      <c r="J65" s="230" t="s">
        <v>270</v>
      </c>
      <c r="K65" s="231" t="n">
        <v>81354.02</v>
      </c>
      <c r="L65" s="231" t="n">
        <v>35000</v>
      </c>
      <c r="M65" s="231" t="n">
        <v>35000</v>
      </c>
      <c r="N65" s="231" t="n">
        <v>5000</v>
      </c>
      <c r="O65" s="231" t="n">
        <v>5000</v>
      </c>
      <c r="P65" s="231" t="n">
        <v>5000</v>
      </c>
      <c r="Q65" s="231" t="n">
        <v>5000</v>
      </c>
      <c r="R65" s="231" t="n">
        <v>151</v>
      </c>
      <c r="S65" s="231" t="n">
        <v>5000</v>
      </c>
      <c r="T65" s="231" t="n">
        <v>1059.54</v>
      </c>
      <c r="U65" s="231"/>
      <c r="V65" s="232" t="n">
        <f aca="false">S65/P65*100</f>
        <v>100</v>
      </c>
      <c r="W65" s="233" t="n">
        <v>5000</v>
      </c>
      <c r="X65" s="231" t="n">
        <v>7000</v>
      </c>
      <c r="Y65" s="231" t="n">
        <v>7000</v>
      </c>
      <c r="Z65" s="231" t="n">
        <v>10000</v>
      </c>
      <c r="AA65" s="231" t="n">
        <v>10000</v>
      </c>
      <c r="AB65" s="231" t="n">
        <v>5196.35</v>
      </c>
      <c r="AC65" s="231" t="n">
        <v>5000</v>
      </c>
      <c r="AD65" s="231" t="n">
        <v>5000</v>
      </c>
      <c r="AE65" s="231"/>
      <c r="AF65" s="231"/>
      <c r="AG65" s="234" t="n">
        <f aca="false">SUM(AD65+AE65-AF65)</f>
        <v>5000</v>
      </c>
      <c r="AH65" s="231" t="n">
        <v>2565.64</v>
      </c>
      <c r="AI65" s="231" t="n">
        <v>5000</v>
      </c>
      <c r="AJ65" s="169" t="n">
        <v>8170.71</v>
      </c>
      <c r="AK65" s="231" t="n">
        <v>10000</v>
      </c>
      <c r="AL65" s="231"/>
      <c r="AM65" s="231"/>
      <c r="AN65" s="169" t="n">
        <f aca="false">SUM(AK65+AL65-AM65)</f>
        <v>10000</v>
      </c>
      <c r="AO65" s="169" t="n">
        <v>0</v>
      </c>
      <c r="AP65" s="226" t="n">
        <f aca="false">SUM(AO65/AN65*100)</f>
        <v>0</v>
      </c>
    </row>
    <row r="66" customFormat="false" ht="12.75" hidden="true" customHeight="false" outlineLevel="0" collapsed="false">
      <c r="A66" s="227"/>
      <c r="B66" s="228"/>
      <c r="C66" s="228"/>
      <c r="D66" s="228"/>
      <c r="E66" s="228"/>
      <c r="F66" s="228"/>
      <c r="G66" s="228"/>
      <c r="H66" s="228"/>
      <c r="I66" s="229" t="n">
        <v>32323</v>
      </c>
      <c r="J66" s="230" t="s">
        <v>271</v>
      </c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2"/>
      <c r="W66" s="233"/>
      <c r="X66" s="231"/>
      <c r="Y66" s="231"/>
      <c r="Z66" s="231"/>
      <c r="AA66" s="231"/>
      <c r="AB66" s="231"/>
      <c r="AC66" s="231" t="n">
        <v>10000</v>
      </c>
      <c r="AD66" s="231" t="n">
        <v>10000</v>
      </c>
      <c r="AE66" s="231"/>
      <c r="AF66" s="231"/>
      <c r="AG66" s="234" t="n">
        <f aca="false">SUM(AD66+AE66-AF66)</f>
        <v>10000</v>
      </c>
      <c r="AH66" s="231"/>
      <c r="AI66" s="231" t="n">
        <v>10000</v>
      </c>
      <c r="AJ66" s="169" t="n">
        <v>0</v>
      </c>
      <c r="AK66" s="231" t="n">
        <v>15000</v>
      </c>
      <c r="AL66" s="231"/>
      <c r="AM66" s="231"/>
      <c r="AN66" s="169" t="n">
        <f aca="false">SUM(AK66+AL66-AM66)</f>
        <v>15000</v>
      </c>
      <c r="AO66" s="169" t="n">
        <v>10279.78</v>
      </c>
      <c r="AP66" s="226" t="n">
        <f aca="false">SUM(AO66/AN66*100)</f>
        <v>68.5318666666667</v>
      </c>
    </row>
    <row r="67" customFormat="false" ht="12.75" hidden="true" customHeight="false" outlineLevel="0" collapsed="false">
      <c r="A67" s="227"/>
      <c r="B67" s="228"/>
      <c r="C67" s="228"/>
      <c r="D67" s="228"/>
      <c r="E67" s="228"/>
      <c r="F67" s="228"/>
      <c r="G67" s="228"/>
      <c r="H67" s="228"/>
      <c r="I67" s="229" t="n">
        <v>32323</v>
      </c>
      <c r="J67" s="230" t="s">
        <v>272</v>
      </c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2"/>
      <c r="W67" s="233"/>
      <c r="X67" s="231" t="n">
        <v>15000</v>
      </c>
      <c r="Y67" s="231" t="n">
        <v>15000</v>
      </c>
      <c r="Z67" s="231" t="n">
        <v>15000</v>
      </c>
      <c r="AA67" s="231" t="n">
        <v>20000</v>
      </c>
      <c r="AB67" s="231" t="n">
        <v>539.1</v>
      </c>
      <c r="AC67" s="231" t="n">
        <v>20000</v>
      </c>
      <c r="AD67" s="231" t="n">
        <v>20000</v>
      </c>
      <c r="AE67" s="231"/>
      <c r="AF67" s="231"/>
      <c r="AG67" s="234" t="n">
        <f aca="false">SUM(AD67+AE67-AF67)</f>
        <v>20000</v>
      </c>
      <c r="AH67" s="231" t="n">
        <v>15000</v>
      </c>
      <c r="AI67" s="231" t="n">
        <v>15000</v>
      </c>
      <c r="AJ67" s="169" t="n">
        <v>0</v>
      </c>
      <c r="AK67" s="231" t="n">
        <v>15000</v>
      </c>
      <c r="AL67" s="231"/>
      <c r="AM67" s="231"/>
      <c r="AN67" s="169" t="n">
        <f aca="false">SUM(AK67+AL67-AM67)</f>
        <v>15000</v>
      </c>
      <c r="AO67" s="169"/>
      <c r="AP67" s="226" t="n">
        <f aca="false">SUM(AO67/AN67*100)</f>
        <v>0</v>
      </c>
    </row>
    <row r="68" customFormat="false" ht="12.75" hidden="true" customHeight="false" outlineLevel="0" collapsed="false">
      <c r="A68" s="227"/>
      <c r="B68" s="228"/>
      <c r="C68" s="228"/>
      <c r="D68" s="228"/>
      <c r="E68" s="228"/>
      <c r="F68" s="228"/>
      <c r="G68" s="228"/>
      <c r="H68" s="228"/>
      <c r="I68" s="229" t="n">
        <v>32329</v>
      </c>
      <c r="J68" s="230" t="s">
        <v>273</v>
      </c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2"/>
      <c r="W68" s="233"/>
      <c r="X68" s="231" t="n">
        <v>150000</v>
      </c>
      <c r="Y68" s="231" t="n">
        <v>100000</v>
      </c>
      <c r="Z68" s="231" t="n">
        <v>100000</v>
      </c>
      <c r="AA68" s="231" t="n">
        <v>100000</v>
      </c>
      <c r="AB68" s="231" t="n">
        <v>21125</v>
      </c>
      <c r="AC68" s="231" t="n">
        <v>60000</v>
      </c>
      <c r="AD68" s="231" t="n">
        <v>30000</v>
      </c>
      <c r="AE68" s="231"/>
      <c r="AF68" s="231"/>
      <c r="AG68" s="234" t="n">
        <f aca="false">SUM(AD68+AE68-AF68)</f>
        <v>30000</v>
      </c>
      <c r="AH68" s="231" t="n">
        <v>50217.5</v>
      </c>
      <c r="AI68" s="231" t="n">
        <v>50000</v>
      </c>
      <c r="AJ68" s="169" t="n">
        <v>3500</v>
      </c>
      <c r="AK68" s="233" t="n">
        <v>50000</v>
      </c>
      <c r="AL68" s="231" t="n">
        <v>18000</v>
      </c>
      <c r="AM68" s="231"/>
      <c r="AN68" s="169" t="n">
        <f aca="false">SUM(AK68+AL68-AM68)</f>
        <v>68000</v>
      </c>
      <c r="AO68" s="169"/>
      <c r="AP68" s="226" t="n">
        <f aca="false">SUM(AO68/AN68*100)</f>
        <v>0</v>
      </c>
    </row>
    <row r="69" customFormat="false" ht="12.75" hidden="true" customHeight="false" outlineLevel="0" collapsed="false">
      <c r="A69" s="227"/>
      <c r="B69" s="228"/>
      <c r="C69" s="228"/>
      <c r="D69" s="228"/>
      <c r="E69" s="228"/>
      <c r="F69" s="228"/>
      <c r="G69" s="228"/>
      <c r="H69" s="228"/>
      <c r="I69" s="229" t="n">
        <v>32329</v>
      </c>
      <c r="J69" s="230" t="s">
        <v>274</v>
      </c>
      <c r="K69" s="231"/>
      <c r="L69" s="231"/>
      <c r="M69" s="231"/>
      <c r="N69" s="231" t="n">
        <v>50000</v>
      </c>
      <c r="O69" s="231" t="n">
        <v>50000</v>
      </c>
      <c r="P69" s="231" t="n">
        <v>40000</v>
      </c>
      <c r="Q69" s="231" t="n">
        <v>40000</v>
      </c>
      <c r="R69" s="231"/>
      <c r="S69" s="233" t="n">
        <v>40000</v>
      </c>
      <c r="T69" s="231" t="n">
        <v>22500</v>
      </c>
      <c r="U69" s="231"/>
      <c r="V69" s="232" t="n">
        <f aca="false">S69/P69*100</f>
        <v>100</v>
      </c>
      <c r="W69" s="233" t="n">
        <v>42000</v>
      </c>
      <c r="X69" s="231" t="n">
        <v>10000</v>
      </c>
      <c r="Y69" s="231" t="n">
        <v>10000</v>
      </c>
      <c r="Z69" s="231" t="n">
        <v>10000</v>
      </c>
      <c r="AA69" s="231" t="n">
        <v>10000</v>
      </c>
      <c r="AB69" s="231"/>
      <c r="AC69" s="231" t="n">
        <v>10000</v>
      </c>
      <c r="AD69" s="231" t="n">
        <v>10000</v>
      </c>
      <c r="AE69" s="231"/>
      <c r="AF69" s="231"/>
      <c r="AG69" s="234" t="n">
        <f aca="false">SUM(AD69+AE69-AF69)</f>
        <v>10000</v>
      </c>
      <c r="AH69" s="231"/>
      <c r="AI69" s="231" t="n">
        <v>10000</v>
      </c>
      <c r="AJ69" s="169" t="n">
        <v>0</v>
      </c>
      <c r="AK69" s="231" t="n">
        <v>10000</v>
      </c>
      <c r="AL69" s="231"/>
      <c r="AM69" s="231"/>
      <c r="AN69" s="169" t="n">
        <f aca="false">SUM(AK69+AL69-AM69)</f>
        <v>10000</v>
      </c>
      <c r="AO69" s="169"/>
      <c r="AP69" s="226" t="n">
        <f aca="false">SUM(AO69/AN69*100)</f>
        <v>0</v>
      </c>
    </row>
    <row r="70" customFormat="false" ht="12.75" hidden="true" customHeight="false" outlineLevel="0" collapsed="false">
      <c r="A70" s="227"/>
      <c r="B70" s="228"/>
      <c r="C70" s="228"/>
      <c r="D70" s="228"/>
      <c r="E70" s="228"/>
      <c r="F70" s="228"/>
      <c r="G70" s="228"/>
      <c r="H70" s="228"/>
      <c r="I70" s="229" t="n">
        <v>32329</v>
      </c>
      <c r="J70" s="230" t="s">
        <v>275</v>
      </c>
      <c r="K70" s="231"/>
      <c r="L70" s="231"/>
      <c r="M70" s="231"/>
      <c r="N70" s="231"/>
      <c r="O70" s="231"/>
      <c r="P70" s="231"/>
      <c r="Q70" s="231"/>
      <c r="R70" s="231"/>
      <c r="S70" s="233"/>
      <c r="T70" s="231"/>
      <c r="U70" s="231"/>
      <c r="V70" s="232"/>
      <c r="W70" s="233"/>
      <c r="X70" s="231"/>
      <c r="Y70" s="231"/>
      <c r="Z70" s="231"/>
      <c r="AA70" s="231"/>
      <c r="AB70" s="231"/>
      <c r="AC70" s="231"/>
      <c r="AD70" s="231"/>
      <c r="AE70" s="231"/>
      <c r="AF70" s="231"/>
      <c r="AG70" s="234"/>
      <c r="AH70" s="231"/>
      <c r="AI70" s="231"/>
      <c r="AJ70" s="169"/>
      <c r="AK70" s="231" t="n">
        <v>50000</v>
      </c>
      <c r="AL70" s="231"/>
      <c r="AM70" s="231"/>
      <c r="AN70" s="169" t="n">
        <f aca="false">SUM(AK70+AL70-AM70)</f>
        <v>50000</v>
      </c>
      <c r="AO70" s="169" t="n">
        <v>19055</v>
      </c>
      <c r="AP70" s="226" t="n">
        <f aca="false">SUM(AO70/AN70*100)</f>
        <v>38.11</v>
      </c>
    </row>
    <row r="71" customFormat="false" ht="12.75" hidden="true" customHeight="false" outlineLevel="0" collapsed="false">
      <c r="A71" s="227"/>
      <c r="B71" s="228"/>
      <c r="C71" s="228"/>
      <c r="D71" s="228"/>
      <c r="E71" s="228"/>
      <c r="F71" s="228"/>
      <c r="G71" s="228"/>
      <c r="H71" s="228"/>
      <c r="I71" s="229" t="n">
        <v>32329</v>
      </c>
      <c r="J71" s="230" t="s">
        <v>276</v>
      </c>
      <c r="K71" s="231"/>
      <c r="L71" s="231"/>
      <c r="M71" s="231"/>
      <c r="N71" s="231"/>
      <c r="O71" s="231"/>
      <c r="P71" s="231"/>
      <c r="Q71" s="231"/>
      <c r="R71" s="231"/>
      <c r="S71" s="233"/>
      <c r="T71" s="231"/>
      <c r="U71" s="231"/>
      <c r="V71" s="232"/>
      <c r="W71" s="233"/>
      <c r="X71" s="231"/>
      <c r="Y71" s="231"/>
      <c r="Z71" s="231"/>
      <c r="AA71" s="231"/>
      <c r="AB71" s="231"/>
      <c r="AC71" s="231"/>
      <c r="AD71" s="231"/>
      <c r="AE71" s="231"/>
      <c r="AF71" s="231"/>
      <c r="AG71" s="234"/>
      <c r="AH71" s="231"/>
      <c r="AI71" s="231"/>
      <c r="AJ71" s="169"/>
      <c r="AK71" s="231" t="n">
        <v>32970</v>
      </c>
      <c r="AL71" s="231"/>
      <c r="AM71" s="231"/>
      <c r="AN71" s="169" t="n">
        <f aca="false">SUM(AK71+AL71-AM71)</f>
        <v>32970</v>
      </c>
      <c r="AO71" s="169"/>
      <c r="AP71" s="226"/>
    </row>
    <row r="72" customFormat="false" ht="12.75" hidden="true" customHeight="false" outlineLevel="0" collapsed="false">
      <c r="A72" s="227"/>
      <c r="B72" s="228"/>
      <c r="C72" s="228"/>
      <c r="D72" s="228"/>
      <c r="E72" s="228"/>
      <c r="F72" s="228"/>
      <c r="G72" s="228"/>
      <c r="H72" s="228"/>
      <c r="I72" s="229" t="n">
        <v>32351</v>
      </c>
      <c r="J72" s="230" t="s">
        <v>277</v>
      </c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2"/>
      <c r="W72" s="233"/>
      <c r="X72" s="231"/>
      <c r="Y72" s="231"/>
      <c r="Z72" s="231"/>
      <c r="AA72" s="231"/>
      <c r="AB72" s="231"/>
      <c r="AC72" s="231"/>
      <c r="AD72" s="231" t="n">
        <v>30000</v>
      </c>
      <c r="AE72" s="231"/>
      <c r="AF72" s="231"/>
      <c r="AG72" s="234" t="n">
        <f aca="false">SUM(AD72+AE72-AF72)</f>
        <v>30000</v>
      </c>
      <c r="AH72" s="231" t="n">
        <v>19823.31</v>
      </c>
      <c r="AI72" s="231" t="n">
        <v>30000</v>
      </c>
      <c r="AJ72" s="169" t="n">
        <v>11346.33</v>
      </c>
      <c r="AK72" s="231" t="n">
        <v>30000</v>
      </c>
      <c r="AL72" s="231"/>
      <c r="AM72" s="231"/>
      <c r="AN72" s="169" t="n">
        <f aca="false">SUM(AK72+AL72-AM72)</f>
        <v>30000</v>
      </c>
      <c r="AO72" s="169" t="n">
        <v>14125</v>
      </c>
      <c r="AP72" s="226" t="n">
        <f aca="false">SUM(AO72/AN72*100)</f>
        <v>47.0833333333333</v>
      </c>
    </row>
    <row r="73" customFormat="false" ht="12.75" hidden="true" customHeight="false" outlineLevel="0" collapsed="false">
      <c r="A73" s="227"/>
      <c r="B73" s="228"/>
      <c r="C73" s="228"/>
      <c r="D73" s="228"/>
      <c r="E73" s="228"/>
      <c r="F73" s="228"/>
      <c r="G73" s="228"/>
      <c r="H73" s="228"/>
      <c r="I73" s="229" t="n">
        <v>32353</v>
      </c>
      <c r="J73" s="230" t="s">
        <v>278</v>
      </c>
      <c r="K73" s="231"/>
      <c r="L73" s="231"/>
      <c r="M73" s="231"/>
      <c r="N73" s="231"/>
      <c r="O73" s="231"/>
      <c r="P73" s="231"/>
      <c r="Q73" s="231"/>
      <c r="R73" s="231"/>
      <c r="S73" s="231"/>
      <c r="T73" s="231" t="n">
        <v>412.35</v>
      </c>
      <c r="U73" s="231"/>
      <c r="V73" s="232"/>
      <c r="W73" s="233" t="n">
        <v>1000</v>
      </c>
      <c r="X73" s="231" t="n">
        <v>1500</v>
      </c>
      <c r="Y73" s="231" t="n">
        <v>1500</v>
      </c>
      <c r="Z73" s="231" t="n">
        <v>1500</v>
      </c>
      <c r="AA73" s="231" t="n">
        <v>1500</v>
      </c>
      <c r="AB73" s="231" t="n">
        <v>695.96</v>
      </c>
      <c r="AC73" s="231" t="n">
        <v>1500</v>
      </c>
      <c r="AD73" s="231" t="n">
        <v>5000</v>
      </c>
      <c r="AE73" s="231"/>
      <c r="AF73" s="231"/>
      <c r="AG73" s="234" t="n">
        <f aca="false">SUM(AD73+AE73-AF73)</f>
        <v>5000</v>
      </c>
      <c r="AH73" s="231" t="n">
        <v>2940.5</v>
      </c>
      <c r="AI73" s="231" t="n">
        <v>5000</v>
      </c>
      <c r="AJ73" s="169" t="n">
        <v>2109.85</v>
      </c>
      <c r="AK73" s="231" t="n">
        <v>5000</v>
      </c>
      <c r="AL73" s="231"/>
      <c r="AM73" s="231"/>
      <c r="AN73" s="169" t="n">
        <f aca="false">SUM(AK73+AL73-AM73)</f>
        <v>5000</v>
      </c>
      <c r="AO73" s="169" t="n">
        <v>1752.74</v>
      </c>
      <c r="AP73" s="226" t="n">
        <f aca="false">SUM(AO73/AN73*100)</f>
        <v>35.0548</v>
      </c>
    </row>
    <row r="74" customFormat="false" ht="12.75" hidden="true" customHeight="false" outlineLevel="0" collapsed="false">
      <c r="A74" s="227"/>
      <c r="B74" s="228"/>
      <c r="C74" s="228"/>
      <c r="D74" s="228"/>
      <c r="E74" s="228"/>
      <c r="F74" s="228"/>
      <c r="G74" s="228"/>
      <c r="H74" s="228"/>
      <c r="I74" s="229" t="n">
        <v>32331</v>
      </c>
      <c r="J74" s="230" t="s">
        <v>279</v>
      </c>
      <c r="K74" s="231"/>
      <c r="L74" s="231"/>
      <c r="M74" s="231"/>
      <c r="N74" s="231" t="n">
        <v>6000</v>
      </c>
      <c r="O74" s="231" t="n">
        <v>6000</v>
      </c>
      <c r="P74" s="231" t="n">
        <v>6000</v>
      </c>
      <c r="Q74" s="231" t="n">
        <v>6000</v>
      </c>
      <c r="R74" s="231" t="n">
        <v>5243.75</v>
      </c>
      <c r="S74" s="231" t="n">
        <v>8000</v>
      </c>
      <c r="T74" s="231" t="n">
        <v>8230.1</v>
      </c>
      <c r="U74" s="231"/>
      <c r="V74" s="232" t="n">
        <f aca="false">S74/P74*100</f>
        <v>133.333333333333</v>
      </c>
      <c r="W74" s="233" t="n">
        <v>15000</v>
      </c>
      <c r="X74" s="231" t="n">
        <v>20000</v>
      </c>
      <c r="Y74" s="231" t="n">
        <v>20000</v>
      </c>
      <c r="Z74" s="231" t="n">
        <v>25000</v>
      </c>
      <c r="AA74" s="231" t="n">
        <v>25000</v>
      </c>
      <c r="AB74" s="231" t="n">
        <v>10240</v>
      </c>
      <c r="AC74" s="231" t="n">
        <v>25000</v>
      </c>
      <c r="AD74" s="231" t="n">
        <v>25000</v>
      </c>
      <c r="AE74" s="231"/>
      <c r="AF74" s="231"/>
      <c r="AG74" s="234" t="n">
        <f aca="false">SUM(AD74+AE74-AF74)</f>
        <v>25000</v>
      </c>
      <c r="AH74" s="231" t="n">
        <v>11666.75</v>
      </c>
      <c r="AI74" s="231" t="n">
        <v>25000</v>
      </c>
      <c r="AJ74" s="169" t="n">
        <v>5157.8</v>
      </c>
      <c r="AK74" s="231" t="n">
        <v>25000</v>
      </c>
      <c r="AL74" s="231"/>
      <c r="AM74" s="231"/>
      <c r="AN74" s="169" t="n">
        <f aca="false">SUM(AK74+AL74-AM74)</f>
        <v>25000</v>
      </c>
      <c r="AO74" s="169" t="n">
        <v>5027</v>
      </c>
      <c r="AP74" s="226" t="n">
        <f aca="false">SUM(AO74/AN74*100)</f>
        <v>20.108</v>
      </c>
    </row>
    <row r="75" customFormat="false" ht="12.75" hidden="true" customHeight="false" outlineLevel="0" collapsed="false">
      <c r="A75" s="227"/>
      <c r="B75" s="228"/>
      <c r="C75" s="228"/>
      <c r="D75" s="228"/>
      <c r="E75" s="228"/>
      <c r="F75" s="228"/>
      <c r="G75" s="228"/>
      <c r="H75" s="228"/>
      <c r="I75" s="229" t="n">
        <v>32334</v>
      </c>
      <c r="J75" s="230" t="s">
        <v>280</v>
      </c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2"/>
      <c r="W75" s="233"/>
      <c r="X75" s="231"/>
      <c r="Y75" s="231"/>
      <c r="Z75" s="231" t="n">
        <v>8000</v>
      </c>
      <c r="AA75" s="231" t="n">
        <v>5000</v>
      </c>
      <c r="AB75" s="231" t="n">
        <v>3750</v>
      </c>
      <c r="AC75" s="231" t="n">
        <v>5000</v>
      </c>
      <c r="AD75" s="231" t="n">
        <v>10000</v>
      </c>
      <c r="AE75" s="231"/>
      <c r="AF75" s="231"/>
      <c r="AG75" s="234" t="n">
        <f aca="false">SUM(AD75+AE75-AF75)</f>
        <v>10000</v>
      </c>
      <c r="AH75" s="231" t="n">
        <v>4830.36</v>
      </c>
      <c r="AI75" s="231" t="n">
        <v>10000</v>
      </c>
      <c r="AJ75" s="169" t="n">
        <v>0</v>
      </c>
      <c r="AK75" s="231" t="n">
        <v>10000</v>
      </c>
      <c r="AL75" s="231"/>
      <c r="AM75" s="231"/>
      <c r="AN75" s="169" t="n">
        <f aca="false">SUM(AK75+AL75-AM75)</f>
        <v>10000</v>
      </c>
      <c r="AO75" s="169" t="n">
        <v>1312.5</v>
      </c>
      <c r="AP75" s="226" t="n">
        <f aca="false">SUM(AO75/AN75*100)</f>
        <v>13.125</v>
      </c>
    </row>
    <row r="76" customFormat="false" ht="12.75" hidden="true" customHeight="false" outlineLevel="0" collapsed="false">
      <c r="A76" s="227"/>
      <c r="B76" s="228"/>
      <c r="C76" s="228"/>
      <c r="D76" s="228"/>
      <c r="E76" s="228"/>
      <c r="F76" s="228"/>
      <c r="G76" s="228"/>
      <c r="H76" s="228"/>
      <c r="I76" s="229" t="n">
        <v>32331</v>
      </c>
      <c r="J76" s="230" t="s">
        <v>281</v>
      </c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2"/>
      <c r="W76" s="233"/>
      <c r="X76" s="231" t="n">
        <v>8000</v>
      </c>
      <c r="Y76" s="231" t="n">
        <v>8000</v>
      </c>
      <c r="Z76" s="231" t="n">
        <v>8000</v>
      </c>
      <c r="AA76" s="231" t="n">
        <v>8000</v>
      </c>
      <c r="AB76" s="233"/>
      <c r="AC76" s="231" t="n">
        <v>8000</v>
      </c>
      <c r="AD76" s="231" t="n">
        <v>8000</v>
      </c>
      <c r="AE76" s="231"/>
      <c r="AF76" s="231"/>
      <c r="AG76" s="234" t="n">
        <f aca="false">SUM(AD76+AE76-AF76)</f>
        <v>8000</v>
      </c>
      <c r="AH76" s="231" t="n">
        <v>3200</v>
      </c>
      <c r="AI76" s="231" t="n">
        <v>6000</v>
      </c>
      <c r="AJ76" s="169" t="n">
        <v>0</v>
      </c>
      <c r="AK76" s="231" t="n">
        <v>6000</v>
      </c>
      <c r="AL76" s="231"/>
      <c r="AM76" s="231"/>
      <c r="AN76" s="169" t="n">
        <f aca="false">SUM(AK76+AL76-AM76)</f>
        <v>6000</v>
      </c>
      <c r="AO76" s="169"/>
      <c r="AP76" s="226" t="n">
        <f aca="false">SUM(AO76/AN76*100)</f>
        <v>0</v>
      </c>
    </row>
    <row r="77" customFormat="false" ht="12.75" hidden="true" customHeight="false" outlineLevel="0" collapsed="false">
      <c r="A77" s="227"/>
      <c r="B77" s="228"/>
      <c r="C77" s="228"/>
      <c r="D77" s="228"/>
      <c r="E77" s="228"/>
      <c r="F77" s="228"/>
      <c r="G77" s="228"/>
      <c r="H77" s="228"/>
      <c r="I77" s="229" t="n">
        <v>32342</v>
      </c>
      <c r="J77" s="230" t="s">
        <v>282</v>
      </c>
      <c r="K77" s="231" t="n">
        <v>151628.39</v>
      </c>
      <c r="L77" s="231" t="n">
        <v>5000</v>
      </c>
      <c r="M77" s="231" t="n">
        <v>5000</v>
      </c>
      <c r="N77" s="231" t="n">
        <v>5000</v>
      </c>
      <c r="O77" s="231" t="n">
        <v>5000</v>
      </c>
      <c r="P77" s="231" t="n">
        <v>5000</v>
      </c>
      <c r="Q77" s="231" t="n">
        <v>5000</v>
      </c>
      <c r="R77" s="231" t="n">
        <v>6000</v>
      </c>
      <c r="S77" s="231" t="n">
        <v>8000</v>
      </c>
      <c r="T77" s="231" t="n">
        <v>11250</v>
      </c>
      <c r="U77" s="231"/>
      <c r="V77" s="232" t="n">
        <f aca="false">S77/P77*100</f>
        <v>160</v>
      </c>
      <c r="W77" s="233" t="n">
        <v>15000</v>
      </c>
      <c r="X77" s="231" t="n">
        <v>15000</v>
      </c>
      <c r="Y77" s="231" t="n">
        <v>15000</v>
      </c>
      <c r="Z77" s="231" t="n">
        <v>65000</v>
      </c>
      <c r="AA77" s="231" t="n">
        <v>70000</v>
      </c>
      <c r="AB77" s="231" t="n">
        <v>15820</v>
      </c>
      <c r="AC77" s="231" t="n">
        <v>70000</v>
      </c>
      <c r="AD77" s="231" t="n">
        <v>50000</v>
      </c>
      <c r="AE77" s="231"/>
      <c r="AF77" s="231"/>
      <c r="AG77" s="234" t="n">
        <f aca="false">SUM(AD77+AE77-AF77)</f>
        <v>50000</v>
      </c>
      <c r="AH77" s="231" t="n">
        <v>40521.47</v>
      </c>
      <c r="AI77" s="231" t="n">
        <v>55000</v>
      </c>
      <c r="AJ77" s="169" t="n">
        <v>26754.62</v>
      </c>
      <c r="AK77" s="231" t="n">
        <v>55000</v>
      </c>
      <c r="AL77" s="231"/>
      <c r="AM77" s="231"/>
      <c r="AN77" s="169" t="n">
        <f aca="false">SUM(AK77+AL77-AM77)</f>
        <v>55000</v>
      </c>
      <c r="AO77" s="169" t="n">
        <v>20445.09</v>
      </c>
      <c r="AP77" s="226" t="n">
        <f aca="false">SUM(AO77/AN77*100)</f>
        <v>37.1728909090909</v>
      </c>
    </row>
    <row r="78" customFormat="false" ht="12.75" hidden="true" customHeight="false" outlineLevel="0" collapsed="false">
      <c r="A78" s="227"/>
      <c r="B78" s="228"/>
      <c r="C78" s="228"/>
      <c r="D78" s="228"/>
      <c r="E78" s="228"/>
      <c r="F78" s="228"/>
      <c r="G78" s="228"/>
      <c r="H78" s="228"/>
      <c r="I78" s="229" t="n">
        <v>32341</v>
      </c>
      <c r="J78" s="230" t="s">
        <v>283</v>
      </c>
      <c r="K78" s="231" t="n">
        <v>5288.02</v>
      </c>
      <c r="L78" s="231" t="n">
        <v>8000</v>
      </c>
      <c r="M78" s="231" t="n">
        <v>8000</v>
      </c>
      <c r="N78" s="231" t="n">
        <v>4000</v>
      </c>
      <c r="O78" s="231" t="n">
        <v>4000</v>
      </c>
      <c r="P78" s="231" t="n">
        <v>4000</v>
      </c>
      <c r="Q78" s="231" t="n">
        <v>4000</v>
      </c>
      <c r="R78" s="231" t="n">
        <v>850.82</v>
      </c>
      <c r="S78" s="231" t="n">
        <v>4000</v>
      </c>
      <c r="T78" s="231" t="n">
        <v>1386.78</v>
      </c>
      <c r="U78" s="231"/>
      <c r="V78" s="232" t="n">
        <f aca="false">S78/P78*100</f>
        <v>100</v>
      </c>
      <c r="W78" s="233" t="n">
        <v>4000</v>
      </c>
      <c r="X78" s="231" t="n">
        <v>3000</v>
      </c>
      <c r="Y78" s="231" t="n">
        <v>3000</v>
      </c>
      <c r="Z78" s="231" t="n">
        <v>3000</v>
      </c>
      <c r="AA78" s="231" t="n">
        <v>3000</v>
      </c>
      <c r="AB78" s="231" t="n">
        <v>660.49</v>
      </c>
      <c r="AC78" s="231" t="n">
        <v>3000</v>
      </c>
      <c r="AD78" s="231" t="n">
        <v>3000</v>
      </c>
      <c r="AE78" s="231"/>
      <c r="AF78" s="231"/>
      <c r="AG78" s="234" t="n">
        <f aca="false">SUM(AD78+AE78-AF78)</f>
        <v>3000</v>
      </c>
      <c r="AH78" s="231" t="n">
        <v>1699.95</v>
      </c>
      <c r="AI78" s="231" t="n">
        <v>3000</v>
      </c>
      <c r="AJ78" s="169" t="n">
        <v>672.4</v>
      </c>
      <c r="AK78" s="231" t="n">
        <v>3000</v>
      </c>
      <c r="AL78" s="231"/>
      <c r="AM78" s="231"/>
      <c r="AN78" s="169" t="n">
        <f aca="false">SUM(AK78+AL78-AM78)</f>
        <v>3000</v>
      </c>
      <c r="AO78" s="169" t="n">
        <v>1017.14</v>
      </c>
      <c r="AP78" s="226" t="n">
        <f aca="false">SUM(AO78/AN78*100)</f>
        <v>33.9046666666667</v>
      </c>
    </row>
    <row r="79" customFormat="false" ht="12.75" hidden="true" customHeight="false" outlineLevel="0" collapsed="false">
      <c r="A79" s="227"/>
      <c r="B79" s="228"/>
      <c r="C79" s="228"/>
      <c r="D79" s="228"/>
      <c r="E79" s="228"/>
      <c r="F79" s="228"/>
      <c r="G79" s="228"/>
      <c r="H79" s="228"/>
      <c r="I79" s="229" t="n">
        <v>32343</v>
      </c>
      <c r="J79" s="230" t="s">
        <v>284</v>
      </c>
      <c r="K79" s="231" t="n">
        <v>44650</v>
      </c>
      <c r="L79" s="231"/>
      <c r="M79" s="231" t="n">
        <v>0</v>
      </c>
      <c r="N79" s="231" t="n">
        <v>15000</v>
      </c>
      <c r="O79" s="231" t="n">
        <v>15000</v>
      </c>
      <c r="P79" s="231" t="n">
        <v>15000</v>
      </c>
      <c r="Q79" s="231" t="n">
        <v>15000</v>
      </c>
      <c r="R79" s="231" t="n">
        <v>218.75</v>
      </c>
      <c r="S79" s="231" t="n">
        <v>15000</v>
      </c>
      <c r="T79" s="231"/>
      <c r="U79" s="231"/>
      <c r="V79" s="232" t="n">
        <f aca="false">S79/P79*100</f>
        <v>100</v>
      </c>
      <c r="W79" s="233" t="n">
        <v>15000</v>
      </c>
      <c r="X79" s="231" t="n">
        <v>30000</v>
      </c>
      <c r="Y79" s="231" t="n">
        <v>30000</v>
      </c>
      <c r="Z79" s="231" t="n">
        <v>30000</v>
      </c>
      <c r="AA79" s="231" t="n">
        <v>35000</v>
      </c>
      <c r="AB79" s="231" t="n">
        <v>12993.75</v>
      </c>
      <c r="AC79" s="231" t="n">
        <v>35000</v>
      </c>
      <c r="AD79" s="231" t="n">
        <v>30000</v>
      </c>
      <c r="AE79" s="231"/>
      <c r="AF79" s="231"/>
      <c r="AG79" s="234" t="n">
        <f aca="false">SUM(AD79+AE79-AF79)</f>
        <v>30000</v>
      </c>
      <c r="AH79" s="231" t="n">
        <v>26433.75</v>
      </c>
      <c r="AI79" s="231" t="n">
        <v>30000</v>
      </c>
      <c r="AJ79" s="170" t="n">
        <v>36273.75</v>
      </c>
      <c r="AK79" s="231" t="n">
        <v>30000</v>
      </c>
      <c r="AL79" s="231"/>
      <c r="AM79" s="231"/>
      <c r="AN79" s="169" t="n">
        <f aca="false">SUM(AK79+AL79-AM79)</f>
        <v>30000</v>
      </c>
      <c r="AO79" s="169" t="n">
        <v>14436.45</v>
      </c>
      <c r="AP79" s="226" t="n">
        <f aca="false">SUM(AO79/AN79*100)</f>
        <v>48.1215</v>
      </c>
    </row>
    <row r="80" customFormat="false" ht="12.75" hidden="true" customHeight="false" outlineLevel="0" collapsed="false">
      <c r="A80" s="227"/>
      <c r="B80" s="228"/>
      <c r="C80" s="228"/>
      <c r="D80" s="228"/>
      <c r="E80" s="228"/>
      <c r="F80" s="228"/>
      <c r="G80" s="228"/>
      <c r="H80" s="228"/>
      <c r="I80" s="229" t="n">
        <v>32343</v>
      </c>
      <c r="J80" s="230" t="s">
        <v>285</v>
      </c>
      <c r="K80" s="231"/>
      <c r="L80" s="231"/>
      <c r="M80" s="231"/>
      <c r="N80" s="231" t="n">
        <v>2000</v>
      </c>
      <c r="O80" s="231" t="n">
        <v>2000</v>
      </c>
      <c r="P80" s="231" t="n">
        <v>2000</v>
      </c>
      <c r="Q80" s="231" t="n">
        <v>2000</v>
      </c>
      <c r="R80" s="231"/>
      <c r="S80" s="231" t="n">
        <v>2000</v>
      </c>
      <c r="T80" s="231"/>
      <c r="U80" s="231"/>
      <c r="V80" s="232" t="n">
        <f aca="false">S80/P80*100</f>
        <v>100</v>
      </c>
      <c r="W80" s="233" t="n">
        <v>2000</v>
      </c>
      <c r="X80" s="231" t="n">
        <v>2000</v>
      </c>
      <c r="Y80" s="231" t="n">
        <v>0</v>
      </c>
      <c r="Z80" s="231" t="n">
        <v>30000</v>
      </c>
      <c r="AA80" s="231" t="n">
        <v>30000</v>
      </c>
      <c r="AB80" s="231"/>
      <c r="AC80" s="231" t="n">
        <v>30000</v>
      </c>
      <c r="AD80" s="231" t="n">
        <v>35000</v>
      </c>
      <c r="AE80" s="231"/>
      <c r="AF80" s="231"/>
      <c r="AG80" s="234" t="n">
        <f aca="false">SUM(AD80+AE80-AF80)</f>
        <v>35000</v>
      </c>
      <c r="AH80" s="231" t="n">
        <v>33925</v>
      </c>
      <c r="AI80" s="231" t="n">
        <v>35000</v>
      </c>
      <c r="AJ80" s="171" t="n">
        <v>0</v>
      </c>
      <c r="AK80" s="231" t="n">
        <v>45000</v>
      </c>
      <c r="AL80" s="231"/>
      <c r="AM80" s="231"/>
      <c r="AN80" s="169" t="n">
        <f aca="false">SUM(AK80+AL80-AM80)</f>
        <v>45000</v>
      </c>
      <c r="AO80" s="169"/>
      <c r="AP80" s="226" t="n">
        <f aca="false">SUM(AO80/AN80*100)</f>
        <v>0</v>
      </c>
    </row>
    <row r="81" customFormat="false" ht="12.75" hidden="true" customHeight="false" outlineLevel="0" collapsed="false">
      <c r="A81" s="227"/>
      <c r="B81" s="228"/>
      <c r="C81" s="228"/>
      <c r="D81" s="228"/>
      <c r="E81" s="228"/>
      <c r="F81" s="228"/>
      <c r="G81" s="228"/>
      <c r="H81" s="228"/>
      <c r="I81" s="229" t="n">
        <v>32343</v>
      </c>
      <c r="J81" s="230" t="s">
        <v>286</v>
      </c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2"/>
      <c r="W81" s="233"/>
      <c r="X81" s="231"/>
      <c r="Y81" s="231"/>
      <c r="Z81" s="231"/>
      <c r="AA81" s="231"/>
      <c r="AB81" s="231"/>
      <c r="AC81" s="231"/>
      <c r="AD81" s="231"/>
      <c r="AE81" s="231"/>
      <c r="AF81" s="231"/>
      <c r="AG81" s="234"/>
      <c r="AH81" s="231"/>
      <c r="AI81" s="231"/>
      <c r="AJ81" s="168" t="n">
        <v>1841.51</v>
      </c>
      <c r="AK81" s="231" t="n">
        <v>5000</v>
      </c>
      <c r="AL81" s="231" t="n">
        <v>5000</v>
      </c>
      <c r="AM81" s="231"/>
      <c r="AN81" s="169" t="n">
        <f aca="false">SUM(AK81+AL81-AM81)</f>
        <v>10000</v>
      </c>
      <c r="AO81" s="169" t="n">
        <v>7244.25</v>
      </c>
      <c r="AP81" s="226" t="n">
        <f aca="false">SUM(AO81/AN81*100)</f>
        <v>72.4425</v>
      </c>
    </row>
    <row r="82" customFormat="false" ht="12.75" hidden="true" customHeight="false" outlineLevel="0" collapsed="false">
      <c r="A82" s="227"/>
      <c r="B82" s="228"/>
      <c r="C82" s="228"/>
      <c r="D82" s="228"/>
      <c r="E82" s="228"/>
      <c r="F82" s="228"/>
      <c r="G82" s="228"/>
      <c r="H82" s="228"/>
      <c r="I82" s="229" t="n">
        <v>32349</v>
      </c>
      <c r="J82" s="237" t="s">
        <v>287</v>
      </c>
      <c r="K82" s="231"/>
      <c r="L82" s="231"/>
      <c r="M82" s="231"/>
      <c r="N82" s="231"/>
      <c r="O82" s="231"/>
      <c r="P82" s="231"/>
      <c r="Q82" s="231"/>
      <c r="R82" s="231"/>
      <c r="S82" s="233"/>
      <c r="T82" s="231"/>
      <c r="U82" s="231"/>
      <c r="V82" s="232"/>
      <c r="W82" s="233"/>
      <c r="X82" s="231"/>
      <c r="Y82" s="231"/>
      <c r="Z82" s="231" t="n">
        <v>5000</v>
      </c>
      <c r="AA82" s="231" t="n">
        <v>5000</v>
      </c>
      <c r="AB82" s="231" t="n">
        <v>3261.38</v>
      </c>
      <c r="AC82" s="231" t="n">
        <v>5000</v>
      </c>
      <c r="AD82" s="231" t="n">
        <v>5000</v>
      </c>
      <c r="AE82" s="231"/>
      <c r="AF82" s="231"/>
      <c r="AG82" s="234" t="n">
        <f aca="false">SUM(AD82+AE82-AF82)</f>
        <v>5000</v>
      </c>
      <c r="AH82" s="238" t="n">
        <v>5112.93</v>
      </c>
      <c r="AI82" s="231" t="n">
        <v>5000</v>
      </c>
      <c r="AJ82" s="169" t="n">
        <v>0</v>
      </c>
      <c r="AK82" s="231" t="n">
        <v>5000</v>
      </c>
      <c r="AL82" s="231" t="n">
        <v>15000</v>
      </c>
      <c r="AM82" s="231"/>
      <c r="AN82" s="169" t="n">
        <f aca="false">SUM(AK82+AL82-AM82)</f>
        <v>20000</v>
      </c>
      <c r="AO82" s="169" t="n">
        <v>14308.59</v>
      </c>
      <c r="AP82" s="226" t="n">
        <f aca="false">SUM(AO82/AN82*100)</f>
        <v>71.54295</v>
      </c>
    </row>
    <row r="83" customFormat="false" ht="12.75" hidden="true" customHeight="false" outlineLevel="0" collapsed="false">
      <c r="A83" s="227"/>
      <c r="B83" s="228"/>
      <c r="C83" s="228"/>
      <c r="D83" s="228"/>
      <c r="E83" s="228"/>
      <c r="F83" s="228"/>
      <c r="G83" s="228"/>
      <c r="H83" s="228"/>
      <c r="I83" s="229" t="n">
        <v>32353</v>
      </c>
      <c r="J83" s="237" t="s">
        <v>288</v>
      </c>
      <c r="K83" s="231"/>
      <c r="L83" s="231"/>
      <c r="M83" s="231"/>
      <c r="N83" s="231"/>
      <c r="O83" s="231"/>
      <c r="P83" s="231"/>
      <c r="Q83" s="231"/>
      <c r="R83" s="231"/>
      <c r="S83" s="233"/>
      <c r="T83" s="231"/>
      <c r="U83" s="231"/>
      <c r="V83" s="232"/>
      <c r="W83" s="233"/>
      <c r="X83" s="231"/>
      <c r="Y83" s="231"/>
      <c r="Z83" s="231"/>
      <c r="AA83" s="231"/>
      <c r="AB83" s="231"/>
      <c r="AC83" s="231"/>
      <c r="AD83" s="231"/>
      <c r="AE83" s="231"/>
      <c r="AF83" s="231"/>
      <c r="AG83" s="234"/>
      <c r="AH83" s="238"/>
      <c r="AI83" s="231"/>
      <c r="AJ83" s="169" t="n">
        <v>1320.79</v>
      </c>
      <c r="AK83" s="231" t="n">
        <v>3000</v>
      </c>
      <c r="AL83" s="231"/>
      <c r="AM83" s="231"/>
      <c r="AN83" s="169" t="n">
        <f aca="false">SUM(AK83+AL83-AM83)</f>
        <v>3000</v>
      </c>
      <c r="AO83" s="169"/>
      <c r="AP83" s="226" t="n">
        <f aca="false">SUM(AO83/AN83*100)</f>
        <v>0</v>
      </c>
    </row>
    <row r="84" customFormat="false" ht="12.75" hidden="true" customHeight="false" outlineLevel="0" collapsed="false">
      <c r="A84" s="227"/>
      <c r="B84" s="228"/>
      <c r="C84" s="228"/>
      <c r="D84" s="228"/>
      <c r="E84" s="228"/>
      <c r="F84" s="228"/>
      <c r="G84" s="228"/>
      <c r="H84" s="228"/>
      <c r="I84" s="229" t="n">
        <v>32361</v>
      </c>
      <c r="J84" s="230" t="s">
        <v>289</v>
      </c>
      <c r="K84" s="231"/>
      <c r="L84" s="231"/>
      <c r="M84" s="231"/>
      <c r="N84" s="231"/>
      <c r="O84" s="231"/>
      <c r="P84" s="231"/>
      <c r="Q84" s="231"/>
      <c r="R84" s="231"/>
      <c r="S84" s="233"/>
      <c r="T84" s="231"/>
      <c r="U84" s="231"/>
      <c r="V84" s="232"/>
      <c r="W84" s="233"/>
      <c r="X84" s="231" t="n">
        <v>4000</v>
      </c>
      <c r="Y84" s="231" t="n">
        <v>1000</v>
      </c>
      <c r="Z84" s="231" t="n">
        <v>0</v>
      </c>
      <c r="AA84" s="231" t="n">
        <v>5000</v>
      </c>
      <c r="AB84" s="231"/>
      <c r="AC84" s="231" t="n">
        <v>5000</v>
      </c>
      <c r="AD84" s="231" t="n">
        <v>5000</v>
      </c>
      <c r="AE84" s="231"/>
      <c r="AF84" s="231"/>
      <c r="AG84" s="234" t="n">
        <f aca="false">SUM(AD84+AE84-AF84)</f>
        <v>5000</v>
      </c>
      <c r="AH84" s="231" t="n">
        <v>110</v>
      </c>
      <c r="AI84" s="231" t="n">
        <v>5000</v>
      </c>
      <c r="AJ84" s="169" t="n">
        <v>310</v>
      </c>
      <c r="AK84" s="231" t="n">
        <v>5000</v>
      </c>
      <c r="AL84" s="231"/>
      <c r="AM84" s="231"/>
      <c r="AN84" s="169" t="n">
        <f aca="false">SUM(AK84+AL84-AM84)</f>
        <v>5000</v>
      </c>
      <c r="AO84" s="169"/>
      <c r="AP84" s="226" t="n">
        <f aca="false">SUM(AO84/AN84*100)</f>
        <v>0</v>
      </c>
    </row>
    <row r="85" customFormat="false" ht="12.75" hidden="true" customHeight="false" outlineLevel="0" collapsed="false">
      <c r="A85" s="227"/>
      <c r="B85" s="228"/>
      <c r="C85" s="228"/>
      <c r="D85" s="228"/>
      <c r="E85" s="228"/>
      <c r="F85" s="228"/>
      <c r="G85" s="228"/>
      <c r="H85" s="228"/>
      <c r="I85" s="229" t="n">
        <v>32369</v>
      </c>
      <c r="J85" s="230" t="s">
        <v>290</v>
      </c>
      <c r="K85" s="231"/>
      <c r="L85" s="231"/>
      <c r="M85" s="231"/>
      <c r="N85" s="231"/>
      <c r="O85" s="231"/>
      <c r="P85" s="231"/>
      <c r="Q85" s="231"/>
      <c r="R85" s="231"/>
      <c r="S85" s="233"/>
      <c r="T85" s="231"/>
      <c r="U85" s="231"/>
      <c r="V85" s="232"/>
      <c r="W85" s="233"/>
      <c r="X85" s="231"/>
      <c r="Y85" s="231" t="n">
        <v>10000</v>
      </c>
      <c r="Z85" s="231" t="n">
        <v>20000</v>
      </c>
      <c r="AA85" s="231" t="n">
        <v>20000</v>
      </c>
      <c r="AB85" s="233" t="n">
        <v>1518.13</v>
      </c>
      <c r="AC85" s="231" t="n">
        <v>20000</v>
      </c>
      <c r="AD85" s="231" t="n">
        <v>20000</v>
      </c>
      <c r="AE85" s="231"/>
      <c r="AF85" s="231"/>
      <c r="AG85" s="234" t="n">
        <f aca="false">SUM(AD85+AE85-AF85)</f>
        <v>20000</v>
      </c>
      <c r="AH85" s="231" t="n">
        <v>800</v>
      </c>
      <c r="AI85" s="231" t="n">
        <v>15000</v>
      </c>
      <c r="AJ85" s="169" t="n">
        <v>0</v>
      </c>
      <c r="AK85" s="231" t="n">
        <v>15000</v>
      </c>
      <c r="AL85" s="231"/>
      <c r="AM85" s="231"/>
      <c r="AN85" s="169" t="n">
        <f aca="false">SUM(AK85+AL85-AM85)</f>
        <v>15000</v>
      </c>
      <c r="AO85" s="169"/>
      <c r="AP85" s="226" t="n">
        <f aca="false">SUM(AO85/AN85*100)</f>
        <v>0</v>
      </c>
    </row>
    <row r="86" customFormat="false" ht="12.75" hidden="true" customHeight="false" outlineLevel="0" collapsed="false">
      <c r="A86" s="227"/>
      <c r="B86" s="228"/>
      <c r="C86" s="228"/>
      <c r="D86" s="228"/>
      <c r="E86" s="228"/>
      <c r="F86" s="228"/>
      <c r="G86" s="228"/>
      <c r="H86" s="228"/>
      <c r="I86" s="229" t="n">
        <v>32371</v>
      </c>
      <c r="J86" s="230" t="s">
        <v>291</v>
      </c>
      <c r="K86" s="231" t="n">
        <v>0</v>
      </c>
      <c r="L86" s="231" t="n">
        <v>5000</v>
      </c>
      <c r="M86" s="231" t="n">
        <v>5000</v>
      </c>
      <c r="N86" s="231" t="n">
        <v>33000</v>
      </c>
      <c r="O86" s="231" t="n">
        <v>33000</v>
      </c>
      <c r="P86" s="231" t="n">
        <v>30000</v>
      </c>
      <c r="Q86" s="231" t="n">
        <v>30000</v>
      </c>
      <c r="R86" s="231" t="n">
        <v>9974.45</v>
      </c>
      <c r="S86" s="231" t="n">
        <v>30000</v>
      </c>
      <c r="T86" s="231" t="n">
        <v>5279.5</v>
      </c>
      <c r="U86" s="231"/>
      <c r="V86" s="232" t="n">
        <f aca="false">S86/P86*100</f>
        <v>100</v>
      </c>
      <c r="W86" s="233" t="n">
        <v>20000</v>
      </c>
      <c r="X86" s="231" t="n">
        <v>20000</v>
      </c>
      <c r="Y86" s="231" t="n">
        <v>20000</v>
      </c>
      <c r="Z86" s="231" t="n">
        <v>30000</v>
      </c>
      <c r="AA86" s="231" t="n">
        <v>20000</v>
      </c>
      <c r="AB86" s="231" t="n">
        <v>11679.55</v>
      </c>
      <c r="AC86" s="231" t="n">
        <v>25000</v>
      </c>
      <c r="AD86" s="231" t="n">
        <v>40000</v>
      </c>
      <c r="AE86" s="231"/>
      <c r="AF86" s="231"/>
      <c r="AG86" s="234" t="n">
        <f aca="false">SUM(AD86+AE86-AF86)</f>
        <v>40000</v>
      </c>
      <c r="AH86" s="239" t="n">
        <v>49477.21</v>
      </c>
      <c r="AI86" s="231" t="n">
        <v>50000</v>
      </c>
      <c r="AJ86" s="169" t="n">
        <v>4479.17</v>
      </c>
      <c r="AK86" s="231" t="n">
        <v>50000</v>
      </c>
      <c r="AL86" s="231" t="n">
        <v>40000</v>
      </c>
      <c r="AM86" s="231"/>
      <c r="AN86" s="169" t="n">
        <f aca="false">SUM(AK86+AL86-AM86)</f>
        <v>90000</v>
      </c>
      <c r="AO86" s="169" t="n">
        <v>17377.67</v>
      </c>
      <c r="AP86" s="226" t="n">
        <f aca="false">SUM(AO86/AN86*100)</f>
        <v>19.3085222222222</v>
      </c>
    </row>
    <row r="87" customFormat="false" ht="12.75" hidden="true" customHeight="false" outlineLevel="0" collapsed="false">
      <c r="A87" s="227"/>
      <c r="B87" s="228"/>
      <c r="C87" s="228"/>
      <c r="D87" s="228"/>
      <c r="E87" s="228"/>
      <c r="F87" s="228"/>
      <c r="G87" s="228"/>
      <c r="H87" s="228"/>
      <c r="I87" s="229" t="n">
        <v>32371</v>
      </c>
      <c r="J87" s="230" t="s">
        <v>292</v>
      </c>
      <c r="K87" s="231"/>
      <c r="L87" s="231"/>
      <c r="M87" s="231"/>
      <c r="N87" s="231"/>
      <c r="O87" s="231"/>
      <c r="P87" s="231"/>
      <c r="Q87" s="231"/>
      <c r="R87" s="231"/>
      <c r="S87" s="231" t="n">
        <v>20000</v>
      </c>
      <c r="T87" s="231"/>
      <c r="U87" s="231"/>
      <c r="V87" s="232" t="e">
        <f aca="false">S87/P87*100</f>
        <v>#DIV/0!</v>
      </c>
      <c r="W87" s="233" t="n">
        <v>50000</v>
      </c>
      <c r="X87" s="231" t="n">
        <v>54000</v>
      </c>
      <c r="Y87" s="231" t="n">
        <v>110000</v>
      </c>
      <c r="Z87" s="231" t="n">
        <v>110000</v>
      </c>
      <c r="AA87" s="231" t="n">
        <v>150000</v>
      </c>
      <c r="AB87" s="233"/>
      <c r="AC87" s="231" t="n">
        <v>150000</v>
      </c>
      <c r="AD87" s="231" t="n">
        <v>50000</v>
      </c>
      <c r="AE87" s="231"/>
      <c r="AF87" s="231"/>
      <c r="AG87" s="234" t="n">
        <f aca="false">SUM(AD87+AE87-AF87)</f>
        <v>50000</v>
      </c>
      <c r="AH87" s="231" t="n">
        <v>21750</v>
      </c>
      <c r="AI87" s="231" t="n">
        <v>100000</v>
      </c>
      <c r="AJ87" s="169" t="n">
        <v>2750</v>
      </c>
      <c r="AK87" s="231" t="n">
        <v>100000</v>
      </c>
      <c r="AL87" s="231"/>
      <c r="AM87" s="231"/>
      <c r="AN87" s="169" t="n">
        <f aca="false">SUM(AK87+AL87-AM87)</f>
        <v>100000</v>
      </c>
      <c r="AO87" s="169" t="n">
        <v>64725</v>
      </c>
      <c r="AP87" s="226" t="n">
        <f aca="false">SUM(AO87/AN87*100)</f>
        <v>64.725</v>
      </c>
    </row>
    <row r="88" customFormat="false" ht="12.75" hidden="true" customHeight="false" outlineLevel="0" collapsed="false">
      <c r="A88" s="227"/>
      <c r="B88" s="228"/>
      <c r="C88" s="228"/>
      <c r="D88" s="228"/>
      <c r="E88" s="228"/>
      <c r="F88" s="228"/>
      <c r="G88" s="228"/>
      <c r="H88" s="228"/>
      <c r="I88" s="229" t="n">
        <v>32371</v>
      </c>
      <c r="J88" s="230" t="s">
        <v>293</v>
      </c>
      <c r="K88" s="231"/>
      <c r="L88" s="231"/>
      <c r="M88" s="231"/>
      <c r="N88" s="231"/>
      <c r="O88" s="231"/>
      <c r="P88" s="231"/>
      <c r="Q88" s="231"/>
      <c r="R88" s="231"/>
      <c r="S88" s="231" t="n">
        <v>100000</v>
      </c>
      <c r="T88" s="231"/>
      <c r="U88" s="231"/>
      <c r="V88" s="232" t="e">
        <f aca="false">S88/P88*100</f>
        <v>#DIV/0!</v>
      </c>
      <c r="W88" s="233" t="n">
        <v>0</v>
      </c>
      <c r="X88" s="231" t="n">
        <v>11000</v>
      </c>
      <c r="Y88" s="231" t="n">
        <v>10000</v>
      </c>
      <c r="Z88" s="231" t="n">
        <v>12000</v>
      </c>
      <c r="AA88" s="231"/>
      <c r="AB88" s="231"/>
      <c r="AC88" s="231"/>
      <c r="AD88" s="231" t="n">
        <v>0</v>
      </c>
      <c r="AE88" s="231"/>
      <c r="AF88" s="231"/>
      <c r="AG88" s="234" t="n">
        <f aca="false">SUM(AD88+AE88-AF88)</f>
        <v>0</v>
      </c>
      <c r="AH88" s="231"/>
      <c r="AI88" s="231" t="n">
        <v>15000</v>
      </c>
      <c r="AJ88" s="169" t="n">
        <v>0</v>
      </c>
      <c r="AK88" s="231" t="n">
        <v>0</v>
      </c>
      <c r="AL88" s="231"/>
      <c r="AM88" s="231"/>
      <c r="AN88" s="169" t="n">
        <f aca="false">SUM(AK88+AL88-AM88)</f>
        <v>0</v>
      </c>
      <c r="AO88" s="169"/>
      <c r="AP88" s="226" t="e">
        <f aca="false">SUM(AO88/AN88*100)</f>
        <v>#DIV/0!</v>
      </c>
    </row>
    <row r="89" customFormat="false" ht="12.75" hidden="true" customHeight="false" outlineLevel="0" collapsed="false">
      <c r="A89" s="227"/>
      <c r="B89" s="228"/>
      <c r="C89" s="228"/>
      <c r="D89" s="228"/>
      <c r="E89" s="228"/>
      <c r="F89" s="228"/>
      <c r="G89" s="228"/>
      <c r="H89" s="228"/>
      <c r="I89" s="229" t="n">
        <v>32371</v>
      </c>
      <c r="J89" s="230" t="s">
        <v>294</v>
      </c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2"/>
      <c r="W89" s="233"/>
      <c r="X89" s="231"/>
      <c r="Y89" s="231"/>
      <c r="Z89" s="231" t="n">
        <v>16000</v>
      </c>
      <c r="AA89" s="231"/>
      <c r="AB89" s="231" t="n">
        <v>15625</v>
      </c>
      <c r="AC89" s="231"/>
      <c r="AD89" s="231" t="n">
        <v>0</v>
      </c>
      <c r="AE89" s="231"/>
      <c r="AF89" s="231"/>
      <c r="AG89" s="234" t="n">
        <f aca="false">SUM(AD89+AE89-AF89)</f>
        <v>0</v>
      </c>
      <c r="AH89" s="231"/>
      <c r="AI89" s="231" t="n">
        <v>0</v>
      </c>
      <c r="AJ89" s="169" t="n">
        <v>0</v>
      </c>
      <c r="AK89" s="231" t="n">
        <v>0</v>
      </c>
      <c r="AL89" s="231"/>
      <c r="AM89" s="231"/>
      <c r="AN89" s="169" t="n">
        <f aca="false">SUM(AK89+AL89-AM89)</f>
        <v>0</v>
      </c>
      <c r="AO89" s="169"/>
      <c r="AP89" s="226" t="e">
        <f aca="false">SUM(AO89/AN89*100)</f>
        <v>#DIV/0!</v>
      </c>
    </row>
    <row r="90" customFormat="false" ht="12.75" hidden="true" customHeight="false" outlineLevel="0" collapsed="false">
      <c r="A90" s="227"/>
      <c r="B90" s="228"/>
      <c r="C90" s="228"/>
      <c r="D90" s="228"/>
      <c r="E90" s="228"/>
      <c r="F90" s="228"/>
      <c r="G90" s="228"/>
      <c r="H90" s="228"/>
      <c r="I90" s="229" t="n">
        <v>32371</v>
      </c>
      <c r="J90" s="230" t="s">
        <v>295</v>
      </c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2"/>
      <c r="W90" s="233"/>
      <c r="X90" s="231"/>
      <c r="Y90" s="231"/>
      <c r="Z90" s="231"/>
      <c r="AA90" s="231"/>
      <c r="AB90" s="231"/>
      <c r="AC90" s="231"/>
      <c r="AD90" s="231"/>
      <c r="AE90" s="231"/>
      <c r="AF90" s="231"/>
      <c r="AG90" s="234"/>
      <c r="AH90" s="231"/>
      <c r="AI90" s="231" t="n">
        <v>20000</v>
      </c>
      <c r="AJ90" s="169" t="n">
        <v>16675</v>
      </c>
      <c r="AK90" s="231" t="n">
        <v>0</v>
      </c>
      <c r="AL90" s="231"/>
      <c r="AM90" s="231"/>
      <c r="AN90" s="169" t="n">
        <f aca="false">SUM(AK90+AL90-AM90)</f>
        <v>0</v>
      </c>
      <c r="AO90" s="169"/>
      <c r="AP90" s="226" t="e">
        <f aca="false">SUM(AO90/AN90*100)</f>
        <v>#DIV/0!</v>
      </c>
    </row>
    <row r="91" customFormat="false" ht="12.75" hidden="true" customHeight="false" outlineLevel="0" collapsed="false">
      <c r="A91" s="227"/>
      <c r="B91" s="228"/>
      <c r="C91" s="228"/>
      <c r="D91" s="228"/>
      <c r="E91" s="228"/>
      <c r="F91" s="228"/>
      <c r="G91" s="228"/>
      <c r="H91" s="228"/>
      <c r="I91" s="229" t="n">
        <v>32371</v>
      </c>
      <c r="J91" s="230" t="s">
        <v>296</v>
      </c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2"/>
      <c r="W91" s="233"/>
      <c r="X91" s="231"/>
      <c r="Y91" s="231"/>
      <c r="Z91" s="231"/>
      <c r="AA91" s="231"/>
      <c r="AB91" s="231"/>
      <c r="AC91" s="231"/>
      <c r="AD91" s="231" t="n">
        <v>16000</v>
      </c>
      <c r="AE91" s="231"/>
      <c r="AF91" s="231"/>
      <c r="AG91" s="234" t="n">
        <f aca="false">SUM(AD91+AE91-AF91)</f>
        <v>16000</v>
      </c>
      <c r="AH91" s="231" t="n">
        <v>7875</v>
      </c>
      <c r="AI91" s="231" t="n">
        <v>16000</v>
      </c>
      <c r="AJ91" s="169" t="n">
        <v>0</v>
      </c>
      <c r="AK91" s="231" t="n">
        <v>0</v>
      </c>
      <c r="AL91" s="231"/>
      <c r="AM91" s="231"/>
      <c r="AN91" s="169" t="n">
        <f aca="false">SUM(AK91+AL91-AM91)</f>
        <v>0</v>
      </c>
      <c r="AO91" s="169"/>
      <c r="AP91" s="226" t="e">
        <f aca="false">SUM(AO91/AN91*100)</f>
        <v>#DIV/0!</v>
      </c>
    </row>
    <row r="92" customFormat="false" ht="12.75" hidden="true" customHeight="false" outlineLevel="0" collapsed="false">
      <c r="A92" s="227"/>
      <c r="B92" s="228"/>
      <c r="C92" s="228"/>
      <c r="D92" s="228"/>
      <c r="E92" s="228"/>
      <c r="F92" s="228"/>
      <c r="G92" s="228"/>
      <c r="H92" s="228"/>
      <c r="I92" s="229" t="n">
        <v>32371</v>
      </c>
      <c r="J92" s="230" t="s">
        <v>297</v>
      </c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2"/>
      <c r="W92" s="233"/>
      <c r="X92" s="231"/>
      <c r="Y92" s="231"/>
      <c r="Z92" s="231"/>
      <c r="AA92" s="231"/>
      <c r="AB92" s="231"/>
      <c r="AC92" s="231"/>
      <c r="AD92" s="231"/>
      <c r="AE92" s="231"/>
      <c r="AF92" s="231"/>
      <c r="AG92" s="234"/>
      <c r="AH92" s="231"/>
      <c r="AI92" s="231"/>
      <c r="AJ92" s="169" t="n">
        <v>12500</v>
      </c>
      <c r="AK92" s="231" t="n">
        <v>0</v>
      </c>
      <c r="AL92" s="231"/>
      <c r="AM92" s="231"/>
      <c r="AN92" s="169" t="n">
        <f aca="false">SUM(AK92+AL92-AM92)</f>
        <v>0</v>
      </c>
      <c r="AO92" s="169"/>
      <c r="AP92" s="226" t="e">
        <f aca="false">SUM(AO92/AN92*100)</f>
        <v>#DIV/0!</v>
      </c>
    </row>
    <row r="93" customFormat="false" ht="12.75" hidden="true" customHeight="false" outlineLevel="0" collapsed="false">
      <c r="A93" s="227"/>
      <c r="B93" s="228"/>
      <c r="C93" s="228"/>
      <c r="D93" s="228"/>
      <c r="E93" s="228"/>
      <c r="F93" s="228"/>
      <c r="G93" s="228"/>
      <c r="H93" s="228"/>
      <c r="I93" s="229" t="n">
        <v>32371</v>
      </c>
      <c r="J93" s="230" t="s">
        <v>298</v>
      </c>
      <c r="K93" s="231" t="n">
        <v>64384.46</v>
      </c>
      <c r="L93" s="231" t="n">
        <v>55000</v>
      </c>
      <c r="M93" s="231" t="n">
        <v>55000</v>
      </c>
      <c r="N93" s="231" t="n">
        <v>45000</v>
      </c>
      <c r="O93" s="231" t="n">
        <v>45000</v>
      </c>
      <c r="P93" s="231" t="n">
        <v>40000</v>
      </c>
      <c r="Q93" s="231" t="n">
        <v>40000</v>
      </c>
      <c r="R93" s="231" t="n">
        <v>10370</v>
      </c>
      <c r="S93" s="231" t="n">
        <v>40000</v>
      </c>
      <c r="T93" s="231" t="n">
        <v>10000</v>
      </c>
      <c r="U93" s="231"/>
      <c r="V93" s="232" t="n">
        <f aca="false">S93/P93*100</f>
        <v>100</v>
      </c>
      <c r="W93" s="233" t="n">
        <v>30000</v>
      </c>
      <c r="X93" s="231" t="n">
        <v>30000</v>
      </c>
      <c r="Y93" s="231" t="n">
        <v>30000</v>
      </c>
      <c r="Z93" s="231" t="n">
        <v>30000</v>
      </c>
      <c r="AA93" s="231" t="n">
        <v>50000</v>
      </c>
      <c r="AB93" s="231" t="n">
        <v>8250</v>
      </c>
      <c r="AC93" s="231" t="n">
        <v>45000</v>
      </c>
      <c r="AD93" s="231" t="n">
        <v>80000</v>
      </c>
      <c r="AE93" s="231"/>
      <c r="AF93" s="231"/>
      <c r="AG93" s="234" t="n">
        <v>85000</v>
      </c>
      <c r="AH93" s="231" t="n">
        <v>81442.44</v>
      </c>
      <c r="AI93" s="231" t="n">
        <v>90000</v>
      </c>
      <c r="AJ93" s="169" t="n">
        <v>15000</v>
      </c>
      <c r="AK93" s="231" t="n">
        <v>88000</v>
      </c>
      <c r="AL93" s="231"/>
      <c r="AM93" s="231"/>
      <c r="AN93" s="169" t="n">
        <f aca="false">SUM(AK93+AL93-AM93)</f>
        <v>88000</v>
      </c>
      <c r="AO93" s="169" t="n">
        <v>16250</v>
      </c>
      <c r="AP93" s="226" t="n">
        <f aca="false">SUM(AO93/AN93*100)</f>
        <v>18.4659090909091</v>
      </c>
    </row>
    <row r="94" customFormat="false" ht="12.75" hidden="true" customHeight="false" outlineLevel="0" collapsed="false">
      <c r="A94" s="227"/>
      <c r="B94" s="228"/>
      <c r="C94" s="228"/>
      <c r="D94" s="228"/>
      <c r="E94" s="228"/>
      <c r="F94" s="228"/>
      <c r="G94" s="228"/>
      <c r="H94" s="228"/>
      <c r="I94" s="229" t="n">
        <v>32381</v>
      </c>
      <c r="J94" s="230" t="s">
        <v>299</v>
      </c>
      <c r="K94" s="231"/>
      <c r="L94" s="231"/>
      <c r="M94" s="231"/>
      <c r="N94" s="231" t="n">
        <v>2000</v>
      </c>
      <c r="O94" s="231" t="n">
        <v>2000</v>
      </c>
      <c r="P94" s="231" t="n">
        <v>4000</v>
      </c>
      <c r="Q94" s="231" t="n">
        <v>4000</v>
      </c>
      <c r="R94" s="231" t="n">
        <v>1875</v>
      </c>
      <c r="S94" s="231" t="n">
        <v>4000</v>
      </c>
      <c r="T94" s="231" t="n">
        <v>1875</v>
      </c>
      <c r="U94" s="231"/>
      <c r="V94" s="232" t="n">
        <f aca="false">S94/P94*100</f>
        <v>100</v>
      </c>
      <c r="W94" s="233" t="n">
        <v>4000</v>
      </c>
      <c r="X94" s="231" t="n">
        <v>4000</v>
      </c>
      <c r="Y94" s="231" t="n">
        <v>4000</v>
      </c>
      <c r="Z94" s="231" t="n">
        <v>4000</v>
      </c>
      <c r="AA94" s="231" t="n">
        <v>4000</v>
      </c>
      <c r="AB94" s="231" t="n">
        <v>1875</v>
      </c>
      <c r="AC94" s="231" t="n">
        <v>4000</v>
      </c>
      <c r="AD94" s="231" t="n">
        <v>4000</v>
      </c>
      <c r="AE94" s="231"/>
      <c r="AF94" s="231"/>
      <c r="AG94" s="234" t="n">
        <f aca="false">SUM(AD94+AE94-AF94)</f>
        <v>4000</v>
      </c>
      <c r="AH94" s="231" t="n">
        <v>3125</v>
      </c>
      <c r="AI94" s="231" t="n">
        <v>4000</v>
      </c>
      <c r="AJ94" s="169" t="n">
        <v>1875</v>
      </c>
      <c r="AK94" s="231" t="n">
        <v>4000</v>
      </c>
      <c r="AL94" s="231"/>
      <c r="AM94" s="231"/>
      <c r="AN94" s="169" t="n">
        <f aca="false">SUM(AK94+AL94-AM94)</f>
        <v>4000</v>
      </c>
      <c r="AO94" s="169" t="n">
        <v>1031.25</v>
      </c>
      <c r="AP94" s="226" t="n">
        <f aca="false">SUM(AO94/AN94*100)</f>
        <v>25.78125</v>
      </c>
    </row>
    <row r="95" customFormat="false" ht="12.75" hidden="true" customHeight="false" outlineLevel="0" collapsed="false">
      <c r="A95" s="227"/>
      <c r="B95" s="228"/>
      <c r="C95" s="228"/>
      <c r="D95" s="228"/>
      <c r="E95" s="228"/>
      <c r="F95" s="228"/>
      <c r="G95" s="228"/>
      <c r="H95" s="228"/>
      <c r="I95" s="229" t="n">
        <v>32382</v>
      </c>
      <c r="J95" s="230" t="s">
        <v>300</v>
      </c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2"/>
      <c r="W95" s="233"/>
      <c r="X95" s="231"/>
      <c r="Y95" s="231"/>
      <c r="Z95" s="231"/>
      <c r="AA95" s="231"/>
      <c r="AB95" s="231"/>
      <c r="AC95" s="231"/>
      <c r="AD95" s="231" t="n">
        <v>15000</v>
      </c>
      <c r="AE95" s="231"/>
      <c r="AF95" s="231"/>
      <c r="AG95" s="234" t="n">
        <f aca="false">SUM(AD95+AE95-AF95)</f>
        <v>15000</v>
      </c>
      <c r="AH95" s="231" t="n">
        <v>9275</v>
      </c>
      <c r="AI95" s="231" t="n">
        <v>18000</v>
      </c>
      <c r="AJ95" s="169" t="n">
        <v>8512.5</v>
      </c>
      <c r="AK95" s="231" t="n">
        <v>30000</v>
      </c>
      <c r="AL95" s="231"/>
      <c r="AM95" s="231"/>
      <c r="AN95" s="169" t="n">
        <f aca="false">SUM(AK95+AL95-AM95)</f>
        <v>30000</v>
      </c>
      <c r="AO95" s="169" t="n">
        <v>14520</v>
      </c>
      <c r="AP95" s="226" t="n">
        <f aca="false">SUM(AO95/AN95*100)</f>
        <v>48.4</v>
      </c>
    </row>
    <row r="96" customFormat="false" ht="12.75" hidden="true" customHeight="false" outlineLevel="0" collapsed="false">
      <c r="A96" s="227"/>
      <c r="B96" s="228"/>
      <c r="C96" s="228"/>
      <c r="D96" s="228"/>
      <c r="E96" s="228"/>
      <c r="F96" s="228"/>
      <c r="G96" s="228"/>
      <c r="H96" s="228"/>
      <c r="I96" s="229" t="n">
        <v>32391</v>
      </c>
      <c r="J96" s="230" t="s">
        <v>301</v>
      </c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2"/>
      <c r="W96" s="233"/>
      <c r="X96" s="231" t="n">
        <v>30000</v>
      </c>
      <c r="Y96" s="231" t="n">
        <v>30000</v>
      </c>
      <c r="Z96" s="231" t="n">
        <v>30000</v>
      </c>
      <c r="AA96" s="231" t="n">
        <v>35000</v>
      </c>
      <c r="AB96" s="231" t="n">
        <v>12991.63</v>
      </c>
      <c r="AC96" s="231" t="n">
        <v>35000</v>
      </c>
      <c r="AD96" s="231" t="n">
        <v>35000</v>
      </c>
      <c r="AE96" s="231"/>
      <c r="AF96" s="231"/>
      <c r="AG96" s="234" t="n">
        <f aca="false">SUM(AD96+AE96-AF96)</f>
        <v>35000</v>
      </c>
      <c r="AH96" s="231" t="n">
        <v>21496.96</v>
      </c>
      <c r="AI96" s="231" t="n">
        <v>35000</v>
      </c>
      <c r="AJ96" s="169" t="n">
        <v>4984.59</v>
      </c>
      <c r="AK96" s="231" t="n">
        <v>30000</v>
      </c>
      <c r="AL96" s="231"/>
      <c r="AM96" s="231"/>
      <c r="AN96" s="169" t="n">
        <f aca="false">SUM(AK96+AL96-AM96)</f>
        <v>30000</v>
      </c>
      <c r="AO96" s="169" t="n">
        <v>3690.79</v>
      </c>
      <c r="AP96" s="226" t="n">
        <f aca="false">SUM(AO96/AN96*100)</f>
        <v>12.3026333333333</v>
      </c>
    </row>
    <row r="97" customFormat="false" ht="12.75" hidden="true" customHeight="false" outlineLevel="0" collapsed="false">
      <c r="A97" s="227"/>
      <c r="B97" s="228"/>
      <c r="C97" s="228"/>
      <c r="D97" s="228"/>
      <c r="E97" s="228"/>
      <c r="F97" s="228"/>
      <c r="G97" s="228"/>
      <c r="H97" s="228"/>
      <c r="I97" s="229" t="n">
        <v>32391</v>
      </c>
      <c r="J97" s="230" t="s">
        <v>302</v>
      </c>
      <c r="K97" s="231" t="n">
        <v>0</v>
      </c>
      <c r="L97" s="231" t="n">
        <v>0</v>
      </c>
      <c r="M97" s="231" t="n">
        <v>0</v>
      </c>
      <c r="N97" s="231" t="n">
        <v>5000</v>
      </c>
      <c r="O97" s="231" t="n">
        <v>5000</v>
      </c>
      <c r="P97" s="231" t="n">
        <v>5000</v>
      </c>
      <c r="Q97" s="231" t="n">
        <v>5000</v>
      </c>
      <c r="R97" s="231"/>
      <c r="S97" s="231" t="n">
        <v>3000</v>
      </c>
      <c r="T97" s="231"/>
      <c r="U97" s="231"/>
      <c r="V97" s="232" t="n">
        <f aca="false">S97/P97*100</f>
        <v>60</v>
      </c>
      <c r="W97" s="233" t="n">
        <v>3000</v>
      </c>
      <c r="X97" s="231" t="n">
        <v>3000</v>
      </c>
      <c r="Y97" s="231" t="n">
        <v>5000</v>
      </c>
      <c r="Z97" s="231" t="n">
        <v>5000</v>
      </c>
      <c r="AA97" s="231" t="n">
        <v>5000</v>
      </c>
      <c r="AB97" s="231"/>
      <c r="AC97" s="231" t="n">
        <v>5000</v>
      </c>
      <c r="AD97" s="231" t="n">
        <v>5000</v>
      </c>
      <c r="AE97" s="231"/>
      <c r="AF97" s="231"/>
      <c r="AG97" s="234" t="n">
        <f aca="false">SUM(AD97+AE97-AF97)</f>
        <v>5000</v>
      </c>
      <c r="AH97" s="231"/>
      <c r="AI97" s="231" t="n">
        <v>5000</v>
      </c>
      <c r="AJ97" s="169" t="n">
        <v>0</v>
      </c>
      <c r="AK97" s="231" t="n">
        <v>5000</v>
      </c>
      <c r="AL97" s="231"/>
      <c r="AM97" s="231"/>
      <c r="AN97" s="169" t="n">
        <f aca="false">SUM(AK97+AL97-AM97)</f>
        <v>5000</v>
      </c>
      <c r="AO97" s="169"/>
      <c r="AP97" s="226" t="n">
        <f aca="false">SUM(AO97/AN97*100)</f>
        <v>0</v>
      </c>
    </row>
    <row r="98" customFormat="false" ht="12.75" hidden="true" customHeight="false" outlineLevel="0" collapsed="false">
      <c r="A98" s="227"/>
      <c r="B98" s="228"/>
      <c r="C98" s="228"/>
      <c r="D98" s="228"/>
      <c r="E98" s="228"/>
      <c r="F98" s="228"/>
      <c r="G98" s="228"/>
      <c r="H98" s="228"/>
      <c r="I98" s="229" t="n">
        <v>32394</v>
      </c>
      <c r="J98" s="230" t="s">
        <v>303</v>
      </c>
      <c r="K98" s="231"/>
      <c r="L98" s="231"/>
      <c r="M98" s="231"/>
      <c r="N98" s="231" t="n">
        <v>2000</v>
      </c>
      <c r="O98" s="231" t="n">
        <v>2000</v>
      </c>
      <c r="P98" s="231" t="n">
        <v>2000</v>
      </c>
      <c r="Q98" s="231" t="n">
        <v>2000</v>
      </c>
      <c r="R98" s="231"/>
      <c r="S98" s="231" t="n">
        <v>2000</v>
      </c>
      <c r="T98" s="231"/>
      <c r="U98" s="231"/>
      <c r="V98" s="232" t="n">
        <f aca="false">S98/P98*100</f>
        <v>100</v>
      </c>
      <c r="W98" s="233" t="n">
        <v>2000</v>
      </c>
      <c r="X98" s="231" t="n">
        <v>2000</v>
      </c>
      <c r="Y98" s="231" t="n">
        <v>2000</v>
      </c>
      <c r="Z98" s="231" t="n">
        <v>3000</v>
      </c>
      <c r="AA98" s="231" t="n">
        <v>2000</v>
      </c>
      <c r="AB98" s="231"/>
      <c r="AC98" s="231" t="n">
        <v>2000</v>
      </c>
      <c r="AD98" s="231" t="n">
        <v>2000</v>
      </c>
      <c r="AE98" s="231"/>
      <c r="AF98" s="231"/>
      <c r="AG98" s="234" t="n">
        <f aca="false">SUM(AD98+AE98-AF98)</f>
        <v>2000</v>
      </c>
      <c r="AH98" s="231"/>
      <c r="AI98" s="231" t="n">
        <v>2000</v>
      </c>
      <c r="AJ98" s="169" t="n">
        <v>0</v>
      </c>
      <c r="AK98" s="231" t="n">
        <v>3000</v>
      </c>
      <c r="AL98" s="231"/>
      <c r="AM98" s="231"/>
      <c r="AN98" s="169" t="n">
        <f aca="false">SUM(AK98+AL98-AM98)</f>
        <v>3000</v>
      </c>
      <c r="AO98" s="169"/>
      <c r="AP98" s="226" t="n">
        <f aca="false">SUM(AO98/AN98*100)</f>
        <v>0</v>
      </c>
    </row>
    <row r="99" customFormat="false" ht="12.75" hidden="true" customHeight="false" outlineLevel="0" collapsed="false">
      <c r="A99" s="227"/>
      <c r="B99" s="228"/>
      <c r="C99" s="228"/>
      <c r="D99" s="228"/>
      <c r="E99" s="228"/>
      <c r="F99" s="228"/>
      <c r="G99" s="228"/>
      <c r="H99" s="228"/>
      <c r="I99" s="229" t="n">
        <v>32399</v>
      </c>
      <c r="J99" s="230" t="s">
        <v>304</v>
      </c>
      <c r="K99" s="231"/>
      <c r="L99" s="231"/>
      <c r="M99" s="231"/>
      <c r="N99" s="231" t="n">
        <v>5000</v>
      </c>
      <c r="O99" s="231" t="n">
        <v>5000</v>
      </c>
      <c r="P99" s="231" t="n">
        <v>5000</v>
      </c>
      <c r="Q99" s="231" t="n">
        <v>5000</v>
      </c>
      <c r="R99" s="231" t="n">
        <v>6000</v>
      </c>
      <c r="S99" s="233" t="n">
        <v>6000</v>
      </c>
      <c r="T99" s="231"/>
      <c r="U99" s="231"/>
      <c r="V99" s="232" t="n">
        <f aca="false">S99/P99*100</f>
        <v>120</v>
      </c>
      <c r="W99" s="233" t="n">
        <v>6000</v>
      </c>
      <c r="X99" s="231" t="n">
        <v>0</v>
      </c>
      <c r="Y99" s="231" t="n">
        <v>10000</v>
      </c>
      <c r="Z99" s="231" t="n">
        <v>10000</v>
      </c>
      <c r="AA99" s="231" t="n">
        <v>10000</v>
      </c>
      <c r="AB99" s="231"/>
      <c r="AC99" s="231" t="n">
        <v>10000</v>
      </c>
      <c r="AD99" s="231" t="n">
        <v>10000</v>
      </c>
      <c r="AE99" s="231"/>
      <c r="AF99" s="231"/>
      <c r="AG99" s="234" t="n">
        <f aca="false">SUM(AD99+AE99-AF99)</f>
        <v>10000</v>
      </c>
      <c r="AH99" s="231"/>
      <c r="AI99" s="231" t="n">
        <v>10000</v>
      </c>
      <c r="AJ99" s="169" t="n">
        <v>0</v>
      </c>
      <c r="AK99" s="231" t="n">
        <v>10000</v>
      </c>
      <c r="AL99" s="231" t="n">
        <v>10000</v>
      </c>
      <c r="AM99" s="231"/>
      <c r="AN99" s="169" t="n">
        <f aca="false">SUM(AK99+AL99-AM99)</f>
        <v>20000</v>
      </c>
      <c r="AO99" s="169"/>
      <c r="AP99" s="226" t="n">
        <f aca="false">SUM(AO99/AN99*100)</f>
        <v>0</v>
      </c>
    </row>
    <row r="100" customFormat="false" ht="17.25" hidden="false" customHeight="true" outlineLevel="0" collapsed="false">
      <c r="A100" s="227"/>
      <c r="B100" s="228" t="s">
        <v>115</v>
      </c>
      <c r="C100" s="228"/>
      <c r="D100" s="228"/>
      <c r="E100" s="228"/>
      <c r="F100" s="228"/>
      <c r="G100" s="228"/>
      <c r="H100" s="228"/>
      <c r="I100" s="229" t="n">
        <v>329</v>
      </c>
      <c r="J100" s="230" t="s">
        <v>86</v>
      </c>
      <c r="K100" s="231" t="n">
        <f aca="false">SUM(K103:K103)</f>
        <v>247013.43</v>
      </c>
      <c r="L100" s="231" t="n">
        <f aca="false">SUM(L103:L103)</f>
        <v>44500</v>
      </c>
      <c r="M100" s="231" t="n">
        <f aca="false">SUM(M103:M103)</f>
        <v>44500</v>
      </c>
      <c r="N100" s="231" t="n">
        <f aca="false">SUM(N101:N104)</f>
        <v>21000</v>
      </c>
      <c r="O100" s="231" t="n">
        <f aca="false">SUM(O101:O104)</f>
        <v>21000</v>
      </c>
      <c r="P100" s="231" t="n">
        <f aca="false">SUM(P101:P104)</f>
        <v>21362</v>
      </c>
      <c r="Q100" s="231" t="n">
        <f aca="false">SUM(Q101:Q104)</f>
        <v>21362</v>
      </c>
      <c r="R100" s="231" t="n">
        <f aca="false">SUM(R101:R104)</f>
        <v>15900.84</v>
      </c>
      <c r="S100" s="231" t="n">
        <f aca="false">SUM(S101:S104)</f>
        <v>25000</v>
      </c>
      <c r="T100" s="231" t="n">
        <f aca="false">SUM(T101:T104)</f>
        <v>8027.64</v>
      </c>
      <c r="U100" s="231" t="n">
        <f aca="false">SUM(U101:U104)</f>
        <v>0</v>
      </c>
      <c r="V100" s="231" t="n">
        <f aca="false">SUM(V101:V104)</f>
        <v>257.183275699466</v>
      </c>
      <c r="W100" s="231" t="n">
        <f aca="false">SUM(W101:W104)</f>
        <v>44000</v>
      </c>
      <c r="X100" s="231" t="n">
        <f aca="false">SUM(X101:X104)</f>
        <v>95700</v>
      </c>
      <c r="Y100" s="231" t="n">
        <f aca="false">SUM(Y101:Y105)</f>
        <v>142296</v>
      </c>
      <c r="Z100" s="231" t="n">
        <f aca="false">SUM(Z101:Z105)</f>
        <v>1169004</v>
      </c>
      <c r="AA100" s="231" t="n">
        <f aca="false">SUM(AA101:AA105)</f>
        <v>158000</v>
      </c>
      <c r="AB100" s="231" t="n">
        <f aca="false">SUM(AB101:AB105)</f>
        <v>26230.64</v>
      </c>
      <c r="AC100" s="231" t="n">
        <f aca="false">SUM(AC101:AC105)</f>
        <v>228000</v>
      </c>
      <c r="AD100" s="231" t="n">
        <f aca="false">SUM(AD101:AD105)</f>
        <v>80500</v>
      </c>
      <c r="AE100" s="231" t="n">
        <f aca="false">SUM(AE101:AE105)</f>
        <v>0</v>
      </c>
      <c r="AF100" s="231" t="n">
        <f aca="false">SUM(AF101:AF105)</f>
        <v>0</v>
      </c>
      <c r="AG100" s="231" t="n">
        <f aca="false">SUM(AG101:AG105)</f>
        <v>80500</v>
      </c>
      <c r="AH100" s="231" t="n">
        <f aca="false">SUM(AH101:AH105)</f>
        <v>36668.39</v>
      </c>
      <c r="AI100" s="231" t="n">
        <f aca="false">SUM(AI101:AI105)</f>
        <v>224200</v>
      </c>
      <c r="AJ100" s="231" t="n">
        <f aca="false">SUM(AJ101:AJ105)</f>
        <v>19146.15</v>
      </c>
      <c r="AK100" s="231" t="n">
        <v>269691.6</v>
      </c>
      <c r="AL100" s="231" t="n">
        <f aca="false">SUM(AL101:AL105)</f>
        <v>0</v>
      </c>
      <c r="AM100" s="231" t="n">
        <v>125500</v>
      </c>
      <c r="AN100" s="231" t="n">
        <v>144191.6</v>
      </c>
      <c r="AO100" s="231" t="n">
        <f aca="false">SUM(AO101:AO105)</f>
        <v>36186.61</v>
      </c>
      <c r="AP100" s="226" t="n">
        <f aca="false">SUM(AO100/AN100*100)</f>
        <v>25.0961983915845</v>
      </c>
    </row>
    <row r="101" customFormat="false" ht="12.75" hidden="true" customHeight="false" outlineLevel="0" collapsed="false">
      <c r="A101" s="227"/>
      <c r="B101" s="228"/>
      <c r="C101" s="228"/>
      <c r="D101" s="228"/>
      <c r="E101" s="228"/>
      <c r="F101" s="228"/>
      <c r="G101" s="228"/>
      <c r="H101" s="228"/>
      <c r="I101" s="229" t="n">
        <v>32931</v>
      </c>
      <c r="J101" s="230" t="s">
        <v>305</v>
      </c>
      <c r="K101" s="231"/>
      <c r="L101" s="231"/>
      <c r="M101" s="231"/>
      <c r="N101" s="231" t="n">
        <v>15000</v>
      </c>
      <c r="O101" s="231" t="n">
        <v>15000</v>
      </c>
      <c r="P101" s="231" t="n">
        <v>15000</v>
      </c>
      <c r="Q101" s="231" t="n">
        <v>15000</v>
      </c>
      <c r="R101" s="231" t="n">
        <v>6124.59</v>
      </c>
      <c r="S101" s="231" t="n">
        <v>15000</v>
      </c>
      <c r="T101" s="231" t="n">
        <v>4490.14</v>
      </c>
      <c r="U101" s="231"/>
      <c r="V101" s="232" t="n">
        <f aca="false">S101/P101*100</f>
        <v>100</v>
      </c>
      <c r="W101" s="233" t="n">
        <v>15000</v>
      </c>
      <c r="X101" s="231" t="n">
        <v>35000</v>
      </c>
      <c r="Y101" s="231" t="n">
        <v>35000</v>
      </c>
      <c r="Z101" s="231" t="n">
        <v>40000</v>
      </c>
      <c r="AA101" s="231" t="n">
        <v>35000</v>
      </c>
      <c r="AB101" s="233" t="n">
        <v>8714.75</v>
      </c>
      <c r="AC101" s="231" t="n">
        <v>35000</v>
      </c>
      <c r="AD101" s="231" t="n">
        <v>35000</v>
      </c>
      <c r="AE101" s="231"/>
      <c r="AF101" s="231"/>
      <c r="AG101" s="234" t="n">
        <f aca="false">SUM(AD101+AE101-AF101)</f>
        <v>35000</v>
      </c>
      <c r="AH101" s="231" t="n">
        <v>17082.95</v>
      </c>
      <c r="AI101" s="231" t="n">
        <v>40000</v>
      </c>
      <c r="AJ101" s="169" t="n">
        <v>5090.41</v>
      </c>
      <c r="AK101" s="231" t="n">
        <v>40000</v>
      </c>
      <c r="AL101" s="231"/>
      <c r="AM101" s="231"/>
      <c r="AN101" s="169" t="n">
        <f aca="false">SUM(AK101+AL101-AM101)</f>
        <v>40000</v>
      </c>
      <c r="AO101" s="169" t="n">
        <v>12694.91</v>
      </c>
      <c r="AP101" s="226" t="n">
        <f aca="false">SUM(AO101/AN101*100)</f>
        <v>31.737275</v>
      </c>
    </row>
    <row r="102" customFormat="false" ht="12.75" hidden="true" customHeight="false" outlineLevel="0" collapsed="false">
      <c r="A102" s="227"/>
      <c r="B102" s="228"/>
      <c r="C102" s="228"/>
      <c r="D102" s="228"/>
      <c r="E102" s="228"/>
      <c r="F102" s="228"/>
      <c r="G102" s="228"/>
      <c r="H102" s="228"/>
      <c r="I102" s="229" t="n">
        <v>32955</v>
      </c>
      <c r="J102" s="230" t="s">
        <v>306</v>
      </c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2"/>
      <c r="W102" s="233"/>
      <c r="X102" s="231" t="n">
        <v>15000</v>
      </c>
      <c r="Y102" s="231" t="n">
        <v>15000</v>
      </c>
      <c r="Z102" s="231" t="n">
        <v>15100</v>
      </c>
      <c r="AA102" s="231" t="n">
        <v>15000</v>
      </c>
      <c r="AB102" s="231" t="n">
        <v>6673.33</v>
      </c>
      <c r="AC102" s="231" t="n">
        <v>15000</v>
      </c>
      <c r="AD102" s="231" t="n">
        <v>15000</v>
      </c>
      <c r="AE102" s="231"/>
      <c r="AF102" s="231"/>
      <c r="AG102" s="234" t="n">
        <f aca="false">SUM(AD102+AE102-AF102)</f>
        <v>15000</v>
      </c>
      <c r="AH102" s="231" t="n">
        <v>4781.25</v>
      </c>
      <c r="AI102" s="231" t="n">
        <v>10000</v>
      </c>
      <c r="AJ102" s="169" t="n">
        <v>4250</v>
      </c>
      <c r="AK102" s="231" t="n">
        <v>10000</v>
      </c>
      <c r="AL102" s="231"/>
      <c r="AM102" s="231"/>
      <c r="AN102" s="169" t="n">
        <f aca="false">SUM(AK102+AL102-AM102)</f>
        <v>10000</v>
      </c>
      <c r="AO102" s="169" t="n">
        <v>3400</v>
      </c>
      <c r="AP102" s="226" t="n">
        <f aca="false">SUM(AO102/AN102*100)</f>
        <v>34</v>
      </c>
    </row>
    <row r="103" customFormat="false" ht="12.75" hidden="true" customHeight="false" outlineLevel="0" collapsed="false">
      <c r="A103" s="227"/>
      <c r="B103" s="228"/>
      <c r="C103" s="228"/>
      <c r="D103" s="228"/>
      <c r="E103" s="228"/>
      <c r="F103" s="228"/>
      <c r="G103" s="228"/>
      <c r="H103" s="228"/>
      <c r="I103" s="229" t="n">
        <v>32991</v>
      </c>
      <c r="J103" s="230" t="s">
        <v>86</v>
      </c>
      <c r="K103" s="231" t="n">
        <v>247013.43</v>
      </c>
      <c r="L103" s="231" t="n">
        <v>44500</v>
      </c>
      <c r="M103" s="231" t="n">
        <v>44500</v>
      </c>
      <c r="N103" s="231" t="n">
        <v>6000</v>
      </c>
      <c r="O103" s="231" t="n">
        <v>6000</v>
      </c>
      <c r="P103" s="231" t="n">
        <v>6362</v>
      </c>
      <c r="Q103" s="231" t="n">
        <v>6362</v>
      </c>
      <c r="R103" s="231" t="n">
        <v>9776.25</v>
      </c>
      <c r="S103" s="231" t="n">
        <v>10000</v>
      </c>
      <c r="T103" s="231" t="n">
        <v>3537.5</v>
      </c>
      <c r="U103" s="231"/>
      <c r="V103" s="232" t="n">
        <f aca="false">S103/P103*100</f>
        <v>157.183275699466</v>
      </c>
      <c r="W103" s="233" t="n">
        <v>29000</v>
      </c>
      <c r="X103" s="231" t="n">
        <v>45700</v>
      </c>
      <c r="Y103" s="231" t="n">
        <v>85296</v>
      </c>
      <c r="Z103" s="231" t="n">
        <v>85296</v>
      </c>
      <c r="AA103" s="231" t="n">
        <v>100000</v>
      </c>
      <c r="AB103" s="231" t="n">
        <v>8834.98</v>
      </c>
      <c r="AC103" s="231" t="n">
        <v>100000</v>
      </c>
      <c r="AD103" s="231" t="n">
        <v>22500</v>
      </c>
      <c r="AE103" s="231"/>
      <c r="AF103" s="231"/>
      <c r="AG103" s="234" t="n">
        <f aca="false">SUM(AD103+AE103-AF103)</f>
        <v>22500</v>
      </c>
      <c r="AH103" s="231" t="n">
        <v>11584.19</v>
      </c>
      <c r="AI103" s="231" t="n">
        <v>100000</v>
      </c>
      <c r="AJ103" s="169" t="n">
        <v>8569.45</v>
      </c>
      <c r="AK103" s="231" t="n">
        <v>50000</v>
      </c>
      <c r="AL103" s="231"/>
      <c r="AM103" s="231"/>
      <c r="AN103" s="169" t="n">
        <f aca="false">SUM(AK103+AL103-AM103)</f>
        <v>50000</v>
      </c>
      <c r="AO103" s="169" t="n">
        <v>17691.7</v>
      </c>
      <c r="AP103" s="226" t="n">
        <f aca="false">SUM(AO103/AN103*100)</f>
        <v>35.3834</v>
      </c>
    </row>
    <row r="104" customFormat="false" ht="12.75" hidden="true" customHeight="false" outlineLevel="0" collapsed="false">
      <c r="A104" s="227"/>
      <c r="B104" s="228"/>
      <c r="C104" s="228"/>
      <c r="D104" s="228"/>
      <c r="E104" s="228"/>
      <c r="F104" s="228"/>
      <c r="G104" s="228"/>
      <c r="H104" s="228"/>
      <c r="I104" s="229" t="n">
        <v>32991</v>
      </c>
      <c r="J104" s="230" t="s">
        <v>307</v>
      </c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2"/>
      <c r="W104" s="233"/>
      <c r="X104" s="231"/>
      <c r="Y104" s="231" t="n">
        <v>7000</v>
      </c>
      <c r="Z104" s="231" t="n">
        <v>7000</v>
      </c>
      <c r="AA104" s="231" t="n">
        <v>8000</v>
      </c>
      <c r="AB104" s="231" t="n">
        <v>2007.58</v>
      </c>
      <c r="AC104" s="231" t="n">
        <v>8000</v>
      </c>
      <c r="AD104" s="231" t="n">
        <v>8000</v>
      </c>
      <c r="AE104" s="231"/>
      <c r="AF104" s="231"/>
      <c r="AG104" s="234" t="n">
        <f aca="false">SUM(AD104+AE104-AF104)</f>
        <v>8000</v>
      </c>
      <c r="AH104" s="231" t="n">
        <v>3220</v>
      </c>
      <c r="AI104" s="231" t="n">
        <v>8000</v>
      </c>
      <c r="AJ104" s="169" t="n">
        <v>1236.29</v>
      </c>
      <c r="AK104" s="231" t="n">
        <v>8000</v>
      </c>
      <c r="AL104" s="231"/>
      <c r="AM104" s="231"/>
      <c r="AN104" s="169" t="n">
        <f aca="false">SUM(AK104+AL104-AM104)</f>
        <v>8000</v>
      </c>
      <c r="AO104" s="169" t="n">
        <v>2400</v>
      </c>
      <c r="AP104" s="226" t="n">
        <f aca="false">SUM(AO104/AN104*100)</f>
        <v>30</v>
      </c>
    </row>
    <row r="105" customFormat="false" ht="12.75" hidden="true" customHeight="false" outlineLevel="0" collapsed="false">
      <c r="A105" s="227"/>
      <c r="B105" s="228"/>
      <c r="C105" s="228"/>
      <c r="D105" s="228"/>
      <c r="E105" s="228"/>
      <c r="F105" s="228"/>
      <c r="G105" s="228"/>
      <c r="H105" s="228"/>
      <c r="I105" s="229" t="n">
        <v>32999</v>
      </c>
      <c r="J105" s="230" t="s">
        <v>308</v>
      </c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2"/>
      <c r="W105" s="233"/>
      <c r="X105" s="231"/>
      <c r="Y105" s="231"/>
      <c r="Z105" s="231" t="n">
        <v>1021608</v>
      </c>
      <c r="AA105" s="231" t="n">
        <v>0</v>
      </c>
      <c r="AB105" s="231"/>
      <c r="AC105" s="231" t="n">
        <v>70000</v>
      </c>
      <c r="AD105" s="231" t="n">
        <v>0</v>
      </c>
      <c r="AE105" s="231"/>
      <c r="AF105" s="231"/>
      <c r="AG105" s="234" t="n">
        <f aca="false">SUM(AD105+AE105-AF105)</f>
        <v>0</v>
      </c>
      <c r="AH105" s="231"/>
      <c r="AI105" s="231" t="n">
        <v>66200</v>
      </c>
      <c r="AJ105" s="169" t="n">
        <v>0</v>
      </c>
      <c r="AK105" s="231" t="n">
        <v>161691.6</v>
      </c>
      <c r="AL105" s="169"/>
      <c r="AM105" s="231" t="n">
        <v>95500</v>
      </c>
      <c r="AN105" s="169" t="n">
        <f aca="false">SUM(AK105+AL105-AM105)</f>
        <v>66191.6</v>
      </c>
      <c r="AO105" s="169"/>
      <c r="AP105" s="226" t="n">
        <f aca="false">SUM(AO105/AN105*100)</f>
        <v>0</v>
      </c>
    </row>
    <row r="106" customFormat="false" ht="12.75" hidden="false" customHeight="false" outlineLevel="0" collapsed="false">
      <c r="A106" s="213" t="s">
        <v>309</v>
      </c>
      <c r="B106" s="208"/>
      <c r="C106" s="208"/>
      <c r="D106" s="208"/>
      <c r="E106" s="208"/>
      <c r="F106" s="208"/>
      <c r="G106" s="208"/>
      <c r="H106" s="208"/>
      <c r="I106" s="219" t="s">
        <v>224</v>
      </c>
      <c r="J106" s="220" t="s">
        <v>310</v>
      </c>
      <c r="K106" s="221" t="n">
        <f aca="false">SUM(K107)</f>
        <v>13210.38</v>
      </c>
      <c r="L106" s="221" t="n">
        <f aca="false">SUM(L107)</f>
        <v>11000</v>
      </c>
      <c r="M106" s="221" t="n">
        <f aca="false">SUM(M107)</f>
        <v>11000</v>
      </c>
      <c r="N106" s="221" t="n">
        <f aca="false">SUM(N107)</f>
        <v>13000</v>
      </c>
      <c r="O106" s="221" t="n">
        <f aca="false">SUM(O107)</f>
        <v>13000</v>
      </c>
      <c r="P106" s="221" t="n">
        <f aca="false">SUM(P107)</f>
        <v>10000</v>
      </c>
      <c r="Q106" s="221" t="n">
        <f aca="false">SUM(Q107)</f>
        <v>10000</v>
      </c>
      <c r="R106" s="221" t="n">
        <f aca="false">SUM(R107)</f>
        <v>4750.33</v>
      </c>
      <c r="S106" s="221" t="n">
        <f aca="false">SUM(S107)</f>
        <v>10000</v>
      </c>
      <c r="T106" s="221" t="n">
        <f aca="false">SUM(T107)</f>
        <v>4705.82</v>
      </c>
      <c r="U106" s="221" t="n">
        <f aca="false">SUM(U107)</f>
        <v>0</v>
      </c>
      <c r="V106" s="221" t="n">
        <f aca="false">SUM(V107)</f>
        <v>100</v>
      </c>
      <c r="W106" s="221" t="n">
        <f aca="false">SUM(W107)</f>
        <v>10000</v>
      </c>
      <c r="X106" s="221" t="n">
        <f aca="false">SUM(X107)</f>
        <v>20000</v>
      </c>
      <c r="Y106" s="221" t="n">
        <f aca="false">SUM(Y107)</f>
        <v>8000</v>
      </c>
      <c r="Z106" s="221" t="n">
        <f aca="false">SUM(Z107)</f>
        <v>11000</v>
      </c>
      <c r="AA106" s="221" t="n">
        <f aca="false">SUM(AA107)</f>
        <v>10000</v>
      </c>
      <c r="AB106" s="221" t="n">
        <f aca="false">SUM(AB107)</f>
        <v>6404.21</v>
      </c>
      <c r="AC106" s="221" t="n">
        <f aca="false">SUM(AC107)</f>
        <v>13000</v>
      </c>
      <c r="AD106" s="221" t="n">
        <f aca="false">SUM(AD107)</f>
        <v>20000</v>
      </c>
      <c r="AE106" s="221" t="n">
        <f aca="false">SUM(AE107)</f>
        <v>0</v>
      </c>
      <c r="AF106" s="221" t="n">
        <f aca="false">SUM(AF107)</f>
        <v>0</v>
      </c>
      <c r="AG106" s="221" t="n">
        <f aca="false">SUM(AG107)</f>
        <v>20000</v>
      </c>
      <c r="AH106" s="221" t="n">
        <f aca="false">SUM(AH107)</f>
        <v>15827.68</v>
      </c>
      <c r="AI106" s="221" t="n">
        <f aca="false">SUM(AI107)</f>
        <v>20000</v>
      </c>
      <c r="AJ106" s="221" t="n">
        <f aca="false">SUM(AJ107)</f>
        <v>8448.85</v>
      </c>
      <c r="AK106" s="221" t="n">
        <f aca="false">SUM(AK107)</f>
        <v>20000</v>
      </c>
      <c r="AL106" s="221" t="n">
        <f aca="false">SUM(AL107)</f>
        <v>0</v>
      </c>
      <c r="AM106" s="221" t="n">
        <f aca="false">SUM(AM107)</f>
        <v>0</v>
      </c>
      <c r="AN106" s="221" t="n">
        <f aca="false">SUM(AN107)</f>
        <v>20000</v>
      </c>
      <c r="AO106" s="221" t="n">
        <f aca="false">SUM(AO107)</f>
        <v>17273.98</v>
      </c>
      <c r="AP106" s="226" t="n">
        <f aca="false">SUM(AO106/AN106*100)</f>
        <v>86.3699</v>
      </c>
    </row>
    <row r="107" customFormat="false" ht="12.75" hidden="false" customHeight="false" outlineLevel="0" collapsed="false">
      <c r="A107" s="213"/>
      <c r="B107" s="208"/>
      <c r="C107" s="208"/>
      <c r="D107" s="208"/>
      <c r="E107" s="208"/>
      <c r="F107" s="208"/>
      <c r="G107" s="208"/>
      <c r="H107" s="208"/>
      <c r="I107" s="219" t="s">
        <v>226</v>
      </c>
      <c r="J107" s="220"/>
      <c r="K107" s="221" t="n">
        <f aca="false">SUM(K108)</f>
        <v>13210.38</v>
      </c>
      <c r="L107" s="221" t="n">
        <f aca="false">SUM(L108)</f>
        <v>11000</v>
      </c>
      <c r="M107" s="221" t="n">
        <f aca="false">SUM(M108)</f>
        <v>11000</v>
      </c>
      <c r="N107" s="221" t="n">
        <f aca="false">SUM(N108)</f>
        <v>13000</v>
      </c>
      <c r="O107" s="221" t="n">
        <f aca="false">SUM(O108)</f>
        <v>13000</v>
      </c>
      <c r="P107" s="221" t="n">
        <f aca="false">SUM(P108)</f>
        <v>10000</v>
      </c>
      <c r="Q107" s="221" t="n">
        <f aca="false">SUM(Q108)</f>
        <v>10000</v>
      </c>
      <c r="R107" s="221" t="n">
        <f aca="false">SUM(R108)</f>
        <v>4750.33</v>
      </c>
      <c r="S107" s="221" t="n">
        <f aca="false">SUM(S108)</f>
        <v>10000</v>
      </c>
      <c r="T107" s="221" t="n">
        <f aca="false">SUM(T108)</f>
        <v>4705.82</v>
      </c>
      <c r="U107" s="221" t="n">
        <f aca="false">SUM(U108)</f>
        <v>0</v>
      </c>
      <c r="V107" s="221" t="n">
        <f aca="false">SUM(V108)</f>
        <v>100</v>
      </c>
      <c r="W107" s="221" t="n">
        <f aca="false">SUM(W108)</f>
        <v>10000</v>
      </c>
      <c r="X107" s="221" t="n">
        <f aca="false">SUM(X108)</f>
        <v>20000</v>
      </c>
      <c r="Y107" s="221" t="n">
        <f aca="false">SUM(Y108)</f>
        <v>8000</v>
      </c>
      <c r="Z107" s="221" t="n">
        <f aca="false">SUM(Z108)</f>
        <v>11000</v>
      </c>
      <c r="AA107" s="221" t="n">
        <f aca="false">SUM(AA108)</f>
        <v>10000</v>
      </c>
      <c r="AB107" s="221" t="n">
        <f aca="false">SUM(AB108)</f>
        <v>6404.21</v>
      </c>
      <c r="AC107" s="221" t="n">
        <f aca="false">SUM(AC108)</f>
        <v>13000</v>
      </c>
      <c r="AD107" s="221" t="n">
        <f aca="false">SUM(AD108)</f>
        <v>20000</v>
      </c>
      <c r="AE107" s="221" t="n">
        <f aca="false">SUM(AE108)</f>
        <v>0</v>
      </c>
      <c r="AF107" s="221" t="n">
        <f aca="false">SUM(AF108)</f>
        <v>0</v>
      </c>
      <c r="AG107" s="221" t="n">
        <f aca="false">SUM(AG108)</f>
        <v>20000</v>
      </c>
      <c r="AH107" s="221" t="n">
        <f aca="false">SUM(AH108)</f>
        <v>15827.68</v>
      </c>
      <c r="AI107" s="221" t="n">
        <f aca="false">SUM(AI108)</f>
        <v>20000</v>
      </c>
      <c r="AJ107" s="221" t="n">
        <f aca="false">SUM(AJ108)</f>
        <v>8448.85</v>
      </c>
      <c r="AK107" s="221" t="n">
        <f aca="false">SUM(AK108)</f>
        <v>20000</v>
      </c>
      <c r="AL107" s="221" t="n">
        <f aca="false">SUM(AL108)</f>
        <v>0</v>
      </c>
      <c r="AM107" s="221" t="n">
        <f aca="false">SUM(AM108)</f>
        <v>0</v>
      </c>
      <c r="AN107" s="221" t="n">
        <f aca="false">SUM(AN108)</f>
        <v>20000</v>
      </c>
      <c r="AO107" s="221" t="n">
        <f aca="false">SUM(AO108)</f>
        <v>17273.98</v>
      </c>
      <c r="AP107" s="226" t="n">
        <f aca="false">SUM(AO107/AN107*100)</f>
        <v>86.3699</v>
      </c>
    </row>
    <row r="108" customFormat="false" ht="12.75" hidden="false" customHeight="false" outlineLevel="0" collapsed="false">
      <c r="A108" s="222"/>
      <c r="B108" s="223"/>
      <c r="C108" s="223"/>
      <c r="D108" s="223"/>
      <c r="E108" s="223"/>
      <c r="F108" s="223"/>
      <c r="G108" s="223"/>
      <c r="H108" s="223"/>
      <c r="I108" s="224" t="n">
        <v>3</v>
      </c>
      <c r="J108" s="120" t="s">
        <v>77</v>
      </c>
      <c r="K108" s="225" t="n">
        <f aca="false">SUM(K109)</f>
        <v>13210.38</v>
      </c>
      <c r="L108" s="225" t="n">
        <f aca="false">SUM(L109)</f>
        <v>11000</v>
      </c>
      <c r="M108" s="225" t="n">
        <f aca="false">SUM(M109)</f>
        <v>11000</v>
      </c>
      <c r="N108" s="225" t="n">
        <f aca="false">SUM(N109)</f>
        <v>13000</v>
      </c>
      <c r="O108" s="225" t="n">
        <f aca="false">SUM(O109)</f>
        <v>13000</v>
      </c>
      <c r="P108" s="225" t="n">
        <f aca="false">SUM(P109)</f>
        <v>10000</v>
      </c>
      <c r="Q108" s="225" t="n">
        <f aca="false">SUM(Q109)</f>
        <v>10000</v>
      </c>
      <c r="R108" s="225" t="n">
        <f aca="false">SUM(R109)</f>
        <v>4750.33</v>
      </c>
      <c r="S108" s="225" t="n">
        <f aca="false">SUM(S109)</f>
        <v>10000</v>
      </c>
      <c r="T108" s="225" t="n">
        <f aca="false">SUM(T109)</f>
        <v>4705.82</v>
      </c>
      <c r="U108" s="225" t="n">
        <f aca="false">SUM(U109)</f>
        <v>0</v>
      </c>
      <c r="V108" s="225" t="n">
        <f aca="false">SUM(V109)</f>
        <v>100</v>
      </c>
      <c r="W108" s="225" t="n">
        <f aca="false">SUM(W109)</f>
        <v>10000</v>
      </c>
      <c r="X108" s="225" t="n">
        <f aca="false">SUM(X109)</f>
        <v>20000</v>
      </c>
      <c r="Y108" s="225" t="n">
        <f aca="false">SUM(Y109)</f>
        <v>8000</v>
      </c>
      <c r="Z108" s="225" t="n">
        <f aca="false">SUM(Z109)</f>
        <v>11000</v>
      </c>
      <c r="AA108" s="225" t="n">
        <f aca="false">SUM(AA109)</f>
        <v>10000</v>
      </c>
      <c r="AB108" s="225" t="n">
        <f aca="false">SUM(AB109)</f>
        <v>6404.21</v>
      </c>
      <c r="AC108" s="225" t="n">
        <f aca="false">SUM(AC109)</f>
        <v>13000</v>
      </c>
      <c r="AD108" s="225" t="n">
        <f aca="false">SUM(AD109)</f>
        <v>20000</v>
      </c>
      <c r="AE108" s="225" t="n">
        <f aca="false">SUM(AE109)</f>
        <v>0</v>
      </c>
      <c r="AF108" s="225" t="n">
        <f aca="false">SUM(AF109)</f>
        <v>0</v>
      </c>
      <c r="AG108" s="225" t="n">
        <f aca="false">SUM(AG109)</f>
        <v>20000</v>
      </c>
      <c r="AH108" s="225" t="n">
        <f aca="false">SUM(AH109)</f>
        <v>15827.68</v>
      </c>
      <c r="AI108" s="225" t="n">
        <f aca="false">SUM(AI109)</f>
        <v>20000</v>
      </c>
      <c r="AJ108" s="225" t="n">
        <f aca="false">SUM(AJ109)</f>
        <v>8448.85</v>
      </c>
      <c r="AK108" s="225" t="n">
        <f aca="false">SUM(AK109)</f>
        <v>20000</v>
      </c>
      <c r="AL108" s="225" t="n">
        <f aca="false">SUM(AL109)</f>
        <v>0</v>
      </c>
      <c r="AM108" s="225" t="n">
        <f aca="false">SUM(AM109)</f>
        <v>0</v>
      </c>
      <c r="AN108" s="225" t="n">
        <f aca="false">SUM(AN109)</f>
        <v>20000</v>
      </c>
      <c r="AO108" s="225" t="n">
        <f aca="false">SUM(AO109)</f>
        <v>17273.98</v>
      </c>
      <c r="AP108" s="226" t="n">
        <f aca="false">SUM(AO108/AN108*100)</f>
        <v>86.3699</v>
      </c>
    </row>
    <row r="109" customFormat="false" ht="12.75" hidden="false" customHeight="false" outlineLevel="0" collapsed="false">
      <c r="A109" s="222"/>
      <c r="B109" s="223"/>
      <c r="C109" s="223"/>
      <c r="D109" s="223"/>
      <c r="E109" s="223"/>
      <c r="F109" s="223"/>
      <c r="G109" s="223"/>
      <c r="H109" s="223"/>
      <c r="I109" s="224" t="n">
        <v>34</v>
      </c>
      <c r="J109" s="120" t="s">
        <v>87</v>
      </c>
      <c r="K109" s="225" t="n">
        <f aca="false">SUM(K110)</f>
        <v>13210.38</v>
      </c>
      <c r="L109" s="225" t="n">
        <f aca="false">SUM(L110)</f>
        <v>11000</v>
      </c>
      <c r="M109" s="225" t="n">
        <f aca="false">SUM(M110)</f>
        <v>11000</v>
      </c>
      <c r="N109" s="225" t="n">
        <f aca="false">SUM(N110)</f>
        <v>13000</v>
      </c>
      <c r="O109" s="225" t="n">
        <f aca="false">SUM(O110)</f>
        <v>13000</v>
      </c>
      <c r="P109" s="225" t="n">
        <f aca="false">SUM(P110)</f>
        <v>10000</v>
      </c>
      <c r="Q109" s="225" t="n">
        <f aca="false">SUM(Q110)</f>
        <v>10000</v>
      </c>
      <c r="R109" s="225" t="n">
        <f aca="false">SUM(R110)</f>
        <v>4750.33</v>
      </c>
      <c r="S109" s="225" t="n">
        <f aca="false">SUM(S110)</f>
        <v>10000</v>
      </c>
      <c r="T109" s="225" t="n">
        <f aca="false">SUM(T110)</f>
        <v>4705.82</v>
      </c>
      <c r="U109" s="225" t="n">
        <f aca="false">SUM(U110)</f>
        <v>0</v>
      </c>
      <c r="V109" s="225" t="n">
        <f aca="false">SUM(V110)</f>
        <v>100</v>
      </c>
      <c r="W109" s="225" t="n">
        <f aca="false">SUM(W110)</f>
        <v>10000</v>
      </c>
      <c r="X109" s="225" t="n">
        <f aca="false">SUM(X110)</f>
        <v>20000</v>
      </c>
      <c r="Y109" s="225" t="n">
        <f aca="false">SUM(Y110)</f>
        <v>8000</v>
      </c>
      <c r="Z109" s="225" t="n">
        <f aca="false">SUM(Z110)</f>
        <v>11000</v>
      </c>
      <c r="AA109" s="225" t="n">
        <f aca="false">SUM(AA110)</f>
        <v>10000</v>
      </c>
      <c r="AB109" s="225" t="n">
        <f aca="false">SUM(AB110)</f>
        <v>6404.21</v>
      </c>
      <c r="AC109" s="225" t="n">
        <f aca="false">SUM(AC110)</f>
        <v>13000</v>
      </c>
      <c r="AD109" s="225" t="n">
        <f aca="false">SUM(AD110)</f>
        <v>20000</v>
      </c>
      <c r="AE109" s="225" t="n">
        <f aca="false">SUM(AE110)</f>
        <v>0</v>
      </c>
      <c r="AF109" s="225" t="n">
        <f aca="false">SUM(AF110)</f>
        <v>0</v>
      </c>
      <c r="AG109" s="225" t="n">
        <f aca="false">SUM(AG110)</f>
        <v>20000</v>
      </c>
      <c r="AH109" s="225" t="n">
        <f aca="false">SUM(AH110)</f>
        <v>15827.68</v>
      </c>
      <c r="AI109" s="225" t="n">
        <f aca="false">SUM(AI110)</f>
        <v>20000</v>
      </c>
      <c r="AJ109" s="225" t="n">
        <f aca="false">SUM(AJ110)</f>
        <v>8448.85</v>
      </c>
      <c r="AK109" s="225" t="n">
        <f aca="false">SUM(AK110)</f>
        <v>20000</v>
      </c>
      <c r="AL109" s="225" t="n">
        <f aca="false">SUM(AL110)</f>
        <v>0</v>
      </c>
      <c r="AM109" s="225" t="n">
        <f aca="false">SUM(AM110)</f>
        <v>0</v>
      </c>
      <c r="AN109" s="225" t="n">
        <f aca="false">SUM(AN110)</f>
        <v>20000</v>
      </c>
      <c r="AO109" s="225" t="n">
        <f aca="false">SUM(AO110)</f>
        <v>17273.98</v>
      </c>
      <c r="AP109" s="226" t="n">
        <f aca="false">SUM(AO109/AN109*100)</f>
        <v>86.3699</v>
      </c>
    </row>
    <row r="110" customFormat="false" ht="12.75" hidden="false" customHeight="false" outlineLevel="0" collapsed="false">
      <c r="A110" s="227"/>
      <c r="B110" s="228" t="s">
        <v>115</v>
      </c>
      <c r="C110" s="228"/>
      <c r="D110" s="228"/>
      <c r="E110" s="228"/>
      <c r="F110" s="228"/>
      <c r="G110" s="228"/>
      <c r="H110" s="228"/>
      <c r="I110" s="229" t="n">
        <v>343</v>
      </c>
      <c r="J110" s="230" t="s">
        <v>89</v>
      </c>
      <c r="K110" s="231" t="n">
        <f aca="false">SUM(K111)</f>
        <v>13210.38</v>
      </c>
      <c r="L110" s="231" t="n">
        <f aca="false">SUM(L111)</f>
        <v>11000</v>
      </c>
      <c r="M110" s="231" t="n">
        <f aca="false">SUM(M111)</f>
        <v>11000</v>
      </c>
      <c r="N110" s="231" t="n">
        <f aca="false">SUM(N111:N111)</f>
        <v>13000</v>
      </c>
      <c r="O110" s="231" t="n">
        <f aca="false">SUM(O111:O111)</f>
        <v>13000</v>
      </c>
      <c r="P110" s="231" t="n">
        <f aca="false">SUM(P111:P111)</f>
        <v>10000</v>
      </c>
      <c r="Q110" s="231" t="n">
        <f aca="false">SUM(Q111:Q111)</f>
        <v>10000</v>
      </c>
      <c r="R110" s="231" t="n">
        <f aca="false">SUM(R111:R111)</f>
        <v>4750.33</v>
      </c>
      <c r="S110" s="231" t="n">
        <f aca="false">SUM(S111:S111)</f>
        <v>10000</v>
      </c>
      <c r="T110" s="231" t="n">
        <f aca="false">SUM(T111:T111)</f>
        <v>4705.82</v>
      </c>
      <c r="U110" s="231" t="n">
        <f aca="false">SUM(U111:U111)</f>
        <v>0</v>
      </c>
      <c r="V110" s="231" t="n">
        <f aca="false">SUM(V111:V111)</f>
        <v>100</v>
      </c>
      <c r="W110" s="231" t="n">
        <f aca="false">SUM(W111:W111)</f>
        <v>10000</v>
      </c>
      <c r="X110" s="231" t="n">
        <f aca="false">SUM(X111:X111)</f>
        <v>20000</v>
      </c>
      <c r="Y110" s="231" t="n">
        <f aca="false">SUM(Y111:Y111)</f>
        <v>8000</v>
      </c>
      <c r="Z110" s="231" t="n">
        <f aca="false">SUM(Z111:Z111)</f>
        <v>11000</v>
      </c>
      <c r="AA110" s="231" t="n">
        <f aca="false">SUM(AA111:AA111)</f>
        <v>10000</v>
      </c>
      <c r="AB110" s="231" t="n">
        <f aca="false">SUM(AB111:AB111)</f>
        <v>6404.21</v>
      </c>
      <c r="AC110" s="231" t="n">
        <f aca="false">SUM(AC111:AC111)</f>
        <v>13000</v>
      </c>
      <c r="AD110" s="231" t="n">
        <f aca="false">SUM(AD111:AD111)</f>
        <v>20000</v>
      </c>
      <c r="AE110" s="231" t="n">
        <f aca="false">SUM(AE111:AE111)</f>
        <v>0</v>
      </c>
      <c r="AF110" s="231" t="n">
        <f aca="false">SUM(AF111:AF111)</f>
        <v>0</v>
      </c>
      <c r="AG110" s="231" t="n">
        <f aca="false">SUM(AG111:AG111)</f>
        <v>20000</v>
      </c>
      <c r="AH110" s="231" t="n">
        <f aca="false">SUM(AH111:AH111)</f>
        <v>15827.68</v>
      </c>
      <c r="AI110" s="231" t="n">
        <f aca="false">SUM(AI111:AI111)</f>
        <v>20000</v>
      </c>
      <c r="AJ110" s="231" t="n">
        <f aca="false">SUM(AJ111:AJ111)</f>
        <v>8448.85</v>
      </c>
      <c r="AK110" s="231" t="n">
        <f aca="false">SUM(AK111:AK113)</f>
        <v>20000</v>
      </c>
      <c r="AL110" s="231" t="n">
        <f aca="false">SUM(AL111:AL113)</f>
        <v>0</v>
      </c>
      <c r="AM110" s="231" t="n">
        <f aca="false">SUM(AM111:AM113)</f>
        <v>0</v>
      </c>
      <c r="AN110" s="231" t="n">
        <f aca="false">SUM(AN111:AN113)</f>
        <v>20000</v>
      </c>
      <c r="AO110" s="231" t="n">
        <f aca="false">SUM(AO111:AO113)</f>
        <v>17273.98</v>
      </c>
      <c r="AP110" s="226" t="n">
        <f aca="false">SUM(AO110/AN110*100)</f>
        <v>86.3699</v>
      </c>
    </row>
    <row r="111" customFormat="false" ht="12.75" hidden="true" customHeight="false" outlineLevel="0" collapsed="false">
      <c r="A111" s="227"/>
      <c r="B111" s="228"/>
      <c r="C111" s="228"/>
      <c r="D111" s="228"/>
      <c r="E111" s="228"/>
      <c r="F111" s="228"/>
      <c r="G111" s="228"/>
      <c r="H111" s="228"/>
      <c r="I111" s="229" t="n">
        <v>34311</v>
      </c>
      <c r="J111" s="230" t="s">
        <v>311</v>
      </c>
      <c r="K111" s="231" t="n">
        <v>13210.38</v>
      </c>
      <c r="L111" s="231" t="n">
        <v>11000</v>
      </c>
      <c r="M111" s="231" t="n">
        <v>11000</v>
      </c>
      <c r="N111" s="231" t="n">
        <v>13000</v>
      </c>
      <c r="O111" s="231" t="n">
        <v>13000</v>
      </c>
      <c r="P111" s="231" t="n">
        <v>10000</v>
      </c>
      <c r="Q111" s="231" t="n">
        <v>10000</v>
      </c>
      <c r="R111" s="231" t="n">
        <v>4750.33</v>
      </c>
      <c r="S111" s="231" t="n">
        <v>10000</v>
      </c>
      <c r="T111" s="231" t="n">
        <v>4705.82</v>
      </c>
      <c r="U111" s="231"/>
      <c r="V111" s="232" t="n">
        <f aca="false">S111/P111*100</f>
        <v>100</v>
      </c>
      <c r="W111" s="233" t="n">
        <v>10000</v>
      </c>
      <c r="X111" s="231" t="n">
        <v>20000</v>
      </c>
      <c r="Y111" s="231" t="n">
        <v>8000</v>
      </c>
      <c r="Z111" s="231" t="n">
        <v>11000</v>
      </c>
      <c r="AA111" s="231" t="n">
        <v>10000</v>
      </c>
      <c r="AB111" s="231" t="n">
        <v>6404.21</v>
      </c>
      <c r="AC111" s="231" t="n">
        <v>13000</v>
      </c>
      <c r="AD111" s="231" t="n">
        <v>20000</v>
      </c>
      <c r="AE111" s="231"/>
      <c r="AF111" s="231"/>
      <c r="AG111" s="234" t="n">
        <f aca="false">SUM(AD111+AE111-AF111)</f>
        <v>20000</v>
      </c>
      <c r="AH111" s="231" t="n">
        <v>15827.68</v>
      </c>
      <c r="AI111" s="231" t="n">
        <v>20000</v>
      </c>
      <c r="AJ111" s="169" t="n">
        <v>8448.85</v>
      </c>
      <c r="AK111" s="231" t="n">
        <v>20000</v>
      </c>
      <c r="AL111" s="231"/>
      <c r="AM111" s="231"/>
      <c r="AN111" s="169" t="n">
        <f aca="false">SUM(AK111+AL111-AM111)</f>
        <v>20000</v>
      </c>
      <c r="AO111" s="169" t="n">
        <v>9051.87</v>
      </c>
      <c r="AP111" s="226" t="n">
        <f aca="false">SUM(AO111/AN111*100)</f>
        <v>45.25935</v>
      </c>
    </row>
    <row r="112" customFormat="false" ht="12.75" hidden="true" customHeight="false" outlineLevel="0" collapsed="false">
      <c r="A112" s="227"/>
      <c r="B112" s="228"/>
      <c r="C112" s="228"/>
      <c r="D112" s="228"/>
      <c r="E112" s="228"/>
      <c r="F112" s="228"/>
      <c r="G112" s="228"/>
      <c r="H112" s="228"/>
      <c r="I112" s="229" t="n">
        <v>34312</v>
      </c>
      <c r="J112" s="230" t="s">
        <v>312</v>
      </c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2"/>
      <c r="W112" s="233"/>
      <c r="X112" s="231"/>
      <c r="Y112" s="231"/>
      <c r="Z112" s="231"/>
      <c r="AA112" s="231"/>
      <c r="AB112" s="231"/>
      <c r="AC112" s="231"/>
      <c r="AD112" s="231"/>
      <c r="AE112" s="231"/>
      <c r="AF112" s="231"/>
      <c r="AG112" s="234"/>
      <c r="AH112" s="231"/>
      <c r="AI112" s="231"/>
      <c r="AJ112" s="169"/>
      <c r="AK112" s="231"/>
      <c r="AL112" s="231"/>
      <c r="AM112" s="231"/>
      <c r="AN112" s="169"/>
      <c r="AO112" s="169" t="n">
        <v>8117.4</v>
      </c>
      <c r="AP112" s="226" t="n">
        <v>0</v>
      </c>
    </row>
    <row r="113" customFormat="false" ht="12.75" hidden="true" customHeight="false" outlineLevel="0" collapsed="false">
      <c r="A113" s="227"/>
      <c r="B113" s="228"/>
      <c r="C113" s="228"/>
      <c r="D113" s="228"/>
      <c r="E113" s="228"/>
      <c r="F113" s="228"/>
      <c r="G113" s="228"/>
      <c r="H113" s="228"/>
      <c r="I113" s="229" t="n">
        <v>34315</v>
      </c>
      <c r="J113" s="230" t="s">
        <v>313</v>
      </c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2"/>
      <c r="W113" s="233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4"/>
      <c r="AH113" s="231"/>
      <c r="AI113" s="231"/>
      <c r="AJ113" s="169"/>
      <c r="AK113" s="231"/>
      <c r="AL113" s="231"/>
      <c r="AM113" s="231"/>
      <c r="AN113" s="169"/>
      <c r="AO113" s="169" t="n">
        <v>104.71</v>
      </c>
      <c r="AP113" s="226" t="n">
        <v>0</v>
      </c>
    </row>
    <row r="114" customFormat="false" ht="12.75" hidden="false" customHeight="false" outlineLevel="0" collapsed="false">
      <c r="A114" s="213" t="s">
        <v>314</v>
      </c>
      <c r="B114" s="208"/>
      <c r="C114" s="208"/>
      <c r="D114" s="208"/>
      <c r="E114" s="208"/>
      <c r="F114" s="208"/>
      <c r="G114" s="208"/>
      <c r="H114" s="208"/>
      <c r="I114" s="219" t="s">
        <v>315</v>
      </c>
      <c r="J114" s="220" t="s">
        <v>316</v>
      </c>
      <c r="K114" s="221" t="n">
        <f aca="false">SUM(K115)</f>
        <v>17615</v>
      </c>
      <c r="L114" s="221" t="n">
        <f aca="false">SUM(L115)</f>
        <v>0</v>
      </c>
      <c r="M114" s="221" t="n">
        <f aca="false">SUM(M115)</f>
        <v>0</v>
      </c>
      <c r="N114" s="221" t="n">
        <f aca="false">SUM(N115)</f>
        <v>36000</v>
      </c>
      <c r="O114" s="221" t="n">
        <f aca="false">SUM(O115)</f>
        <v>36000</v>
      </c>
      <c r="P114" s="221" t="n">
        <f aca="false">SUM(P115)</f>
        <v>55000</v>
      </c>
      <c r="Q114" s="221" t="n">
        <f aca="false">SUM(Q115)</f>
        <v>55000</v>
      </c>
      <c r="R114" s="221" t="n">
        <f aca="false">SUM(R115)</f>
        <v>15657</v>
      </c>
      <c r="S114" s="221" t="e">
        <f aca="false">SUM(S115)</f>
        <v>#REF!</v>
      </c>
      <c r="T114" s="221" t="e">
        <f aca="false">SUM(T115)</f>
        <v>#REF!</v>
      </c>
      <c r="U114" s="221" t="e">
        <f aca="false">SUM(U115)</f>
        <v>#REF!</v>
      </c>
      <c r="V114" s="221" t="e">
        <f aca="false">SUM(V115)</f>
        <v>#DIV/0!</v>
      </c>
      <c r="W114" s="221" t="n">
        <f aca="false">SUM(W115)</f>
        <v>110020</v>
      </c>
      <c r="X114" s="221" t="n">
        <f aca="false">SUM(X115)</f>
        <v>230000</v>
      </c>
      <c r="Y114" s="221" t="n">
        <f aca="false">SUM(Y115)</f>
        <v>375000</v>
      </c>
      <c r="Z114" s="221" t="n">
        <f aca="false">SUM(Z115)</f>
        <v>415000</v>
      </c>
      <c r="AA114" s="221" t="n">
        <f aca="false">SUM(AA115)</f>
        <v>282000</v>
      </c>
      <c r="AB114" s="221" t="n">
        <f aca="false">SUM(AB115)</f>
        <v>82653.65</v>
      </c>
      <c r="AC114" s="221" t="n">
        <f aca="false">SUM(AC115)</f>
        <v>590000</v>
      </c>
      <c r="AD114" s="221" t="n">
        <f aca="false">SUM(AD115)</f>
        <v>390000</v>
      </c>
      <c r="AE114" s="221" t="n">
        <f aca="false">SUM(AE115)</f>
        <v>0</v>
      </c>
      <c r="AF114" s="221" t="n">
        <f aca="false">SUM(AF115)</f>
        <v>0</v>
      </c>
      <c r="AG114" s="221" t="n">
        <f aca="false">SUM(AG115)</f>
        <v>390000</v>
      </c>
      <c r="AH114" s="221" t="n">
        <f aca="false">SUM(AH115)</f>
        <v>154491.43</v>
      </c>
      <c r="AI114" s="221" t="n">
        <f aca="false">SUM(AI115)</f>
        <v>207000</v>
      </c>
      <c r="AJ114" s="221" t="n">
        <f aca="false">SUM(AJ115)</f>
        <v>14429.98</v>
      </c>
      <c r="AK114" s="221" t="n">
        <f aca="false">SUM(AK115)</f>
        <v>315000</v>
      </c>
      <c r="AL114" s="221" t="n">
        <f aca="false">SUM(AL115)</f>
        <v>75000</v>
      </c>
      <c r="AM114" s="221" t="n">
        <f aca="false">SUM(AM115)</f>
        <v>200000</v>
      </c>
      <c r="AN114" s="221" t="n">
        <f aca="false">SUM(AN115)</f>
        <v>190000</v>
      </c>
      <c r="AO114" s="221" t="n">
        <f aca="false">SUM(AO115)</f>
        <v>101026.72</v>
      </c>
      <c r="AP114" s="226" t="n">
        <f aca="false">SUM(AO114/AN114*100)</f>
        <v>53.1719578947368</v>
      </c>
    </row>
    <row r="115" customFormat="false" ht="12.75" hidden="false" customHeight="false" outlineLevel="0" collapsed="false">
      <c r="A115" s="213"/>
      <c r="B115" s="208"/>
      <c r="C115" s="208"/>
      <c r="D115" s="208"/>
      <c r="E115" s="208"/>
      <c r="F115" s="208"/>
      <c r="G115" s="208"/>
      <c r="H115" s="208"/>
      <c r="I115" s="219" t="s">
        <v>226</v>
      </c>
      <c r="J115" s="220"/>
      <c r="K115" s="221" t="n">
        <f aca="false">SUM(K116)</f>
        <v>17615</v>
      </c>
      <c r="L115" s="221" t="n">
        <f aca="false">SUM(L116)</f>
        <v>0</v>
      </c>
      <c r="M115" s="221" t="n">
        <f aca="false">SUM(M116)</f>
        <v>0</v>
      </c>
      <c r="N115" s="221" t="n">
        <f aca="false">SUM(N116)</f>
        <v>36000</v>
      </c>
      <c r="O115" s="221" t="n">
        <f aca="false">SUM(O116)</f>
        <v>36000</v>
      </c>
      <c r="P115" s="221" t="n">
        <f aca="false">SUM(P116)</f>
        <v>55000</v>
      </c>
      <c r="Q115" s="221" t="n">
        <f aca="false">SUM(Q116)</f>
        <v>55000</v>
      </c>
      <c r="R115" s="221" t="n">
        <f aca="false">SUM(R116)</f>
        <v>15657</v>
      </c>
      <c r="S115" s="221" t="e">
        <f aca="false">SUM(S116)</f>
        <v>#REF!</v>
      </c>
      <c r="T115" s="221" t="e">
        <f aca="false">SUM(T116)</f>
        <v>#REF!</v>
      </c>
      <c r="U115" s="221" t="e">
        <f aca="false">SUM(U116)</f>
        <v>#REF!</v>
      </c>
      <c r="V115" s="221" t="e">
        <f aca="false">SUM(V116)</f>
        <v>#DIV/0!</v>
      </c>
      <c r="W115" s="221" t="n">
        <f aca="false">SUM(W116)</f>
        <v>110020</v>
      </c>
      <c r="X115" s="221" t="n">
        <f aca="false">SUM(X116)</f>
        <v>230000</v>
      </c>
      <c r="Y115" s="221" t="n">
        <f aca="false">SUM(Y116)</f>
        <v>375000</v>
      </c>
      <c r="Z115" s="221" t="n">
        <f aca="false">SUM(Z116)</f>
        <v>415000</v>
      </c>
      <c r="AA115" s="221" t="n">
        <f aca="false">SUM(AA116)</f>
        <v>282000</v>
      </c>
      <c r="AB115" s="221" t="n">
        <f aca="false">SUM(AB116)</f>
        <v>82653.65</v>
      </c>
      <c r="AC115" s="221" t="n">
        <f aca="false">SUM(AC116)</f>
        <v>590000</v>
      </c>
      <c r="AD115" s="221" t="n">
        <f aca="false">SUM(AD116)</f>
        <v>390000</v>
      </c>
      <c r="AE115" s="221" t="n">
        <f aca="false">SUM(AE116)</f>
        <v>0</v>
      </c>
      <c r="AF115" s="221" t="n">
        <f aca="false">SUM(AF116)</f>
        <v>0</v>
      </c>
      <c r="AG115" s="221" t="n">
        <f aca="false">SUM(AG116)</f>
        <v>390000</v>
      </c>
      <c r="AH115" s="221" t="n">
        <f aca="false">SUM(AH116)</f>
        <v>154491.43</v>
      </c>
      <c r="AI115" s="221" t="n">
        <f aca="false">SUM(AI116)</f>
        <v>207000</v>
      </c>
      <c r="AJ115" s="221" t="n">
        <f aca="false">SUM(AJ116)</f>
        <v>14429.98</v>
      </c>
      <c r="AK115" s="221" t="n">
        <f aca="false">SUM(AK116)</f>
        <v>315000</v>
      </c>
      <c r="AL115" s="221" t="n">
        <f aca="false">SUM(AL116)</f>
        <v>75000</v>
      </c>
      <c r="AM115" s="221" t="n">
        <f aca="false">SUM(AM116)</f>
        <v>200000</v>
      </c>
      <c r="AN115" s="221" t="n">
        <f aca="false">SUM(AN116)</f>
        <v>190000</v>
      </c>
      <c r="AO115" s="221" t="n">
        <f aca="false">SUM(AO116)</f>
        <v>101026.72</v>
      </c>
      <c r="AP115" s="226" t="n">
        <f aca="false">SUM(AO115/AN115*100)</f>
        <v>53.1719578947368</v>
      </c>
    </row>
    <row r="116" customFormat="false" ht="12.75" hidden="false" customHeight="false" outlineLevel="0" collapsed="false">
      <c r="A116" s="222"/>
      <c r="B116" s="223"/>
      <c r="C116" s="223"/>
      <c r="D116" s="223"/>
      <c r="E116" s="223"/>
      <c r="F116" s="223"/>
      <c r="G116" s="223"/>
      <c r="H116" s="223"/>
      <c r="I116" s="224" t="n">
        <v>4</v>
      </c>
      <c r="J116" s="120" t="s">
        <v>98</v>
      </c>
      <c r="K116" s="225" t="n">
        <f aca="false">SUM(K120)</f>
        <v>17615</v>
      </c>
      <c r="L116" s="225" t="n">
        <f aca="false">SUM(L120)</f>
        <v>0</v>
      </c>
      <c r="M116" s="225" t="n">
        <f aca="false">SUM(M120)</f>
        <v>0</v>
      </c>
      <c r="N116" s="225" t="n">
        <f aca="false">SUM(N120)</f>
        <v>36000</v>
      </c>
      <c r="O116" s="225" t="n">
        <f aca="false">SUM(O120)</f>
        <v>36000</v>
      </c>
      <c r="P116" s="225" t="n">
        <f aca="false">SUM(P120)</f>
        <v>55000</v>
      </c>
      <c r="Q116" s="225" t="n">
        <f aca="false">SUM(Q120)</f>
        <v>55000</v>
      </c>
      <c r="R116" s="225" t="n">
        <f aca="false">SUM(R120)</f>
        <v>15657</v>
      </c>
      <c r="S116" s="225" t="e">
        <f aca="false">SUM(S120)</f>
        <v>#REF!</v>
      </c>
      <c r="T116" s="225" t="e">
        <f aca="false">SUM(T120)</f>
        <v>#REF!</v>
      </c>
      <c r="U116" s="225" t="e">
        <f aca="false">SUM(U120)</f>
        <v>#REF!</v>
      </c>
      <c r="V116" s="225" t="e">
        <f aca="false">SUM(V120)</f>
        <v>#DIV/0!</v>
      </c>
      <c r="W116" s="225" t="n">
        <f aca="false">SUM(W120+W117)</f>
        <v>110020</v>
      </c>
      <c r="X116" s="232" t="n">
        <f aca="false">SUM(X120+X117)</f>
        <v>230000</v>
      </c>
      <c r="Y116" s="232" t="n">
        <f aca="false">SUM(Y120+Y117)</f>
        <v>375000</v>
      </c>
      <c r="Z116" s="232" t="n">
        <f aca="false">SUM(Z120+Z117)</f>
        <v>415000</v>
      </c>
      <c r="AA116" s="232" t="n">
        <f aca="false">SUM(AA120+AA117)</f>
        <v>282000</v>
      </c>
      <c r="AB116" s="232" t="n">
        <f aca="false">SUM(AB120+AB117)</f>
        <v>82653.65</v>
      </c>
      <c r="AC116" s="232" t="n">
        <f aca="false">SUM(AC120+AC117)</f>
        <v>590000</v>
      </c>
      <c r="AD116" s="232" t="n">
        <f aca="false">SUM(AD120+AD117)</f>
        <v>390000</v>
      </c>
      <c r="AE116" s="232" t="n">
        <f aca="false">SUM(AE120+AE117)</f>
        <v>0</v>
      </c>
      <c r="AF116" s="232" t="n">
        <f aca="false">SUM(AF120+AF117)</f>
        <v>0</v>
      </c>
      <c r="AG116" s="232" t="n">
        <f aca="false">SUM(AG120+AG117)</f>
        <v>390000</v>
      </c>
      <c r="AH116" s="232" t="n">
        <f aca="false">SUM(AH120+AH117)</f>
        <v>154491.43</v>
      </c>
      <c r="AI116" s="232" t="n">
        <f aca="false">SUM(AI120+AI117)</f>
        <v>207000</v>
      </c>
      <c r="AJ116" s="232" t="n">
        <f aca="false">SUM(AJ120+AJ117)</f>
        <v>14429.98</v>
      </c>
      <c r="AK116" s="232" t="n">
        <f aca="false">SUM(AK120+AK117)</f>
        <v>315000</v>
      </c>
      <c r="AL116" s="232" t="n">
        <f aca="false">SUM(AL120+AL117)</f>
        <v>75000</v>
      </c>
      <c r="AM116" s="232" t="n">
        <f aca="false">SUM(AM120+AM117)</f>
        <v>200000</v>
      </c>
      <c r="AN116" s="232" t="n">
        <f aca="false">SUM(AN120+AN117)</f>
        <v>190000</v>
      </c>
      <c r="AO116" s="232" t="n">
        <f aca="false">SUM(AO120+AO117)</f>
        <v>101026.72</v>
      </c>
      <c r="AP116" s="226" t="n">
        <f aca="false">SUM(AO116/AN116*100)</f>
        <v>53.1719578947368</v>
      </c>
    </row>
    <row r="117" customFormat="false" ht="12.75" hidden="true" customHeight="false" outlineLevel="0" collapsed="false">
      <c r="A117" s="222"/>
      <c r="B117" s="223"/>
      <c r="C117" s="223"/>
      <c r="D117" s="223"/>
      <c r="E117" s="223"/>
      <c r="F117" s="223"/>
      <c r="G117" s="223"/>
      <c r="H117" s="223"/>
      <c r="I117" s="224" t="n">
        <v>41</v>
      </c>
      <c r="J117" s="120" t="s">
        <v>317</v>
      </c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 t="n">
        <f aca="false">SUM(W118)</f>
        <v>60020</v>
      </c>
      <c r="X117" s="232" t="n">
        <f aca="false">SUM(X118)</f>
        <v>100000</v>
      </c>
      <c r="Y117" s="232" t="n">
        <f aca="false">SUM(Y118)</f>
        <v>200000</v>
      </c>
      <c r="Z117" s="232" t="n">
        <f aca="false">SUM(Z118)</f>
        <v>200000</v>
      </c>
      <c r="AA117" s="232" t="n">
        <f aca="false">SUM(AA118)</f>
        <v>200000</v>
      </c>
      <c r="AB117" s="232" t="n">
        <f aca="false">SUM(AB118)</f>
        <v>0</v>
      </c>
      <c r="AC117" s="232" t="n">
        <f aca="false">SUM(AC118)</f>
        <v>200000</v>
      </c>
      <c r="AD117" s="232" t="n">
        <f aca="false">SUM(AD118)</f>
        <v>0</v>
      </c>
      <c r="AE117" s="232" t="n">
        <f aca="false">SUM(AE118)</f>
        <v>0</v>
      </c>
      <c r="AF117" s="232" t="n">
        <f aca="false">SUM(AF118)</f>
        <v>0</v>
      </c>
      <c r="AG117" s="232" t="n">
        <f aca="false">SUM(AG118)</f>
        <v>0</v>
      </c>
      <c r="AH117" s="232" t="n">
        <f aca="false">SUM(AH118)</f>
        <v>0</v>
      </c>
      <c r="AI117" s="232" t="n">
        <f aca="false">SUM(AI118)</f>
        <v>100000</v>
      </c>
      <c r="AJ117" s="232" t="n">
        <f aca="false">SUM(AJ118)</f>
        <v>0</v>
      </c>
      <c r="AK117" s="232" t="n">
        <f aca="false">SUM(AK118)</f>
        <v>0</v>
      </c>
      <c r="AL117" s="232" t="n">
        <f aca="false">SUM(AL118)</f>
        <v>0</v>
      </c>
      <c r="AM117" s="232" t="n">
        <f aca="false">SUM(AM118)</f>
        <v>0</v>
      </c>
      <c r="AN117" s="232" t="n">
        <f aca="false">SUM(AN118)</f>
        <v>0</v>
      </c>
      <c r="AO117" s="169"/>
      <c r="AP117" s="226" t="e">
        <f aca="false">SUM(AO117/AN117*100)</f>
        <v>#DIV/0!</v>
      </c>
    </row>
    <row r="118" customFormat="false" ht="12.75" hidden="true" customHeight="false" outlineLevel="0" collapsed="false">
      <c r="A118" s="227"/>
      <c r="B118" s="228" t="s">
        <v>118</v>
      </c>
      <c r="C118" s="228"/>
      <c r="D118" s="228"/>
      <c r="E118" s="228"/>
      <c r="F118" s="228"/>
      <c r="G118" s="228"/>
      <c r="H118" s="228"/>
      <c r="I118" s="229" t="n">
        <v>411</v>
      </c>
      <c r="J118" s="230" t="s">
        <v>99</v>
      </c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 t="n">
        <f aca="false">SUM(W119:W119)</f>
        <v>60020</v>
      </c>
      <c r="X118" s="233" t="n">
        <f aca="false">SUM(X119:X119)</f>
        <v>100000</v>
      </c>
      <c r="Y118" s="233" t="n">
        <f aca="false">SUM(Y119:Y119)</f>
        <v>200000</v>
      </c>
      <c r="Z118" s="233" t="n">
        <f aca="false">SUM(Z119:Z119)</f>
        <v>200000</v>
      </c>
      <c r="AA118" s="233" t="n">
        <f aca="false">SUM(AA119:AA119)</f>
        <v>200000</v>
      </c>
      <c r="AB118" s="233" t="n">
        <f aca="false">SUM(AB119:AB119)</f>
        <v>0</v>
      </c>
      <c r="AC118" s="233" t="n">
        <f aca="false">SUM(AC119:AC119)</f>
        <v>200000</v>
      </c>
      <c r="AD118" s="233" t="n">
        <f aca="false">SUM(AD119:AD119)</f>
        <v>0</v>
      </c>
      <c r="AE118" s="233" t="n">
        <f aca="false">SUM(AE119:AE119)</f>
        <v>0</v>
      </c>
      <c r="AF118" s="233" t="n">
        <f aca="false">SUM(AF119:AF119)</f>
        <v>0</v>
      </c>
      <c r="AG118" s="233" t="n">
        <f aca="false">SUM(AG119:AG119)</f>
        <v>0</v>
      </c>
      <c r="AH118" s="233" t="n">
        <f aca="false">SUM(AH119:AH119)</f>
        <v>0</v>
      </c>
      <c r="AI118" s="233" t="n">
        <f aca="false">SUM(AI119:AI119)</f>
        <v>100000</v>
      </c>
      <c r="AJ118" s="233" t="n">
        <f aca="false">SUM(AJ119:AJ119)</f>
        <v>0</v>
      </c>
      <c r="AK118" s="233" t="n">
        <f aca="false">SUM(AK119:AK119)</f>
        <v>0</v>
      </c>
      <c r="AL118" s="233" t="n">
        <f aca="false">SUM(AL119:AL119)</f>
        <v>0</v>
      </c>
      <c r="AM118" s="233" t="n">
        <f aca="false">SUM(AM119:AM119)</f>
        <v>0</v>
      </c>
      <c r="AN118" s="233" t="n">
        <f aca="false">SUM(AN119:AN119)</f>
        <v>0</v>
      </c>
      <c r="AO118" s="169"/>
      <c r="AP118" s="226" t="e">
        <f aca="false">SUM(AO118/AN118*100)</f>
        <v>#DIV/0!</v>
      </c>
    </row>
    <row r="119" customFormat="false" ht="12.75" hidden="true" customHeight="false" outlineLevel="0" collapsed="false">
      <c r="A119" s="227"/>
      <c r="B119" s="228"/>
      <c r="C119" s="228"/>
      <c r="D119" s="228"/>
      <c r="E119" s="228"/>
      <c r="F119" s="228"/>
      <c r="G119" s="228"/>
      <c r="H119" s="228"/>
      <c r="I119" s="229" t="n">
        <v>41111</v>
      </c>
      <c r="J119" s="230" t="s">
        <v>318</v>
      </c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 t="n">
        <v>60020</v>
      </c>
      <c r="X119" s="233" t="n">
        <v>100000</v>
      </c>
      <c r="Y119" s="233" t="n">
        <v>200000</v>
      </c>
      <c r="Z119" s="233" t="n">
        <v>200000</v>
      </c>
      <c r="AA119" s="231" t="n">
        <v>200000</v>
      </c>
      <c r="AB119" s="233"/>
      <c r="AC119" s="231" t="n">
        <v>200000</v>
      </c>
      <c r="AD119" s="231" t="n">
        <v>0</v>
      </c>
      <c r="AE119" s="231"/>
      <c r="AF119" s="231"/>
      <c r="AG119" s="234" t="n">
        <f aca="false">SUM(AD119+AE119-AF119)</f>
        <v>0</v>
      </c>
      <c r="AH119" s="231"/>
      <c r="AI119" s="231" t="n">
        <v>100000</v>
      </c>
      <c r="AJ119" s="169" t="n">
        <v>0</v>
      </c>
      <c r="AK119" s="231" t="n">
        <v>0</v>
      </c>
      <c r="AL119" s="231"/>
      <c r="AM119" s="231"/>
      <c r="AN119" s="169" t="n">
        <f aca="false">SUM(AK119+AL119-AM119)</f>
        <v>0</v>
      </c>
      <c r="AO119" s="169"/>
      <c r="AP119" s="226" t="e">
        <f aca="false">SUM(AO119/AN119*100)</f>
        <v>#DIV/0!</v>
      </c>
    </row>
    <row r="120" customFormat="false" ht="12.75" hidden="false" customHeight="false" outlineLevel="0" collapsed="false">
      <c r="A120" s="222"/>
      <c r="B120" s="223"/>
      <c r="C120" s="223"/>
      <c r="D120" s="223"/>
      <c r="E120" s="223"/>
      <c r="F120" s="223"/>
      <c r="G120" s="223"/>
      <c r="H120" s="223"/>
      <c r="I120" s="224" t="n">
        <v>42</v>
      </c>
      <c r="J120" s="120" t="s">
        <v>100</v>
      </c>
      <c r="K120" s="225" t="n">
        <f aca="false">SUM(K121)</f>
        <v>17615</v>
      </c>
      <c r="L120" s="225" t="n">
        <f aca="false">SUM(L121)</f>
        <v>0</v>
      </c>
      <c r="M120" s="225" t="n">
        <f aca="false">SUM(M121)</f>
        <v>0</v>
      </c>
      <c r="N120" s="225" t="n">
        <f aca="false">SUM(N121)</f>
        <v>36000</v>
      </c>
      <c r="O120" s="225" t="n">
        <f aca="false">SUM(O121)</f>
        <v>36000</v>
      </c>
      <c r="P120" s="225" t="n">
        <f aca="false">SUM(P121)</f>
        <v>55000</v>
      </c>
      <c r="Q120" s="225" t="n">
        <f aca="false">SUM(Q121)</f>
        <v>55000</v>
      </c>
      <c r="R120" s="225" t="n">
        <f aca="false">SUM(R121)</f>
        <v>15657</v>
      </c>
      <c r="S120" s="225" t="e">
        <f aca="false">SUM(S121+#REF!)</f>
        <v>#REF!</v>
      </c>
      <c r="T120" s="225" t="e">
        <f aca="false">SUM(T121+#REF!)</f>
        <v>#REF!</v>
      </c>
      <c r="U120" s="225" t="e">
        <f aca="false">SUM(U121+#REF!)</f>
        <v>#REF!</v>
      </c>
      <c r="V120" s="225" t="e">
        <f aca="false">SUM(V121+#REF!)</f>
        <v>#DIV/0!</v>
      </c>
      <c r="W120" s="225" t="n">
        <f aca="false">SUM(W121)</f>
        <v>50000</v>
      </c>
      <c r="X120" s="225" t="n">
        <f aca="false">SUM(X121+X130)</f>
        <v>130000</v>
      </c>
      <c r="Y120" s="225" t="n">
        <f aca="false">SUM(Y121+Y130)</f>
        <v>175000</v>
      </c>
      <c r="Z120" s="225" t="n">
        <f aca="false">SUM(Z121+Z130)</f>
        <v>215000</v>
      </c>
      <c r="AA120" s="225" t="n">
        <f aca="false">SUM(AA121+AA130)</f>
        <v>82000</v>
      </c>
      <c r="AB120" s="225" t="n">
        <f aca="false">SUM(AB121+AB130)</f>
        <v>82653.65</v>
      </c>
      <c r="AC120" s="225" t="n">
        <f aca="false">SUM(AC121+AC130)</f>
        <v>390000</v>
      </c>
      <c r="AD120" s="225" t="n">
        <f aca="false">SUM(AD121+AD130)</f>
        <v>390000</v>
      </c>
      <c r="AE120" s="225" t="n">
        <f aca="false">SUM(AE121+AE130)</f>
        <v>0</v>
      </c>
      <c r="AF120" s="225" t="n">
        <f aca="false">SUM(AF121+AF130)</f>
        <v>0</v>
      </c>
      <c r="AG120" s="225" t="n">
        <f aca="false">SUM(AG121+AG130)</f>
        <v>390000</v>
      </c>
      <c r="AH120" s="225" t="n">
        <f aca="false">SUM(AH121+AH130)</f>
        <v>154491.43</v>
      </c>
      <c r="AI120" s="225" t="n">
        <f aca="false">SUM(AI121+AI130)</f>
        <v>107000</v>
      </c>
      <c r="AJ120" s="225" t="n">
        <f aca="false">SUM(AJ121+AJ130)</f>
        <v>14429.98</v>
      </c>
      <c r="AK120" s="225" t="n">
        <f aca="false">SUM(AK121+AK130)</f>
        <v>315000</v>
      </c>
      <c r="AL120" s="225" t="n">
        <f aca="false">SUM(AL121+AL130)</f>
        <v>75000</v>
      </c>
      <c r="AM120" s="225" t="n">
        <f aca="false">SUM(AM121+AM130)</f>
        <v>200000</v>
      </c>
      <c r="AN120" s="225" t="n">
        <f aca="false">SUM(AN121+AN130)</f>
        <v>190000</v>
      </c>
      <c r="AO120" s="225" t="n">
        <f aca="false">SUM(AO121+AO130)</f>
        <v>101026.72</v>
      </c>
      <c r="AP120" s="226" t="n">
        <f aca="false">SUM(AO120/AN120*100)</f>
        <v>53.1719578947368</v>
      </c>
    </row>
    <row r="121" customFormat="false" ht="12.75" hidden="false" customHeight="false" outlineLevel="0" collapsed="false">
      <c r="A121" s="227"/>
      <c r="B121" s="228" t="s">
        <v>319</v>
      </c>
      <c r="C121" s="228"/>
      <c r="D121" s="228"/>
      <c r="E121" s="228"/>
      <c r="F121" s="228"/>
      <c r="G121" s="228"/>
      <c r="H121" s="228"/>
      <c r="I121" s="229" t="n">
        <v>422</v>
      </c>
      <c r="J121" s="230" t="s">
        <v>102</v>
      </c>
      <c r="K121" s="231" t="n">
        <f aca="false">SUM(K122:K127)</f>
        <v>17615</v>
      </c>
      <c r="L121" s="231" t="n">
        <f aca="false">SUM(L122:L127)</f>
        <v>0</v>
      </c>
      <c r="M121" s="231" t="n">
        <f aca="false">SUM(M122:M127)</f>
        <v>0</v>
      </c>
      <c r="N121" s="231" t="n">
        <f aca="false">SUM(N122:N127)</f>
        <v>36000</v>
      </c>
      <c r="O121" s="231" t="n">
        <f aca="false">SUM(O122:O127)</f>
        <v>36000</v>
      </c>
      <c r="P121" s="231" t="n">
        <f aca="false">SUM(P122:P127)</f>
        <v>55000</v>
      </c>
      <c r="Q121" s="231" t="n">
        <f aca="false">SUM(Q122:Q127)</f>
        <v>55000</v>
      </c>
      <c r="R121" s="231" t="n">
        <f aca="false">SUM(R122:R127)</f>
        <v>15657</v>
      </c>
      <c r="S121" s="231" t="n">
        <f aca="false">SUM(S122:S127)</f>
        <v>50000</v>
      </c>
      <c r="T121" s="231" t="n">
        <f aca="false">SUM(T122:T127)</f>
        <v>2654.1</v>
      </c>
      <c r="U121" s="231" t="n">
        <f aca="false">SUM(U122:U127)</f>
        <v>0</v>
      </c>
      <c r="V121" s="231" t="e">
        <f aca="false">SUM(V122:V127)</f>
        <v>#DIV/0!</v>
      </c>
      <c r="W121" s="231" t="n">
        <f aca="false">SUM(W122:W127)</f>
        <v>50000</v>
      </c>
      <c r="X121" s="233" t="n">
        <f aca="false">SUM(X122:X127)</f>
        <v>30000</v>
      </c>
      <c r="Y121" s="233" t="n">
        <f aca="false">SUM(Y122:Y127)</f>
        <v>60000</v>
      </c>
      <c r="Z121" s="233" t="n">
        <f aca="false">SUM(Z122:Z127)</f>
        <v>100000</v>
      </c>
      <c r="AA121" s="233" t="n">
        <f aca="false">SUM(AA122:AA127)</f>
        <v>67000</v>
      </c>
      <c r="AB121" s="233" t="n">
        <f aca="false">SUM(AB122:AB127)</f>
        <v>1653.65</v>
      </c>
      <c r="AC121" s="233" t="n">
        <f aca="false">SUM(AC122:AC129)</f>
        <v>375000</v>
      </c>
      <c r="AD121" s="233" t="n">
        <f aca="false">SUM(AD122:AD129)</f>
        <v>375000</v>
      </c>
      <c r="AE121" s="233" t="n">
        <f aca="false">SUM(AE122:AE129)</f>
        <v>0</v>
      </c>
      <c r="AF121" s="233" t="n">
        <f aca="false">SUM(AF122:AF129)</f>
        <v>0</v>
      </c>
      <c r="AG121" s="233" t="n">
        <f aca="false">SUM(AG122:AG129)</f>
        <v>375000</v>
      </c>
      <c r="AH121" s="233" t="n">
        <f aca="false">SUM(AH122:AH129)</f>
        <v>154491.43</v>
      </c>
      <c r="AI121" s="233" t="n">
        <f aca="false">SUM(AI122:AI129)</f>
        <v>107000</v>
      </c>
      <c r="AJ121" s="233" t="n">
        <f aca="false">SUM(AJ122:AJ129)</f>
        <v>14429.98</v>
      </c>
      <c r="AK121" s="233" t="n">
        <f aca="false">SUM(AK122:AK129)</f>
        <v>315000</v>
      </c>
      <c r="AL121" s="233" t="n">
        <f aca="false">SUM(AL122:AL129)</f>
        <v>75000</v>
      </c>
      <c r="AM121" s="233" t="n">
        <f aca="false">SUM(AM122:AM129)</f>
        <v>200000</v>
      </c>
      <c r="AN121" s="233" t="n">
        <f aca="false">SUM(AN122:AN129)</f>
        <v>190000</v>
      </c>
      <c r="AO121" s="233" t="n">
        <f aca="false">SUM(AO122:AO129)</f>
        <v>101026.72</v>
      </c>
      <c r="AP121" s="226" t="n">
        <f aca="false">SUM(AO121/AN121*100)</f>
        <v>53.1719578947368</v>
      </c>
    </row>
    <row r="122" customFormat="false" ht="12.75" hidden="true" customHeight="false" outlineLevel="0" collapsed="false">
      <c r="A122" s="227"/>
      <c r="B122" s="228"/>
      <c r="C122" s="228"/>
      <c r="D122" s="228"/>
      <c r="E122" s="228"/>
      <c r="F122" s="228"/>
      <c r="G122" s="228"/>
      <c r="H122" s="228"/>
      <c r="I122" s="229" t="n">
        <v>42211</v>
      </c>
      <c r="J122" s="230" t="s">
        <v>320</v>
      </c>
      <c r="K122" s="231" t="n">
        <v>17615</v>
      </c>
      <c r="L122" s="231" t="n">
        <v>0</v>
      </c>
      <c r="M122" s="231" t="n">
        <v>0</v>
      </c>
      <c r="N122" s="231" t="n">
        <v>6000</v>
      </c>
      <c r="O122" s="231" t="n">
        <v>6000</v>
      </c>
      <c r="P122" s="231" t="n">
        <v>5000</v>
      </c>
      <c r="Q122" s="231" t="n">
        <v>5000</v>
      </c>
      <c r="R122" s="231" t="n">
        <v>1257</v>
      </c>
      <c r="S122" s="231" t="n">
        <v>5000</v>
      </c>
      <c r="T122" s="231"/>
      <c r="U122" s="231"/>
      <c r="V122" s="232" t="n">
        <f aca="false">S122/P122*100</f>
        <v>100</v>
      </c>
      <c r="W122" s="233" t="n">
        <v>5000</v>
      </c>
      <c r="X122" s="233" t="n">
        <v>10000</v>
      </c>
      <c r="Y122" s="233" t="n">
        <v>10000</v>
      </c>
      <c r="Z122" s="233" t="n">
        <v>10000</v>
      </c>
      <c r="AA122" s="231" t="n">
        <v>12000</v>
      </c>
      <c r="AB122" s="233"/>
      <c r="AC122" s="231" t="n">
        <v>150000</v>
      </c>
      <c r="AD122" s="231" t="n">
        <v>150000</v>
      </c>
      <c r="AE122" s="231"/>
      <c r="AF122" s="231"/>
      <c r="AG122" s="234" t="n">
        <f aca="false">SUM(AD122+AE122-AF122)</f>
        <v>150000</v>
      </c>
      <c r="AH122" s="231"/>
      <c r="AI122" s="231" t="n">
        <v>25000</v>
      </c>
      <c r="AJ122" s="169" t="n">
        <v>0</v>
      </c>
      <c r="AK122" s="231" t="n">
        <v>25000</v>
      </c>
      <c r="AL122" s="231"/>
      <c r="AM122" s="231"/>
      <c r="AN122" s="231" t="n">
        <v>25000</v>
      </c>
      <c r="AO122" s="169" t="n">
        <v>10500</v>
      </c>
      <c r="AP122" s="226" t="n">
        <f aca="false">SUM(AO122/AN122*100)</f>
        <v>42</v>
      </c>
    </row>
    <row r="123" customFormat="false" ht="12.75" hidden="true" customHeight="false" outlineLevel="0" collapsed="false">
      <c r="A123" s="227"/>
      <c r="B123" s="228"/>
      <c r="C123" s="228"/>
      <c r="D123" s="228"/>
      <c r="E123" s="228"/>
      <c r="F123" s="228"/>
      <c r="G123" s="228"/>
      <c r="H123" s="228"/>
      <c r="I123" s="229" t="n">
        <v>42212</v>
      </c>
      <c r="J123" s="230" t="s">
        <v>321</v>
      </c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2"/>
      <c r="W123" s="233"/>
      <c r="X123" s="233"/>
      <c r="Y123" s="233"/>
      <c r="Z123" s="233"/>
      <c r="AA123" s="231"/>
      <c r="AB123" s="233"/>
      <c r="AC123" s="231"/>
      <c r="AD123" s="231"/>
      <c r="AE123" s="231"/>
      <c r="AF123" s="231"/>
      <c r="AG123" s="234"/>
      <c r="AH123" s="231"/>
      <c r="AI123" s="231"/>
      <c r="AJ123" s="168" t="n">
        <v>4420.77</v>
      </c>
      <c r="AK123" s="231" t="n">
        <v>10000</v>
      </c>
      <c r="AL123" s="231"/>
      <c r="AM123" s="231"/>
      <c r="AN123" s="169" t="n">
        <f aca="false">SUM(AK123+AL123-AM123)</f>
        <v>10000</v>
      </c>
      <c r="AO123" s="169" t="n">
        <v>14079.45</v>
      </c>
      <c r="AP123" s="226" t="n">
        <f aca="false">SUM(AO123/AN123*100)</f>
        <v>140.7945</v>
      </c>
    </row>
    <row r="124" customFormat="false" ht="12.75" hidden="true" customHeight="false" outlineLevel="0" collapsed="false">
      <c r="A124" s="227"/>
      <c r="B124" s="228"/>
      <c r="C124" s="228"/>
      <c r="D124" s="228"/>
      <c r="E124" s="228"/>
      <c r="F124" s="228"/>
      <c r="G124" s="228"/>
      <c r="H124" s="228"/>
      <c r="I124" s="229" t="n">
        <v>42219</v>
      </c>
      <c r="J124" s="230" t="s">
        <v>322</v>
      </c>
      <c r="K124" s="231"/>
      <c r="L124" s="231"/>
      <c r="M124" s="231"/>
      <c r="N124" s="231"/>
      <c r="O124" s="231"/>
      <c r="P124" s="231"/>
      <c r="Q124" s="231"/>
      <c r="R124" s="231" t="n">
        <v>14400</v>
      </c>
      <c r="S124" s="231" t="n">
        <v>15000</v>
      </c>
      <c r="T124" s="231" t="n">
        <v>2654.1</v>
      </c>
      <c r="U124" s="231"/>
      <c r="V124" s="232" t="e">
        <f aca="false">S124/P124*100</f>
        <v>#DIV/0!</v>
      </c>
      <c r="W124" s="233" t="n">
        <v>15000</v>
      </c>
      <c r="X124" s="233" t="n">
        <v>20000</v>
      </c>
      <c r="Y124" s="233" t="n">
        <v>20000</v>
      </c>
      <c r="Z124" s="233" t="n">
        <v>20000</v>
      </c>
      <c r="AA124" s="231" t="n">
        <v>20000</v>
      </c>
      <c r="AB124" s="233" t="n">
        <v>1653.65</v>
      </c>
      <c r="AC124" s="231" t="n">
        <v>20000</v>
      </c>
      <c r="AD124" s="231" t="n">
        <v>20000</v>
      </c>
      <c r="AE124" s="231"/>
      <c r="AF124" s="231"/>
      <c r="AG124" s="234" t="n">
        <f aca="false">SUM(AD124+AE124-AF124)</f>
        <v>20000</v>
      </c>
      <c r="AH124" s="231"/>
      <c r="AI124" s="231" t="n">
        <v>20000</v>
      </c>
      <c r="AJ124" s="169" t="n">
        <v>0</v>
      </c>
      <c r="AK124" s="231" t="n">
        <v>20000</v>
      </c>
      <c r="AL124" s="231"/>
      <c r="AM124" s="231"/>
      <c r="AN124" s="169" t="n">
        <f aca="false">SUM(AK124+AL124-AM124)</f>
        <v>20000</v>
      </c>
      <c r="AO124" s="169" t="n">
        <v>3332.03</v>
      </c>
      <c r="AP124" s="226" t="n">
        <f aca="false">SUM(AO124/AN124*100)</f>
        <v>16.66015</v>
      </c>
    </row>
    <row r="125" customFormat="false" ht="12.75" hidden="true" customHeight="false" outlineLevel="0" collapsed="false">
      <c r="A125" s="227"/>
      <c r="B125" s="228"/>
      <c r="C125" s="228"/>
      <c r="D125" s="228"/>
      <c r="E125" s="228"/>
      <c r="F125" s="228"/>
      <c r="G125" s="228"/>
      <c r="H125" s="228"/>
      <c r="I125" s="229" t="n">
        <v>42231</v>
      </c>
      <c r="J125" s="230" t="s">
        <v>323</v>
      </c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2"/>
      <c r="W125" s="233"/>
      <c r="X125" s="233"/>
      <c r="Y125" s="233"/>
      <c r="Z125" s="233"/>
      <c r="AA125" s="231"/>
      <c r="AB125" s="233"/>
      <c r="AC125" s="231" t="n">
        <v>150000</v>
      </c>
      <c r="AD125" s="231" t="n">
        <v>150000</v>
      </c>
      <c r="AE125" s="231"/>
      <c r="AF125" s="231"/>
      <c r="AG125" s="234" t="n">
        <f aca="false">SUM(AD125+AE125-AF125)</f>
        <v>150000</v>
      </c>
      <c r="AH125" s="231" t="n">
        <v>133963.93</v>
      </c>
      <c r="AI125" s="231" t="n">
        <v>0</v>
      </c>
      <c r="AJ125" s="169" t="n">
        <v>0</v>
      </c>
      <c r="AK125" s="231" t="n">
        <v>20000</v>
      </c>
      <c r="AL125" s="231"/>
      <c r="AM125" s="231"/>
      <c r="AN125" s="169" t="n">
        <f aca="false">SUM(AK125+AL125-AM125)</f>
        <v>20000</v>
      </c>
      <c r="AO125" s="169" t="n">
        <v>13667.14</v>
      </c>
      <c r="AP125" s="226" t="n">
        <f aca="false">SUM(AO125/AN125*100)</f>
        <v>68.3357</v>
      </c>
    </row>
    <row r="126" customFormat="false" ht="12.75" hidden="true" customHeight="false" outlineLevel="0" collapsed="false">
      <c r="A126" s="227"/>
      <c r="B126" s="228"/>
      <c r="C126" s="228"/>
      <c r="D126" s="228"/>
      <c r="E126" s="228"/>
      <c r="F126" s="228"/>
      <c r="G126" s="228"/>
      <c r="H126" s="228"/>
      <c r="I126" s="229" t="n">
        <v>42261</v>
      </c>
      <c r="J126" s="230" t="s">
        <v>324</v>
      </c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2"/>
      <c r="W126" s="233"/>
      <c r="X126" s="233"/>
      <c r="Y126" s="233"/>
      <c r="Z126" s="233"/>
      <c r="AA126" s="231"/>
      <c r="AB126" s="233"/>
      <c r="AC126" s="231"/>
      <c r="AD126" s="231"/>
      <c r="AE126" s="231"/>
      <c r="AF126" s="231"/>
      <c r="AG126" s="234"/>
      <c r="AH126" s="231"/>
      <c r="AI126" s="231"/>
      <c r="AJ126" s="169"/>
      <c r="AK126" s="231"/>
      <c r="AL126" s="231"/>
      <c r="AM126" s="231"/>
      <c r="AN126" s="169"/>
      <c r="AO126" s="169" t="n">
        <v>59448.1</v>
      </c>
      <c r="AP126" s="226" t="n">
        <v>0</v>
      </c>
    </row>
    <row r="127" customFormat="false" ht="12.75" hidden="true" customHeight="false" outlineLevel="0" collapsed="false">
      <c r="A127" s="227"/>
      <c r="B127" s="228"/>
      <c r="C127" s="228"/>
      <c r="D127" s="228"/>
      <c r="E127" s="228"/>
      <c r="F127" s="228"/>
      <c r="G127" s="228"/>
      <c r="H127" s="228"/>
      <c r="I127" s="229" t="n">
        <v>42273</v>
      </c>
      <c r="J127" s="230" t="s">
        <v>325</v>
      </c>
      <c r="K127" s="231" t="n">
        <v>0</v>
      </c>
      <c r="L127" s="231" t="n">
        <v>0</v>
      </c>
      <c r="M127" s="231" t="n">
        <v>0</v>
      </c>
      <c r="N127" s="231" t="n">
        <v>30000</v>
      </c>
      <c r="O127" s="231" t="n">
        <v>30000</v>
      </c>
      <c r="P127" s="231" t="n">
        <v>50000</v>
      </c>
      <c r="Q127" s="231" t="n">
        <v>50000</v>
      </c>
      <c r="R127" s="231"/>
      <c r="S127" s="233" t="n">
        <v>30000</v>
      </c>
      <c r="T127" s="231"/>
      <c r="U127" s="231"/>
      <c r="V127" s="232" t="n">
        <f aca="false">S127/P127*100</f>
        <v>60</v>
      </c>
      <c r="W127" s="233" t="n">
        <v>30000</v>
      </c>
      <c r="X127" s="233" t="n">
        <v>0</v>
      </c>
      <c r="Y127" s="233" t="n">
        <v>30000</v>
      </c>
      <c r="Z127" s="233" t="n">
        <v>70000</v>
      </c>
      <c r="AA127" s="231" t="n">
        <v>35000</v>
      </c>
      <c r="AB127" s="233"/>
      <c r="AC127" s="231" t="n">
        <v>35000</v>
      </c>
      <c r="AD127" s="231" t="n">
        <v>35000</v>
      </c>
      <c r="AE127" s="231"/>
      <c r="AF127" s="231"/>
      <c r="AG127" s="234" t="n">
        <f aca="false">SUM(AD127+AE127-AF127)</f>
        <v>35000</v>
      </c>
      <c r="AH127" s="231"/>
      <c r="AI127" s="231" t="n">
        <v>30000</v>
      </c>
      <c r="AJ127" s="169" t="n">
        <v>0</v>
      </c>
      <c r="AK127" s="231" t="n">
        <v>200000</v>
      </c>
      <c r="AL127" s="231"/>
      <c r="AM127" s="231" t="n">
        <v>200000</v>
      </c>
      <c r="AN127" s="169" t="n">
        <f aca="false">SUM(AK127+AL127-AM127)</f>
        <v>0</v>
      </c>
      <c r="AO127" s="169"/>
      <c r="AP127" s="226" t="e">
        <f aca="false">SUM(AO127/AN127*100)</f>
        <v>#DIV/0!</v>
      </c>
    </row>
    <row r="128" customFormat="false" ht="12.75" hidden="true" customHeight="false" outlineLevel="0" collapsed="false">
      <c r="A128" s="227"/>
      <c r="B128" s="228"/>
      <c r="C128" s="228"/>
      <c r="D128" s="228"/>
      <c r="E128" s="228"/>
      <c r="F128" s="228"/>
      <c r="G128" s="228"/>
      <c r="H128" s="228"/>
      <c r="I128" s="229" t="n">
        <v>4227</v>
      </c>
      <c r="J128" s="230" t="s">
        <v>326</v>
      </c>
      <c r="K128" s="231"/>
      <c r="L128" s="231"/>
      <c r="M128" s="231"/>
      <c r="N128" s="231"/>
      <c r="O128" s="231"/>
      <c r="P128" s="231"/>
      <c r="Q128" s="231"/>
      <c r="R128" s="231"/>
      <c r="S128" s="233"/>
      <c r="T128" s="231"/>
      <c r="U128" s="231"/>
      <c r="V128" s="232"/>
      <c r="W128" s="233"/>
      <c r="X128" s="233"/>
      <c r="Y128" s="233"/>
      <c r="Z128" s="233"/>
      <c r="AA128" s="231"/>
      <c r="AB128" s="233"/>
      <c r="AC128" s="231"/>
      <c r="AD128" s="231"/>
      <c r="AE128" s="231"/>
      <c r="AF128" s="231"/>
      <c r="AG128" s="234"/>
      <c r="AH128" s="231"/>
      <c r="AI128" s="231"/>
      <c r="AJ128" s="169" t="n">
        <v>2036.03</v>
      </c>
      <c r="AK128" s="231" t="n">
        <v>10000</v>
      </c>
      <c r="AL128" s="231" t="n">
        <v>55000</v>
      </c>
      <c r="AM128" s="231"/>
      <c r="AN128" s="169" t="n">
        <f aca="false">SUM(AK128+AL128-AM128)</f>
        <v>65000</v>
      </c>
      <c r="AO128" s="169"/>
      <c r="AP128" s="226" t="n">
        <f aca="false">SUM(AO128/AN128*100)</f>
        <v>0</v>
      </c>
    </row>
    <row r="129" customFormat="false" ht="12.75" hidden="true" customHeight="false" outlineLevel="0" collapsed="false">
      <c r="A129" s="227"/>
      <c r="B129" s="228"/>
      <c r="C129" s="228"/>
      <c r="D129" s="228"/>
      <c r="E129" s="228"/>
      <c r="F129" s="228"/>
      <c r="G129" s="228"/>
      <c r="H129" s="228"/>
      <c r="I129" s="229" t="n">
        <v>42274</v>
      </c>
      <c r="J129" s="230" t="s">
        <v>327</v>
      </c>
      <c r="K129" s="231"/>
      <c r="L129" s="231"/>
      <c r="M129" s="231"/>
      <c r="N129" s="231"/>
      <c r="O129" s="231"/>
      <c r="P129" s="231"/>
      <c r="Q129" s="231"/>
      <c r="R129" s="231"/>
      <c r="S129" s="233"/>
      <c r="T129" s="231"/>
      <c r="U129" s="231"/>
      <c r="V129" s="232"/>
      <c r="W129" s="233"/>
      <c r="X129" s="233"/>
      <c r="Y129" s="233"/>
      <c r="Z129" s="233"/>
      <c r="AA129" s="231"/>
      <c r="AB129" s="233"/>
      <c r="AC129" s="231" t="n">
        <v>20000</v>
      </c>
      <c r="AD129" s="231" t="n">
        <v>20000</v>
      </c>
      <c r="AE129" s="231"/>
      <c r="AF129" s="231"/>
      <c r="AG129" s="234" t="n">
        <f aca="false">SUM(AD129+AE129-AF129)</f>
        <v>20000</v>
      </c>
      <c r="AH129" s="239" t="n">
        <v>20527.5</v>
      </c>
      <c r="AI129" s="231" t="n">
        <v>32000</v>
      </c>
      <c r="AJ129" s="169" t="n">
        <v>7973.18</v>
      </c>
      <c r="AK129" s="231" t="n">
        <v>30000</v>
      </c>
      <c r="AL129" s="231" t="n">
        <v>20000</v>
      </c>
      <c r="AM129" s="231"/>
      <c r="AN129" s="169" t="n">
        <f aca="false">SUM(AK129+AL129-AM129)</f>
        <v>50000</v>
      </c>
      <c r="AO129" s="169"/>
      <c r="AP129" s="226" t="n">
        <f aca="false">SUM(AO129/AN129*100)</f>
        <v>0</v>
      </c>
    </row>
    <row r="130" customFormat="false" ht="12.75" hidden="true" customHeight="false" outlineLevel="0" collapsed="false">
      <c r="A130" s="227"/>
      <c r="B130" s="228" t="s">
        <v>118</v>
      </c>
      <c r="C130" s="228"/>
      <c r="D130" s="228"/>
      <c r="E130" s="228"/>
      <c r="F130" s="228"/>
      <c r="G130" s="228"/>
      <c r="H130" s="228"/>
      <c r="I130" s="229" t="n">
        <v>426</v>
      </c>
      <c r="J130" s="230" t="s">
        <v>328</v>
      </c>
      <c r="K130" s="231"/>
      <c r="L130" s="231"/>
      <c r="M130" s="231"/>
      <c r="N130" s="231"/>
      <c r="O130" s="231"/>
      <c r="P130" s="231"/>
      <c r="Q130" s="231"/>
      <c r="R130" s="231"/>
      <c r="S130" s="233"/>
      <c r="T130" s="231"/>
      <c r="U130" s="231"/>
      <c r="V130" s="232"/>
      <c r="W130" s="233"/>
      <c r="X130" s="233" t="n">
        <f aca="false">SUM(X131:X133)</f>
        <v>100000</v>
      </c>
      <c r="Y130" s="233" t="n">
        <f aca="false">SUM(Y131:Y133)</f>
        <v>115000</v>
      </c>
      <c r="Z130" s="233" t="n">
        <f aca="false">SUM(Z131:Z133)</f>
        <v>115000</v>
      </c>
      <c r="AA130" s="233" t="n">
        <f aca="false">SUM(AA131:AA133)</f>
        <v>15000</v>
      </c>
      <c r="AB130" s="233" t="n">
        <f aca="false">SUM(AB131:AB133)</f>
        <v>81000</v>
      </c>
      <c r="AC130" s="233" t="n">
        <f aca="false">SUM(AC131:AC133)</f>
        <v>15000</v>
      </c>
      <c r="AD130" s="233" t="n">
        <f aca="false">SUM(AD131:AD133)</f>
        <v>15000</v>
      </c>
      <c r="AE130" s="233" t="n">
        <f aca="false">SUM(AE131:AE133)</f>
        <v>0</v>
      </c>
      <c r="AF130" s="233" t="n">
        <f aca="false">SUM(AF131:AF133)</f>
        <v>0</v>
      </c>
      <c r="AG130" s="233" t="n">
        <f aca="false">SUM(AG131:AG133)</f>
        <v>15000</v>
      </c>
      <c r="AH130" s="233" t="n">
        <f aca="false">SUM(AH131:AH133)</f>
        <v>0</v>
      </c>
      <c r="AI130" s="233" t="n">
        <f aca="false">SUM(AI131:AI133)</f>
        <v>0</v>
      </c>
      <c r="AJ130" s="169" t="n">
        <v>0</v>
      </c>
      <c r="AK130" s="231" t="n">
        <v>0</v>
      </c>
      <c r="AL130" s="231"/>
      <c r="AM130" s="231"/>
      <c r="AN130" s="169" t="n">
        <f aca="false">SUM(AK130+AL130-AM130)</f>
        <v>0</v>
      </c>
      <c r="AO130" s="169"/>
      <c r="AP130" s="226" t="e">
        <f aca="false">SUM(AO130/AN130*100)</f>
        <v>#DIV/0!</v>
      </c>
    </row>
    <row r="131" customFormat="false" ht="12.75" hidden="true" customHeight="false" outlineLevel="0" collapsed="false">
      <c r="A131" s="240"/>
      <c r="B131" s="241"/>
      <c r="C131" s="241"/>
      <c r="D131" s="241"/>
      <c r="E131" s="241"/>
      <c r="F131" s="241"/>
      <c r="G131" s="241"/>
      <c r="H131" s="241"/>
      <c r="I131" s="242" t="n">
        <v>42621</v>
      </c>
      <c r="J131" s="237" t="s">
        <v>329</v>
      </c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2"/>
      <c r="W131" s="233"/>
      <c r="X131" s="233"/>
      <c r="Y131" s="233" t="n">
        <v>15000</v>
      </c>
      <c r="Z131" s="233" t="n">
        <v>15000</v>
      </c>
      <c r="AA131" s="231" t="n">
        <v>15000</v>
      </c>
      <c r="AB131" s="233" t="n">
        <v>6000</v>
      </c>
      <c r="AC131" s="231" t="n">
        <v>15000</v>
      </c>
      <c r="AD131" s="231" t="n">
        <v>15000</v>
      </c>
      <c r="AE131" s="231"/>
      <c r="AF131" s="231"/>
      <c r="AG131" s="234" t="n">
        <f aca="false">SUM(AC131+AE131-AF131)</f>
        <v>15000</v>
      </c>
      <c r="AH131" s="231"/>
      <c r="AI131" s="231" t="n">
        <v>0</v>
      </c>
      <c r="AJ131" s="169" t="n">
        <v>0</v>
      </c>
      <c r="AK131" s="231"/>
      <c r="AL131" s="231"/>
      <c r="AM131" s="231"/>
      <c r="AN131" s="169" t="n">
        <f aca="false">SUM(AK131+AL131-AM131)</f>
        <v>0</v>
      </c>
      <c r="AO131" s="169"/>
      <c r="AP131" s="226" t="e">
        <f aca="false">SUM(AO131/AN131*100)</f>
        <v>#DIV/0!</v>
      </c>
    </row>
    <row r="132" customFormat="false" ht="12.75" hidden="true" customHeight="false" outlineLevel="0" collapsed="false">
      <c r="A132" s="240"/>
      <c r="B132" s="241"/>
      <c r="C132" s="241"/>
      <c r="D132" s="241"/>
      <c r="E132" s="241"/>
      <c r="F132" s="241"/>
      <c r="G132" s="241"/>
      <c r="H132" s="241"/>
      <c r="I132" s="242" t="n">
        <v>42639</v>
      </c>
      <c r="J132" s="237" t="s">
        <v>330</v>
      </c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2"/>
      <c r="W132" s="233"/>
      <c r="X132" s="233"/>
      <c r="Y132" s="233"/>
      <c r="Z132" s="233"/>
      <c r="AA132" s="231"/>
      <c r="AB132" s="233"/>
      <c r="AC132" s="231"/>
      <c r="AD132" s="231"/>
      <c r="AE132" s="231"/>
      <c r="AF132" s="231"/>
      <c r="AG132" s="234" t="n">
        <f aca="false">SUM(AC132+AE132-AF132)</f>
        <v>0</v>
      </c>
      <c r="AH132" s="231"/>
      <c r="AI132" s="231"/>
      <c r="AJ132" s="169"/>
      <c r="AK132" s="231"/>
      <c r="AL132" s="231"/>
      <c r="AM132" s="231"/>
      <c r="AN132" s="169" t="n">
        <f aca="false">SUM(AK132+AL132-AM132)</f>
        <v>0</v>
      </c>
      <c r="AO132" s="169"/>
      <c r="AP132" s="226" t="e">
        <f aca="false">SUM(AO132/AN132*100)</f>
        <v>#DIV/0!</v>
      </c>
    </row>
    <row r="133" customFormat="false" ht="12.75" hidden="true" customHeight="false" outlineLevel="0" collapsed="false">
      <c r="A133" s="240"/>
      <c r="B133" s="241"/>
      <c r="C133" s="241"/>
      <c r="D133" s="241"/>
      <c r="E133" s="241"/>
      <c r="F133" s="241"/>
      <c r="G133" s="241"/>
      <c r="H133" s="241"/>
      <c r="I133" s="242" t="n">
        <v>42637</v>
      </c>
      <c r="J133" s="237" t="s">
        <v>331</v>
      </c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2"/>
      <c r="W133" s="233"/>
      <c r="X133" s="233" t="n">
        <v>100000</v>
      </c>
      <c r="Y133" s="233" t="n">
        <v>100000</v>
      </c>
      <c r="Z133" s="233" t="n">
        <v>100000</v>
      </c>
      <c r="AA133" s="231"/>
      <c r="AB133" s="233" t="n">
        <v>75000</v>
      </c>
      <c r="AC133" s="231"/>
      <c r="AD133" s="231"/>
      <c r="AE133" s="231"/>
      <c r="AF133" s="231"/>
      <c r="AG133" s="234" t="n">
        <f aca="false">SUM(AC133+AE133-AF133)</f>
        <v>0</v>
      </c>
      <c r="AH133" s="231"/>
      <c r="AI133" s="231"/>
      <c r="AJ133" s="169"/>
      <c r="AK133" s="231"/>
      <c r="AL133" s="231"/>
      <c r="AM133" s="231"/>
      <c r="AN133" s="169" t="n">
        <f aca="false">SUM(AK133+AL133-AM133)</f>
        <v>0</v>
      </c>
      <c r="AO133" s="169"/>
      <c r="AP133" s="226" t="e">
        <f aca="false">SUM(AO133/AN133*100)</f>
        <v>#DIV/0!</v>
      </c>
    </row>
    <row r="134" customFormat="false" ht="12.75" hidden="false" customHeight="false" outlineLevel="0" collapsed="false">
      <c r="A134" s="218" t="s">
        <v>332</v>
      </c>
      <c r="B134" s="243"/>
      <c r="C134" s="243"/>
      <c r="D134" s="243"/>
      <c r="E134" s="243"/>
      <c r="F134" s="243"/>
      <c r="G134" s="243"/>
      <c r="H134" s="243"/>
      <c r="I134" s="209" t="s">
        <v>333</v>
      </c>
      <c r="J134" s="210" t="s">
        <v>334</v>
      </c>
      <c r="K134" s="211" t="e">
        <f aca="false">SUM(K135+K141+#REF!)</f>
        <v>#REF!</v>
      </c>
      <c r="L134" s="211" t="e">
        <f aca="false">SUM(L135+L141+#REF!)</f>
        <v>#REF!</v>
      </c>
      <c r="M134" s="211" t="e">
        <f aca="false">SUM(M135+M141+#REF!)</f>
        <v>#REF!</v>
      </c>
      <c r="N134" s="211" t="n">
        <f aca="false">SUM(N135+N141)</f>
        <v>43000</v>
      </c>
      <c r="O134" s="211" t="n">
        <f aca="false">SUM(O135+O141)</f>
        <v>43000</v>
      </c>
      <c r="P134" s="211" t="n">
        <f aca="false">SUM(P135+P141)</f>
        <v>31000</v>
      </c>
      <c r="Q134" s="211" t="n">
        <f aca="false">SUM(Q135+Q141)</f>
        <v>31000</v>
      </c>
      <c r="R134" s="211" t="n">
        <f aca="false">SUM(R135+R141)</f>
        <v>0</v>
      </c>
      <c r="S134" s="211" t="n">
        <f aca="false">SUM(S135+S141)</f>
        <v>31000</v>
      </c>
      <c r="T134" s="211" t="n">
        <f aca="false">SUM(T135+T141)</f>
        <v>0</v>
      </c>
      <c r="U134" s="211" t="n">
        <f aca="false">SUM(U135+U141)</f>
        <v>0</v>
      </c>
      <c r="V134" s="211" t="n">
        <f aca="false">SUM(V135+V141)</f>
        <v>200</v>
      </c>
      <c r="W134" s="211" t="n">
        <f aca="false">SUM(W135+W141)</f>
        <v>31000</v>
      </c>
      <c r="X134" s="211" t="n">
        <f aca="false">SUM(X135+X141)</f>
        <v>88000</v>
      </c>
      <c r="Y134" s="211" t="n">
        <f aca="false">SUM(Y135+Y141)</f>
        <v>88000</v>
      </c>
      <c r="Z134" s="211" t="n">
        <f aca="false">SUM(Z135+Z141)</f>
        <v>88000</v>
      </c>
      <c r="AA134" s="211" t="n">
        <f aca="false">SUM(AA135+AA141)</f>
        <v>93000</v>
      </c>
      <c r="AB134" s="211" t="n">
        <f aca="false">SUM(AB135+AB141)</f>
        <v>0</v>
      </c>
      <c r="AC134" s="211" t="n">
        <f aca="false">SUM(AC135+AC141)</f>
        <v>115000</v>
      </c>
      <c r="AD134" s="211" t="n">
        <f aca="false">SUM(AD135+AD141)</f>
        <v>95000</v>
      </c>
      <c r="AE134" s="211" t="n">
        <f aca="false">SUM(AE135+AE141)</f>
        <v>0</v>
      </c>
      <c r="AF134" s="211" t="n">
        <f aca="false">SUM(AF135+AF141)</f>
        <v>0</v>
      </c>
      <c r="AG134" s="211" t="n">
        <f aca="false">SUM(AG135+AG141)</f>
        <v>95000</v>
      </c>
      <c r="AH134" s="211" t="n">
        <f aca="false">SUM(AH135+AH141)</f>
        <v>4997.09</v>
      </c>
      <c r="AI134" s="211" t="n">
        <f aca="false">SUM(AI135+AI141)</f>
        <v>60000</v>
      </c>
      <c r="AJ134" s="211" t="n">
        <f aca="false">SUM(AJ135+AJ141)</f>
        <v>0</v>
      </c>
      <c r="AK134" s="211" t="n">
        <f aca="false">SUM(AK135+AK141)</f>
        <v>60000</v>
      </c>
      <c r="AL134" s="211" t="n">
        <f aca="false">SUM(AL135+AL141)</f>
        <v>0</v>
      </c>
      <c r="AM134" s="211" t="n">
        <f aca="false">SUM(AM135+AM141)</f>
        <v>0</v>
      </c>
      <c r="AN134" s="211" t="n">
        <f aca="false">SUM(AN135+AN141)</f>
        <v>60000</v>
      </c>
      <c r="AO134" s="211" t="n">
        <f aca="false">SUM(AO135+AO141)</f>
        <v>0</v>
      </c>
      <c r="AP134" s="226" t="n">
        <f aca="false">SUM(AO134/AN134*100)</f>
        <v>0</v>
      </c>
    </row>
    <row r="135" customFormat="false" ht="12.75" hidden="false" customHeight="false" outlineLevel="0" collapsed="false">
      <c r="A135" s="213" t="s">
        <v>335</v>
      </c>
      <c r="B135" s="208"/>
      <c r="C135" s="208"/>
      <c r="D135" s="208"/>
      <c r="E135" s="208"/>
      <c r="F135" s="208"/>
      <c r="G135" s="208"/>
      <c r="H135" s="208"/>
      <c r="I135" s="219" t="s">
        <v>224</v>
      </c>
      <c r="J135" s="220" t="s">
        <v>336</v>
      </c>
      <c r="K135" s="221" t="e">
        <f aca="false">SUM(K136)</f>
        <v>#REF!</v>
      </c>
      <c r="L135" s="221" t="e">
        <f aca="false">SUM(L136)</f>
        <v>#REF!</v>
      </c>
      <c r="M135" s="221" t="e">
        <f aca="false">SUM(M136)</f>
        <v>#REF!</v>
      </c>
      <c r="N135" s="221" t="n">
        <f aca="false">SUM(N136)</f>
        <v>40000</v>
      </c>
      <c r="O135" s="221" t="n">
        <f aca="false">SUM(O136)</f>
        <v>40000</v>
      </c>
      <c r="P135" s="221" t="n">
        <f aca="false">SUM(P136)</f>
        <v>28000</v>
      </c>
      <c r="Q135" s="221" t="n">
        <f aca="false">SUM(Q136)</f>
        <v>28000</v>
      </c>
      <c r="R135" s="221" t="n">
        <f aca="false">SUM(R136)</f>
        <v>0</v>
      </c>
      <c r="S135" s="221" t="n">
        <f aca="false">SUM(S136)</f>
        <v>28000</v>
      </c>
      <c r="T135" s="221" t="n">
        <f aca="false">SUM(T136)</f>
        <v>0</v>
      </c>
      <c r="U135" s="221" t="n">
        <f aca="false">SUM(U136)</f>
        <v>0</v>
      </c>
      <c r="V135" s="221" t="n">
        <f aca="false">SUM(V136)</f>
        <v>100</v>
      </c>
      <c r="W135" s="221" t="n">
        <f aca="false">SUM(W136)</f>
        <v>28000</v>
      </c>
      <c r="X135" s="221" t="n">
        <f aca="false">SUM(X136)</f>
        <v>85000</v>
      </c>
      <c r="Y135" s="221" t="n">
        <f aca="false">SUM(Y136)</f>
        <v>85000</v>
      </c>
      <c r="Z135" s="221" t="n">
        <f aca="false">SUM(Z136)</f>
        <v>85000</v>
      </c>
      <c r="AA135" s="221" t="n">
        <f aca="false">SUM(AA136)</f>
        <v>85000</v>
      </c>
      <c r="AB135" s="221" t="n">
        <f aca="false">SUM(AB136)</f>
        <v>0</v>
      </c>
      <c r="AC135" s="221" t="n">
        <f aca="false">SUM(AC136)</f>
        <v>85000</v>
      </c>
      <c r="AD135" s="221" t="n">
        <f aca="false">SUM(AD136)</f>
        <v>85000</v>
      </c>
      <c r="AE135" s="221" t="n">
        <f aca="false">SUM(AE136)</f>
        <v>0</v>
      </c>
      <c r="AF135" s="221" t="n">
        <f aca="false">SUM(AF136)</f>
        <v>0</v>
      </c>
      <c r="AG135" s="221" t="n">
        <f aca="false">SUM(AG136)</f>
        <v>85000</v>
      </c>
      <c r="AH135" s="221" t="n">
        <f aca="false">SUM(AH136)</f>
        <v>0</v>
      </c>
      <c r="AI135" s="221" t="n">
        <f aca="false">SUM(AI136)</f>
        <v>50000</v>
      </c>
      <c r="AJ135" s="221" t="n">
        <f aca="false">SUM(AJ136)</f>
        <v>0</v>
      </c>
      <c r="AK135" s="221" t="n">
        <f aca="false">SUM(AK136)</f>
        <v>50000</v>
      </c>
      <c r="AL135" s="221" t="n">
        <f aca="false">SUM(AL136)</f>
        <v>0</v>
      </c>
      <c r="AM135" s="221" t="n">
        <f aca="false">SUM(AM136)</f>
        <v>0</v>
      </c>
      <c r="AN135" s="221" t="n">
        <f aca="false">SUM(AN136)</f>
        <v>50000</v>
      </c>
      <c r="AO135" s="221" t="n">
        <f aca="false">SUM(AO136)</f>
        <v>0</v>
      </c>
      <c r="AP135" s="226" t="n">
        <f aca="false">SUM(AO135/AN135*100)</f>
        <v>0</v>
      </c>
    </row>
    <row r="136" customFormat="false" ht="12.75" hidden="false" customHeight="false" outlineLevel="0" collapsed="false">
      <c r="A136" s="213"/>
      <c r="B136" s="208"/>
      <c r="C136" s="208"/>
      <c r="D136" s="208"/>
      <c r="E136" s="208"/>
      <c r="F136" s="208"/>
      <c r="G136" s="208"/>
      <c r="H136" s="208"/>
      <c r="I136" s="219" t="s">
        <v>337</v>
      </c>
      <c r="J136" s="220"/>
      <c r="K136" s="221" t="e">
        <f aca="false">SUM(K137)</f>
        <v>#REF!</v>
      </c>
      <c r="L136" s="221" t="e">
        <f aca="false">SUM(L137)</f>
        <v>#REF!</v>
      </c>
      <c r="M136" s="221" t="e">
        <f aca="false">SUM(M137)</f>
        <v>#REF!</v>
      </c>
      <c r="N136" s="221" t="n">
        <f aca="false">SUM(N137)</f>
        <v>40000</v>
      </c>
      <c r="O136" s="221" t="n">
        <f aca="false">SUM(O137)</f>
        <v>40000</v>
      </c>
      <c r="P136" s="221" t="n">
        <f aca="false">SUM(P137)</f>
        <v>28000</v>
      </c>
      <c r="Q136" s="221" t="n">
        <f aca="false">SUM(Q137)</f>
        <v>28000</v>
      </c>
      <c r="R136" s="221" t="n">
        <f aca="false">SUM(R137)</f>
        <v>0</v>
      </c>
      <c r="S136" s="221" t="n">
        <f aca="false">SUM(S137)</f>
        <v>28000</v>
      </c>
      <c r="T136" s="221" t="n">
        <f aca="false">SUM(T137)</f>
        <v>0</v>
      </c>
      <c r="U136" s="221" t="n">
        <f aca="false">SUM(U137)</f>
        <v>0</v>
      </c>
      <c r="V136" s="221" t="n">
        <f aca="false">SUM(V137)</f>
        <v>100</v>
      </c>
      <c r="W136" s="221" t="n">
        <f aca="false">SUM(W137)</f>
        <v>28000</v>
      </c>
      <c r="X136" s="221" t="n">
        <f aca="false">SUM(X137)</f>
        <v>85000</v>
      </c>
      <c r="Y136" s="221" t="n">
        <f aca="false">SUM(Y137)</f>
        <v>85000</v>
      </c>
      <c r="Z136" s="221" t="n">
        <f aca="false">SUM(Z137)</f>
        <v>85000</v>
      </c>
      <c r="AA136" s="221" t="n">
        <f aca="false">SUM(AA137)</f>
        <v>85000</v>
      </c>
      <c r="AB136" s="221" t="n">
        <f aca="false">SUM(AB137)</f>
        <v>0</v>
      </c>
      <c r="AC136" s="221" t="n">
        <f aca="false">SUM(AC137)</f>
        <v>85000</v>
      </c>
      <c r="AD136" s="221" t="n">
        <f aca="false">SUM(AD137)</f>
        <v>85000</v>
      </c>
      <c r="AE136" s="221" t="n">
        <f aca="false">SUM(AE137)</f>
        <v>0</v>
      </c>
      <c r="AF136" s="221" t="n">
        <f aca="false">SUM(AF137)</f>
        <v>0</v>
      </c>
      <c r="AG136" s="221" t="n">
        <f aca="false">SUM(AG137)</f>
        <v>85000</v>
      </c>
      <c r="AH136" s="221" t="n">
        <f aca="false">SUM(AH137)</f>
        <v>0</v>
      </c>
      <c r="AI136" s="221" t="n">
        <f aca="false">SUM(AI137)</f>
        <v>50000</v>
      </c>
      <c r="AJ136" s="221" t="n">
        <f aca="false">SUM(AJ137)</f>
        <v>0</v>
      </c>
      <c r="AK136" s="221" t="n">
        <f aca="false">SUM(AK137)</f>
        <v>50000</v>
      </c>
      <c r="AL136" s="221" t="n">
        <f aca="false">SUM(AL137)</f>
        <v>0</v>
      </c>
      <c r="AM136" s="221" t="n">
        <f aca="false">SUM(AM137)</f>
        <v>0</v>
      </c>
      <c r="AN136" s="221" t="n">
        <f aca="false">SUM(AN137)</f>
        <v>50000</v>
      </c>
      <c r="AO136" s="221" t="n">
        <f aca="false">SUM(AO137)</f>
        <v>0</v>
      </c>
      <c r="AP136" s="226" t="n">
        <f aca="false">SUM(AO136/AN136*100)</f>
        <v>0</v>
      </c>
    </row>
    <row r="137" customFormat="false" ht="12.75" hidden="false" customHeight="false" outlineLevel="0" collapsed="false">
      <c r="A137" s="222"/>
      <c r="B137" s="223"/>
      <c r="C137" s="223"/>
      <c r="D137" s="223"/>
      <c r="E137" s="223"/>
      <c r="F137" s="223"/>
      <c r="G137" s="223"/>
      <c r="H137" s="223"/>
      <c r="I137" s="224" t="n">
        <v>3</v>
      </c>
      <c r="J137" s="120" t="s">
        <v>77</v>
      </c>
      <c r="K137" s="225" t="e">
        <f aca="false">SUM(K138)</f>
        <v>#REF!</v>
      </c>
      <c r="L137" s="225" t="e">
        <f aca="false">SUM(L138)</f>
        <v>#REF!</v>
      </c>
      <c r="M137" s="225" t="e">
        <f aca="false">SUM(M138)</f>
        <v>#REF!</v>
      </c>
      <c r="N137" s="225" t="n">
        <f aca="false">SUM(N138)</f>
        <v>40000</v>
      </c>
      <c r="O137" s="225" t="n">
        <f aca="false">SUM(O138)</f>
        <v>40000</v>
      </c>
      <c r="P137" s="225" t="n">
        <f aca="false">SUM(P138)</f>
        <v>28000</v>
      </c>
      <c r="Q137" s="225" t="n">
        <f aca="false">SUM(Q138)</f>
        <v>28000</v>
      </c>
      <c r="R137" s="225" t="n">
        <f aca="false">SUM(R138)</f>
        <v>0</v>
      </c>
      <c r="S137" s="225" t="n">
        <f aca="false">SUM(S138)</f>
        <v>28000</v>
      </c>
      <c r="T137" s="225" t="n">
        <f aca="false">SUM(T138)</f>
        <v>0</v>
      </c>
      <c r="U137" s="225" t="n">
        <f aca="false">SUM(U138)</f>
        <v>0</v>
      </c>
      <c r="V137" s="225" t="n">
        <f aca="false">SUM(V138)</f>
        <v>100</v>
      </c>
      <c r="W137" s="225" t="n">
        <f aca="false">SUM(W138)</f>
        <v>28000</v>
      </c>
      <c r="X137" s="225" t="n">
        <f aca="false">SUM(X138)</f>
        <v>85000</v>
      </c>
      <c r="Y137" s="225" t="n">
        <f aca="false">SUM(Y138)</f>
        <v>85000</v>
      </c>
      <c r="Z137" s="225" t="n">
        <f aca="false">SUM(Z138)</f>
        <v>85000</v>
      </c>
      <c r="AA137" s="225" t="n">
        <f aca="false">SUM(AA138)</f>
        <v>85000</v>
      </c>
      <c r="AB137" s="225" t="n">
        <f aca="false">SUM(AB138)</f>
        <v>0</v>
      </c>
      <c r="AC137" s="225" t="n">
        <f aca="false">SUM(AC138)</f>
        <v>85000</v>
      </c>
      <c r="AD137" s="225" t="n">
        <f aca="false">SUM(AD138)</f>
        <v>85000</v>
      </c>
      <c r="AE137" s="225" t="n">
        <f aca="false">SUM(AE138)</f>
        <v>0</v>
      </c>
      <c r="AF137" s="225" t="n">
        <f aca="false">SUM(AF138)</f>
        <v>0</v>
      </c>
      <c r="AG137" s="225" t="n">
        <f aca="false">SUM(AG138)</f>
        <v>85000</v>
      </c>
      <c r="AH137" s="225" t="n">
        <f aca="false">SUM(AH138)</f>
        <v>0</v>
      </c>
      <c r="AI137" s="225" t="n">
        <f aca="false">SUM(AI138)</f>
        <v>50000</v>
      </c>
      <c r="AJ137" s="225" t="n">
        <f aca="false">SUM(AJ138)</f>
        <v>0</v>
      </c>
      <c r="AK137" s="225" t="n">
        <f aca="false">SUM(AK138)</f>
        <v>50000</v>
      </c>
      <c r="AL137" s="225" t="n">
        <f aca="false">SUM(AL138)</f>
        <v>0</v>
      </c>
      <c r="AM137" s="225" t="n">
        <f aca="false">SUM(AM138)</f>
        <v>0</v>
      </c>
      <c r="AN137" s="225" t="n">
        <f aca="false">SUM(AN138)</f>
        <v>50000</v>
      </c>
      <c r="AO137" s="225" t="n">
        <f aca="false">SUM(AO138)</f>
        <v>0</v>
      </c>
      <c r="AP137" s="226" t="n">
        <f aca="false">SUM(AO137/AN137*100)</f>
        <v>0</v>
      </c>
    </row>
    <row r="138" customFormat="false" ht="12.75" hidden="false" customHeight="false" outlineLevel="0" collapsed="false">
      <c r="A138" s="222"/>
      <c r="B138" s="223"/>
      <c r="C138" s="223"/>
      <c r="D138" s="223"/>
      <c r="E138" s="223"/>
      <c r="F138" s="223"/>
      <c r="G138" s="223"/>
      <c r="H138" s="223"/>
      <c r="I138" s="224" t="n">
        <v>38</v>
      </c>
      <c r="J138" s="120" t="s">
        <v>233</v>
      </c>
      <c r="K138" s="225" t="e">
        <f aca="false">SUM(K139)</f>
        <v>#REF!</v>
      </c>
      <c r="L138" s="225" t="e">
        <f aca="false">SUM(L139)</f>
        <v>#REF!</v>
      </c>
      <c r="M138" s="225" t="e">
        <f aca="false">SUM(M139)</f>
        <v>#REF!</v>
      </c>
      <c r="N138" s="225" t="n">
        <f aca="false">SUM(N139)</f>
        <v>40000</v>
      </c>
      <c r="O138" s="225" t="n">
        <f aca="false">SUM(O139)</f>
        <v>40000</v>
      </c>
      <c r="P138" s="225" t="n">
        <f aca="false">SUM(P139)</f>
        <v>28000</v>
      </c>
      <c r="Q138" s="225" t="n">
        <f aca="false">SUM(Q139)</f>
        <v>28000</v>
      </c>
      <c r="R138" s="225" t="n">
        <f aca="false">SUM(R139)</f>
        <v>0</v>
      </c>
      <c r="S138" s="225" t="n">
        <f aca="false">SUM(S139)</f>
        <v>28000</v>
      </c>
      <c r="T138" s="225" t="n">
        <f aca="false">SUM(T139)</f>
        <v>0</v>
      </c>
      <c r="U138" s="225" t="n">
        <f aca="false">SUM(U139)</f>
        <v>0</v>
      </c>
      <c r="V138" s="225" t="n">
        <f aca="false">SUM(V139)</f>
        <v>100</v>
      </c>
      <c r="W138" s="225" t="n">
        <f aca="false">SUM(W139)</f>
        <v>28000</v>
      </c>
      <c r="X138" s="225" t="n">
        <f aca="false">SUM(X139)</f>
        <v>85000</v>
      </c>
      <c r="Y138" s="225" t="n">
        <f aca="false">SUM(Y139)</f>
        <v>85000</v>
      </c>
      <c r="Z138" s="225" t="n">
        <f aca="false">SUM(Z139)</f>
        <v>85000</v>
      </c>
      <c r="AA138" s="225" t="n">
        <f aca="false">SUM(AA139)</f>
        <v>85000</v>
      </c>
      <c r="AB138" s="225" t="n">
        <f aca="false">SUM(AB139)</f>
        <v>0</v>
      </c>
      <c r="AC138" s="225" t="n">
        <f aca="false">SUM(AC139)</f>
        <v>85000</v>
      </c>
      <c r="AD138" s="225" t="n">
        <f aca="false">SUM(AD139)</f>
        <v>85000</v>
      </c>
      <c r="AE138" s="225" t="n">
        <f aca="false">SUM(AE139)</f>
        <v>0</v>
      </c>
      <c r="AF138" s="225" t="n">
        <f aca="false">SUM(AF139)</f>
        <v>0</v>
      </c>
      <c r="AG138" s="225" t="n">
        <f aca="false">SUM(AG139)</f>
        <v>85000</v>
      </c>
      <c r="AH138" s="225" t="n">
        <f aca="false">SUM(AH139)</f>
        <v>0</v>
      </c>
      <c r="AI138" s="225" t="n">
        <f aca="false">SUM(AI139)</f>
        <v>50000</v>
      </c>
      <c r="AJ138" s="225" t="n">
        <f aca="false">SUM(AJ139)</f>
        <v>0</v>
      </c>
      <c r="AK138" s="225" t="n">
        <f aca="false">SUM(AK139)</f>
        <v>50000</v>
      </c>
      <c r="AL138" s="225" t="n">
        <f aca="false">SUM(AL139)</f>
        <v>0</v>
      </c>
      <c r="AM138" s="225" t="n">
        <f aca="false">SUM(AM139)</f>
        <v>0</v>
      </c>
      <c r="AN138" s="225" t="n">
        <f aca="false">SUM(AN139)</f>
        <v>50000</v>
      </c>
      <c r="AO138" s="225" t="n">
        <f aca="false">SUM(AO139)</f>
        <v>0</v>
      </c>
      <c r="AP138" s="226" t="n">
        <f aca="false">SUM(AO138/AN138*100)</f>
        <v>0</v>
      </c>
    </row>
    <row r="139" customFormat="false" ht="12.75" hidden="false" customHeight="false" outlineLevel="0" collapsed="false">
      <c r="A139" s="227"/>
      <c r="B139" s="228" t="s">
        <v>115</v>
      </c>
      <c r="C139" s="228"/>
      <c r="D139" s="228"/>
      <c r="E139" s="228"/>
      <c r="F139" s="228"/>
      <c r="G139" s="228"/>
      <c r="H139" s="228"/>
      <c r="I139" s="229" t="n">
        <v>381</v>
      </c>
      <c r="J139" s="230" t="s">
        <v>96</v>
      </c>
      <c r="K139" s="231" t="e">
        <f aca="false">SUM(#REF!)</f>
        <v>#REF!</v>
      </c>
      <c r="L139" s="231" t="e">
        <f aca="false">SUM(#REF!)</f>
        <v>#REF!</v>
      </c>
      <c r="M139" s="231" t="e">
        <f aca="false">SUM(#REF!)</f>
        <v>#REF!</v>
      </c>
      <c r="N139" s="231" t="n">
        <f aca="false">SUM(N140:N140)</f>
        <v>40000</v>
      </c>
      <c r="O139" s="231" t="n">
        <f aca="false">SUM(O140:O140)</f>
        <v>40000</v>
      </c>
      <c r="P139" s="231" t="n">
        <f aca="false">SUM(P140:P140)</f>
        <v>28000</v>
      </c>
      <c r="Q139" s="231" t="n">
        <f aca="false">SUM(Q140:Q140)</f>
        <v>28000</v>
      </c>
      <c r="R139" s="231" t="n">
        <f aca="false">SUM(R140:R140)</f>
        <v>0</v>
      </c>
      <c r="S139" s="231" t="n">
        <f aca="false">SUM(S140:S140)</f>
        <v>28000</v>
      </c>
      <c r="T139" s="231" t="n">
        <f aca="false">SUM(T140:T140)</f>
        <v>0</v>
      </c>
      <c r="U139" s="231" t="n">
        <f aca="false">SUM(U140:U140)</f>
        <v>0</v>
      </c>
      <c r="V139" s="231" t="n">
        <f aca="false">SUM(V140:V140)</f>
        <v>100</v>
      </c>
      <c r="W139" s="231" t="n">
        <f aca="false">SUM(W140:W140)</f>
        <v>28000</v>
      </c>
      <c r="X139" s="231" t="n">
        <f aca="false">SUM(X140:X140)</f>
        <v>85000</v>
      </c>
      <c r="Y139" s="231" t="n">
        <f aca="false">SUM(Y140:Y140)</f>
        <v>85000</v>
      </c>
      <c r="Z139" s="231" t="n">
        <f aca="false">SUM(Z140:Z140)</f>
        <v>85000</v>
      </c>
      <c r="AA139" s="231" t="n">
        <f aca="false">SUM(AA140:AA140)</f>
        <v>85000</v>
      </c>
      <c r="AB139" s="231" t="n">
        <f aca="false">SUM(AB140:AB140)</f>
        <v>0</v>
      </c>
      <c r="AC139" s="231" t="n">
        <f aca="false">SUM(AC140:AC140)</f>
        <v>85000</v>
      </c>
      <c r="AD139" s="231" t="n">
        <f aca="false">SUM(AD140:AD140)</f>
        <v>85000</v>
      </c>
      <c r="AE139" s="231" t="n">
        <f aca="false">SUM(AE140:AE140)</f>
        <v>0</v>
      </c>
      <c r="AF139" s="231" t="n">
        <f aca="false">SUM(AF140:AF140)</f>
        <v>0</v>
      </c>
      <c r="AG139" s="231" t="n">
        <f aca="false">SUM(AG140:AG140)</f>
        <v>85000</v>
      </c>
      <c r="AH139" s="231" t="n">
        <f aca="false">SUM(AH140:AH140)</f>
        <v>0</v>
      </c>
      <c r="AI139" s="231" t="n">
        <f aca="false">SUM(AI140:AI140)</f>
        <v>50000</v>
      </c>
      <c r="AJ139" s="231" t="n">
        <f aca="false">SUM(AJ140:AJ140)</f>
        <v>0</v>
      </c>
      <c r="AK139" s="231" t="n">
        <f aca="false">SUM(AK140:AK140)</f>
        <v>50000</v>
      </c>
      <c r="AL139" s="231" t="n">
        <f aca="false">SUM(AL140:AL140)</f>
        <v>0</v>
      </c>
      <c r="AM139" s="231" t="n">
        <f aca="false">SUM(AM140:AM140)</f>
        <v>0</v>
      </c>
      <c r="AN139" s="231" t="n">
        <f aca="false">SUM(AN140:AN140)</f>
        <v>50000</v>
      </c>
      <c r="AO139" s="231" t="n">
        <f aca="false">SUM(AO140:AO140)</f>
        <v>0</v>
      </c>
      <c r="AP139" s="226" t="n">
        <f aca="false">SUM(AO139/AN139*100)</f>
        <v>0</v>
      </c>
    </row>
    <row r="140" customFormat="false" ht="12.75" hidden="true" customHeight="false" outlineLevel="0" collapsed="false">
      <c r="A140" s="227"/>
      <c r="B140" s="228"/>
      <c r="C140" s="228"/>
      <c r="D140" s="228"/>
      <c r="E140" s="228"/>
      <c r="F140" s="228"/>
      <c r="G140" s="228"/>
      <c r="H140" s="228"/>
      <c r="I140" s="242" t="n">
        <v>38111</v>
      </c>
      <c r="J140" s="230" t="s">
        <v>336</v>
      </c>
      <c r="K140" s="231"/>
      <c r="L140" s="231"/>
      <c r="M140" s="231"/>
      <c r="N140" s="231" t="n">
        <v>40000</v>
      </c>
      <c r="O140" s="231" t="n">
        <v>40000</v>
      </c>
      <c r="P140" s="231" t="n">
        <v>28000</v>
      </c>
      <c r="Q140" s="231" t="n">
        <v>28000</v>
      </c>
      <c r="R140" s="231"/>
      <c r="S140" s="231" t="n">
        <v>28000</v>
      </c>
      <c r="T140" s="231"/>
      <c r="U140" s="231"/>
      <c r="V140" s="232" t="n">
        <f aca="false">S140/P140*100</f>
        <v>100</v>
      </c>
      <c r="W140" s="233" t="n">
        <v>28000</v>
      </c>
      <c r="X140" s="231" t="n">
        <v>85000</v>
      </c>
      <c r="Y140" s="231" t="n">
        <v>85000</v>
      </c>
      <c r="Z140" s="231" t="n">
        <v>85000</v>
      </c>
      <c r="AA140" s="231" t="n">
        <v>85000</v>
      </c>
      <c r="AB140" s="231"/>
      <c r="AC140" s="231" t="n">
        <v>85000</v>
      </c>
      <c r="AD140" s="231" t="n">
        <v>85000</v>
      </c>
      <c r="AE140" s="231"/>
      <c r="AF140" s="231"/>
      <c r="AG140" s="234" t="n">
        <f aca="false">SUM(AC140+AE140-AF140)</f>
        <v>85000</v>
      </c>
      <c r="AH140" s="231"/>
      <c r="AI140" s="231" t="n">
        <v>50000</v>
      </c>
      <c r="AJ140" s="169" t="n">
        <v>0</v>
      </c>
      <c r="AK140" s="231" t="n">
        <v>50000</v>
      </c>
      <c r="AL140" s="231"/>
      <c r="AM140" s="231"/>
      <c r="AN140" s="169" t="n">
        <f aca="false">SUM(AK140+AL140-AM140)</f>
        <v>50000</v>
      </c>
      <c r="AO140" s="169"/>
      <c r="AP140" s="226" t="n">
        <f aca="false">SUM(AO140/AN140*100)</f>
        <v>0</v>
      </c>
    </row>
    <row r="141" customFormat="false" ht="12.75" hidden="false" customHeight="false" outlineLevel="0" collapsed="false">
      <c r="A141" s="213" t="s">
        <v>338</v>
      </c>
      <c r="B141" s="208"/>
      <c r="C141" s="208"/>
      <c r="D141" s="208"/>
      <c r="E141" s="208"/>
      <c r="F141" s="208"/>
      <c r="G141" s="208"/>
      <c r="H141" s="208"/>
      <c r="I141" s="219" t="s">
        <v>224</v>
      </c>
      <c r="J141" s="220" t="s">
        <v>339</v>
      </c>
      <c r="K141" s="221" t="n">
        <f aca="false">SUM(K142)</f>
        <v>0</v>
      </c>
      <c r="L141" s="221" t="n">
        <f aca="false">SUM(L142)</f>
        <v>3000</v>
      </c>
      <c r="M141" s="221" t="n">
        <f aca="false">SUM(M142)</f>
        <v>3000</v>
      </c>
      <c r="N141" s="221" t="n">
        <f aca="false">SUM(N142)</f>
        <v>3000</v>
      </c>
      <c r="O141" s="221" t="n">
        <f aca="false">SUM(O142)</f>
        <v>3000</v>
      </c>
      <c r="P141" s="221" t="n">
        <f aca="false">SUM(P142)</f>
        <v>3000</v>
      </c>
      <c r="Q141" s="221" t="n">
        <f aca="false">SUM(Q142)</f>
        <v>3000</v>
      </c>
      <c r="R141" s="221" t="n">
        <f aca="false">SUM(R142)</f>
        <v>0</v>
      </c>
      <c r="S141" s="221" t="n">
        <f aca="false">SUM(S142)</f>
        <v>3000</v>
      </c>
      <c r="T141" s="221" t="n">
        <f aca="false">SUM(T142)</f>
        <v>0</v>
      </c>
      <c r="U141" s="221" t="n">
        <f aca="false">SUM(U142)</f>
        <v>0</v>
      </c>
      <c r="V141" s="221" t="n">
        <f aca="false">SUM(V142)</f>
        <v>100</v>
      </c>
      <c r="W141" s="221" t="n">
        <f aca="false">SUM(W142)</f>
        <v>3000</v>
      </c>
      <c r="X141" s="221" t="n">
        <f aca="false">SUM(X142)</f>
        <v>3000</v>
      </c>
      <c r="Y141" s="221" t="n">
        <f aca="false">SUM(Y142)</f>
        <v>3000</v>
      </c>
      <c r="Z141" s="221" t="n">
        <f aca="false">SUM(Z142)</f>
        <v>3000</v>
      </c>
      <c r="AA141" s="221" t="n">
        <f aca="false">SUM(AA142)</f>
        <v>8000</v>
      </c>
      <c r="AB141" s="221" t="n">
        <f aca="false">SUM(AB142)</f>
        <v>0</v>
      </c>
      <c r="AC141" s="221" t="n">
        <f aca="false">SUM(AC142)</f>
        <v>30000</v>
      </c>
      <c r="AD141" s="221" t="n">
        <f aca="false">SUM(AD142)</f>
        <v>10000</v>
      </c>
      <c r="AE141" s="221" t="n">
        <f aca="false">SUM(AE142)</f>
        <v>0</v>
      </c>
      <c r="AF141" s="221" t="n">
        <f aca="false">SUM(AF142)</f>
        <v>0</v>
      </c>
      <c r="AG141" s="221" t="n">
        <f aca="false">SUM(AG142)</f>
        <v>10000</v>
      </c>
      <c r="AH141" s="221" t="n">
        <f aca="false">SUM(AH142)</f>
        <v>4997.09</v>
      </c>
      <c r="AI141" s="221" t="n">
        <f aca="false">SUM(AI142)</f>
        <v>10000</v>
      </c>
      <c r="AJ141" s="221" t="n">
        <f aca="false">SUM(AJ142)</f>
        <v>0</v>
      </c>
      <c r="AK141" s="221" t="n">
        <f aca="false">SUM(AK142)</f>
        <v>10000</v>
      </c>
      <c r="AL141" s="221" t="n">
        <f aca="false">SUM(AL142)</f>
        <v>0</v>
      </c>
      <c r="AM141" s="221" t="n">
        <f aca="false">SUM(AM142)</f>
        <v>0</v>
      </c>
      <c r="AN141" s="221" t="n">
        <f aca="false">SUM(AN142)</f>
        <v>10000</v>
      </c>
      <c r="AO141" s="221" t="n">
        <f aca="false">SUM(AO142)</f>
        <v>0</v>
      </c>
      <c r="AP141" s="226" t="n">
        <f aca="false">SUM(AO141/AN141*100)</f>
        <v>0</v>
      </c>
    </row>
    <row r="142" customFormat="false" ht="12.75" hidden="false" customHeight="false" outlineLevel="0" collapsed="false">
      <c r="A142" s="213"/>
      <c r="B142" s="208"/>
      <c r="C142" s="208"/>
      <c r="D142" s="208"/>
      <c r="E142" s="208"/>
      <c r="F142" s="208"/>
      <c r="G142" s="208"/>
      <c r="H142" s="208"/>
      <c r="I142" s="219" t="s">
        <v>340</v>
      </c>
      <c r="J142" s="220"/>
      <c r="K142" s="221" t="n">
        <f aca="false">SUM(K143)</f>
        <v>0</v>
      </c>
      <c r="L142" s="221" t="n">
        <f aca="false">SUM(L143)</f>
        <v>3000</v>
      </c>
      <c r="M142" s="221" t="n">
        <f aca="false">SUM(M143)</f>
        <v>3000</v>
      </c>
      <c r="N142" s="221" t="n">
        <f aca="false">SUM(N143)</f>
        <v>3000</v>
      </c>
      <c r="O142" s="221" t="n">
        <f aca="false">SUM(O143)</f>
        <v>3000</v>
      </c>
      <c r="P142" s="221" t="n">
        <f aca="false">SUM(P143)</f>
        <v>3000</v>
      </c>
      <c r="Q142" s="221" t="n">
        <f aca="false">SUM(Q143)</f>
        <v>3000</v>
      </c>
      <c r="R142" s="221" t="n">
        <f aca="false">SUM(R143)</f>
        <v>0</v>
      </c>
      <c r="S142" s="221" t="n">
        <f aca="false">SUM(S143)</f>
        <v>3000</v>
      </c>
      <c r="T142" s="221" t="n">
        <f aca="false">SUM(T143)</f>
        <v>0</v>
      </c>
      <c r="U142" s="221" t="n">
        <f aca="false">SUM(U143)</f>
        <v>0</v>
      </c>
      <c r="V142" s="221" t="n">
        <f aca="false">SUM(V143)</f>
        <v>100</v>
      </c>
      <c r="W142" s="221" t="n">
        <f aca="false">SUM(W143)</f>
        <v>3000</v>
      </c>
      <c r="X142" s="221" t="n">
        <f aca="false">SUM(X143)</f>
        <v>3000</v>
      </c>
      <c r="Y142" s="221" t="n">
        <f aca="false">SUM(Y143)</f>
        <v>3000</v>
      </c>
      <c r="Z142" s="221" t="n">
        <f aca="false">SUM(Z143)</f>
        <v>3000</v>
      </c>
      <c r="AA142" s="221" t="n">
        <f aca="false">SUM(AA143)</f>
        <v>8000</v>
      </c>
      <c r="AB142" s="221" t="n">
        <f aca="false">SUM(AB143)</f>
        <v>0</v>
      </c>
      <c r="AC142" s="221" t="n">
        <f aca="false">SUM(AC143)</f>
        <v>30000</v>
      </c>
      <c r="AD142" s="221" t="n">
        <f aca="false">SUM(AD143)</f>
        <v>10000</v>
      </c>
      <c r="AE142" s="221" t="n">
        <f aca="false">SUM(AE143)</f>
        <v>0</v>
      </c>
      <c r="AF142" s="221" t="n">
        <f aca="false">SUM(AF143)</f>
        <v>0</v>
      </c>
      <c r="AG142" s="221" t="n">
        <f aca="false">SUM(AG143)</f>
        <v>10000</v>
      </c>
      <c r="AH142" s="221" t="n">
        <f aca="false">SUM(AH143)</f>
        <v>4997.09</v>
      </c>
      <c r="AI142" s="221" t="n">
        <f aca="false">SUM(AI143)</f>
        <v>10000</v>
      </c>
      <c r="AJ142" s="221" t="n">
        <f aca="false">SUM(AJ143)</f>
        <v>0</v>
      </c>
      <c r="AK142" s="221" t="n">
        <f aca="false">SUM(AK143)</f>
        <v>10000</v>
      </c>
      <c r="AL142" s="221" t="n">
        <f aca="false">SUM(AL143)</f>
        <v>0</v>
      </c>
      <c r="AM142" s="221" t="n">
        <f aca="false">SUM(AM143)</f>
        <v>0</v>
      </c>
      <c r="AN142" s="221" t="n">
        <f aca="false">SUM(AN143)</f>
        <v>10000</v>
      </c>
      <c r="AO142" s="221" t="n">
        <f aca="false">SUM(AO143)</f>
        <v>0</v>
      </c>
      <c r="AP142" s="226" t="n">
        <f aca="false">SUM(AO142/AN142*100)</f>
        <v>0</v>
      </c>
    </row>
    <row r="143" customFormat="false" ht="12.75" hidden="false" customHeight="false" outlineLevel="0" collapsed="false">
      <c r="A143" s="222"/>
      <c r="B143" s="223"/>
      <c r="C143" s="223"/>
      <c r="D143" s="223"/>
      <c r="E143" s="223"/>
      <c r="F143" s="223"/>
      <c r="G143" s="223"/>
      <c r="H143" s="223"/>
      <c r="I143" s="224" t="n">
        <v>3</v>
      </c>
      <c r="J143" s="120" t="s">
        <v>77</v>
      </c>
      <c r="K143" s="225" t="n">
        <f aca="false">SUM(K144)</f>
        <v>0</v>
      </c>
      <c r="L143" s="225" t="n">
        <f aca="false">SUM(L144)</f>
        <v>3000</v>
      </c>
      <c r="M143" s="225" t="n">
        <f aca="false">SUM(M144)</f>
        <v>3000</v>
      </c>
      <c r="N143" s="225" t="n">
        <f aca="false">SUM(N144)</f>
        <v>3000</v>
      </c>
      <c r="O143" s="225" t="n">
        <f aca="false">SUM(O144)</f>
        <v>3000</v>
      </c>
      <c r="P143" s="225" t="n">
        <f aca="false">SUM(P144)</f>
        <v>3000</v>
      </c>
      <c r="Q143" s="225" t="n">
        <f aca="false">SUM(Q144)</f>
        <v>3000</v>
      </c>
      <c r="R143" s="225" t="n">
        <f aca="false">SUM(R144)</f>
        <v>0</v>
      </c>
      <c r="S143" s="225" t="n">
        <f aca="false">SUM(S144)</f>
        <v>3000</v>
      </c>
      <c r="T143" s="225" t="n">
        <f aca="false">SUM(T144)</f>
        <v>0</v>
      </c>
      <c r="U143" s="225" t="n">
        <f aca="false">SUM(U144)</f>
        <v>0</v>
      </c>
      <c r="V143" s="225" t="n">
        <f aca="false">SUM(V144)</f>
        <v>100</v>
      </c>
      <c r="W143" s="225" t="n">
        <f aca="false">SUM(W144)</f>
        <v>3000</v>
      </c>
      <c r="X143" s="225" t="n">
        <f aca="false">SUM(X144)</f>
        <v>3000</v>
      </c>
      <c r="Y143" s="225" t="n">
        <f aca="false">SUM(Y144)</f>
        <v>3000</v>
      </c>
      <c r="Z143" s="225" t="n">
        <f aca="false">SUM(Z144)</f>
        <v>3000</v>
      </c>
      <c r="AA143" s="225" t="n">
        <f aca="false">SUM(AA144)</f>
        <v>8000</v>
      </c>
      <c r="AB143" s="225" t="n">
        <f aca="false">SUM(AB144)</f>
        <v>0</v>
      </c>
      <c r="AC143" s="225" t="n">
        <f aca="false">SUM(AC144)</f>
        <v>30000</v>
      </c>
      <c r="AD143" s="225" t="n">
        <f aca="false">SUM(AD144)</f>
        <v>10000</v>
      </c>
      <c r="AE143" s="225" t="n">
        <f aca="false">SUM(AE144)</f>
        <v>0</v>
      </c>
      <c r="AF143" s="225" t="n">
        <f aca="false">SUM(AF144)</f>
        <v>0</v>
      </c>
      <c r="AG143" s="225" t="n">
        <f aca="false">SUM(AG144)</f>
        <v>10000</v>
      </c>
      <c r="AH143" s="225" t="n">
        <f aca="false">SUM(AH144)</f>
        <v>4997.09</v>
      </c>
      <c r="AI143" s="225" t="n">
        <f aca="false">SUM(AI144)</f>
        <v>10000</v>
      </c>
      <c r="AJ143" s="225" t="n">
        <f aca="false">SUM(AJ144)</f>
        <v>0</v>
      </c>
      <c r="AK143" s="225" t="n">
        <f aca="false">SUM(AK144)</f>
        <v>10000</v>
      </c>
      <c r="AL143" s="225" t="n">
        <f aca="false">SUM(AL144)</f>
        <v>0</v>
      </c>
      <c r="AM143" s="225" t="n">
        <f aca="false">SUM(AM144)</f>
        <v>0</v>
      </c>
      <c r="AN143" s="225" t="n">
        <f aca="false">SUM(AN144)</f>
        <v>10000</v>
      </c>
      <c r="AO143" s="225" t="n">
        <f aca="false">SUM(AO144)</f>
        <v>0</v>
      </c>
      <c r="AP143" s="226" t="n">
        <f aca="false">SUM(AO143/AN143*100)</f>
        <v>0</v>
      </c>
    </row>
    <row r="144" customFormat="false" ht="12.75" hidden="false" customHeight="false" outlineLevel="0" collapsed="false">
      <c r="A144" s="222"/>
      <c r="B144" s="223"/>
      <c r="C144" s="223"/>
      <c r="D144" s="223"/>
      <c r="E144" s="223"/>
      <c r="F144" s="223"/>
      <c r="G144" s="223"/>
      <c r="H144" s="223"/>
      <c r="I144" s="224" t="n">
        <v>38</v>
      </c>
      <c r="J144" s="120" t="s">
        <v>233</v>
      </c>
      <c r="K144" s="225" t="n">
        <f aca="false">SUM(K145)</f>
        <v>0</v>
      </c>
      <c r="L144" s="225" t="n">
        <f aca="false">SUM(L145)</f>
        <v>3000</v>
      </c>
      <c r="M144" s="225" t="n">
        <f aca="false">SUM(M145)</f>
        <v>3000</v>
      </c>
      <c r="N144" s="225" t="n">
        <f aca="false">SUM(N145)</f>
        <v>3000</v>
      </c>
      <c r="O144" s="225" t="n">
        <f aca="false">SUM(O145)</f>
        <v>3000</v>
      </c>
      <c r="P144" s="225" t="n">
        <f aca="false">SUM(P145)</f>
        <v>3000</v>
      </c>
      <c r="Q144" s="225" t="n">
        <f aca="false">SUM(Q145)</f>
        <v>3000</v>
      </c>
      <c r="R144" s="225" t="n">
        <f aca="false">SUM(R145)</f>
        <v>0</v>
      </c>
      <c r="S144" s="225" t="n">
        <f aca="false">SUM(S145)</f>
        <v>3000</v>
      </c>
      <c r="T144" s="225" t="n">
        <f aca="false">SUM(T145)</f>
        <v>0</v>
      </c>
      <c r="U144" s="225" t="n">
        <f aca="false">SUM(U145)</f>
        <v>0</v>
      </c>
      <c r="V144" s="225" t="n">
        <f aca="false">SUM(V145)</f>
        <v>100</v>
      </c>
      <c r="W144" s="225" t="n">
        <f aca="false">SUM(W145)</f>
        <v>3000</v>
      </c>
      <c r="X144" s="225" t="n">
        <f aca="false">SUM(X145)</f>
        <v>3000</v>
      </c>
      <c r="Y144" s="225" t="n">
        <f aca="false">SUM(Y145)</f>
        <v>3000</v>
      </c>
      <c r="Z144" s="225" t="n">
        <f aca="false">SUM(Z145)</f>
        <v>3000</v>
      </c>
      <c r="AA144" s="225" t="n">
        <f aca="false">SUM(AA145)</f>
        <v>8000</v>
      </c>
      <c r="AB144" s="225" t="n">
        <f aca="false">SUM(AB145)</f>
        <v>0</v>
      </c>
      <c r="AC144" s="225" t="n">
        <f aca="false">SUM(AC145)</f>
        <v>30000</v>
      </c>
      <c r="AD144" s="225" t="n">
        <f aca="false">SUM(AD145)</f>
        <v>10000</v>
      </c>
      <c r="AE144" s="225" t="n">
        <f aca="false">SUM(AE145)</f>
        <v>0</v>
      </c>
      <c r="AF144" s="225" t="n">
        <f aca="false">SUM(AF145)</f>
        <v>0</v>
      </c>
      <c r="AG144" s="225" t="n">
        <f aca="false">SUM(AG145)</f>
        <v>10000</v>
      </c>
      <c r="AH144" s="225" t="n">
        <f aca="false">SUM(AH145)</f>
        <v>4997.09</v>
      </c>
      <c r="AI144" s="225" t="n">
        <f aca="false">SUM(AI145)</f>
        <v>10000</v>
      </c>
      <c r="AJ144" s="225" t="n">
        <f aca="false">SUM(AJ145)</f>
        <v>0</v>
      </c>
      <c r="AK144" s="225" t="n">
        <f aca="false">SUM(AK145)</f>
        <v>10000</v>
      </c>
      <c r="AL144" s="225" t="n">
        <f aca="false">SUM(AL145)</f>
        <v>0</v>
      </c>
      <c r="AM144" s="225" t="n">
        <f aca="false">SUM(AM145)</f>
        <v>0</v>
      </c>
      <c r="AN144" s="225" t="n">
        <f aca="false">SUM(AN145)</f>
        <v>10000</v>
      </c>
      <c r="AO144" s="225" t="n">
        <f aca="false">SUM(AO145)</f>
        <v>0</v>
      </c>
      <c r="AP144" s="226" t="n">
        <f aca="false">SUM(AO144/AN144*100)</f>
        <v>0</v>
      </c>
    </row>
    <row r="145" customFormat="false" ht="12.75" hidden="false" customHeight="false" outlineLevel="0" collapsed="false">
      <c r="A145" s="227"/>
      <c r="B145" s="228" t="s">
        <v>115</v>
      </c>
      <c r="C145" s="228"/>
      <c r="D145" s="228"/>
      <c r="E145" s="228"/>
      <c r="F145" s="228"/>
      <c r="G145" s="228"/>
      <c r="H145" s="228"/>
      <c r="I145" s="229" t="n">
        <v>381</v>
      </c>
      <c r="J145" s="230" t="s">
        <v>96</v>
      </c>
      <c r="K145" s="231" t="n">
        <f aca="false">SUM(K146)</f>
        <v>0</v>
      </c>
      <c r="L145" s="231" t="n">
        <f aca="false">SUM(L146)</f>
        <v>3000</v>
      </c>
      <c r="M145" s="231" t="n">
        <f aca="false">SUM(M146)</f>
        <v>3000</v>
      </c>
      <c r="N145" s="231" t="n">
        <f aca="false">SUM(N146)</f>
        <v>3000</v>
      </c>
      <c r="O145" s="231" t="n">
        <f aca="false">SUM(O146)</f>
        <v>3000</v>
      </c>
      <c r="P145" s="231" t="n">
        <f aca="false">SUM(P146)</f>
        <v>3000</v>
      </c>
      <c r="Q145" s="231" t="n">
        <f aca="false">SUM(Q146)</f>
        <v>3000</v>
      </c>
      <c r="R145" s="231" t="n">
        <f aca="false">SUM(R146)</f>
        <v>0</v>
      </c>
      <c r="S145" s="231" t="n">
        <f aca="false">SUM(S146)</f>
        <v>3000</v>
      </c>
      <c r="T145" s="231" t="n">
        <f aca="false">SUM(T146)</f>
        <v>0</v>
      </c>
      <c r="U145" s="231" t="n">
        <f aca="false">SUM(U146)</f>
        <v>0</v>
      </c>
      <c r="V145" s="231" t="n">
        <f aca="false">SUM(V146)</f>
        <v>100</v>
      </c>
      <c r="W145" s="231" t="n">
        <f aca="false">SUM(W146)</f>
        <v>3000</v>
      </c>
      <c r="X145" s="231" t="n">
        <f aca="false">SUM(X146)</f>
        <v>3000</v>
      </c>
      <c r="Y145" s="231" t="n">
        <f aca="false">SUM(Y146)</f>
        <v>3000</v>
      </c>
      <c r="Z145" s="231" t="n">
        <f aca="false">SUM(Z146)</f>
        <v>3000</v>
      </c>
      <c r="AA145" s="231" t="n">
        <f aca="false">SUM(AA146)</f>
        <v>8000</v>
      </c>
      <c r="AB145" s="231" t="n">
        <f aca="false">SUM(AB146)</f>
        <v>0</v>
      </c>
      <c r="AC145" s="231" t="n">
        <f aca="false">SUM(AC146)</f>
        <v>30000</v>
      </c>
      <c r="AD145" s="231" t="n">
        <f aca="false">SUM(AD146)</f>
        <v>10000</v>
      </c>
      <c r="AE145" s="231" t="n">
        <f aca="false">SUM(AE146)</f>
        <v>0</v>
      </c>
      <c r="AF145" s="231" t="n">
        <f aca="false">SUM(AF146)</f>
        <v>0</v>
      </c>
      <c r="AG145" s="231" t="n">
        <f aca="false">SUM(AG146)</f>
        <v>10000</v>
      </c>
      <c r="AH145" s="231" t="n">
        <f aca="false">SUM(AH146)</f>
        <v>4997.09</v>
      </c>
      <c r="AI145" s="231" t="n">
        <f aca="false">SUM(AI146)</f>
        <v>10000</v>
      </c>
      <c r="AJ145" s="231" t="n">
        <f aca="false">SUM(AJ146)</f>
        <v>0</v>
      </c>
      <c r="AK145" s="231" t="n">
        <f aca="false">SUM(AK146)</f>
        <v>10000</v>
      </c>
      <c r="AL145" s="231" t="n">
        <f aca="false">SUM(AL146)</f>
        <v>0</v>
      </c>
      <c r="AM145" s="231" t="n">
        <f aca="false">SUM(AM146)</f>
        <v>0</v>
      </c>
      <c r="AN145" s="231" t="n">
        <f aca="false">SUM(AN146)</f>
        <v>10000</v>
      </c>
      <c r="AO145" s="231" t="n">
        <f aca="false">SUM(AO146)</f>
        <v>0</v>
      </c>
      <c r="AP145" s="226" t="n">
        <f aca="false">SUM(AO145/AN145*100)</f>
        <v>0</v>
      </c>
    </row>
    <row r="146" customFormat="false" ht="12.75" hidden="true" customHeight="false" outlineLevel="0" collapsed="false">
      <c r="A146" s="227"/>
      <c r="B146" s="228"/>
      <c r="C146" s="228"/>
      <c r="D146" s="228"/>
      <c r="E146" s="228"/>
      <c r="F146" s="228"/>
      <c r="G146" s="228"/>
      <c r="H146" s="228"/>
      <c r="I146" s="229" t="n">
        <v>38111</v>
      </c>
      <c r="J146" s="230" t="s">
        <v>339</v>
      </c>
      <c r="K146" s="231" t="n">
        <v>0</v>
      </c>
      <c r="L146" s="231" t="n">
        <v>3000</v>
      </c>
      <c r="M146" s="231" t="n">
        <v>3000</v>
      </c>
      <c r="N146" s="231" t="n">
        <v>3000</v>
      </c>
      <c r="O146" s="231" t="n">
        <v>3000</v>
      </c>
      <c r="P146" s="231" t="n">
        <v>3000</v>
      </c>
      <c r="Q146" s="231" t="n">
        <v>3000</v>
      </c>
      <c r="R146" s="231"/>
      <c r="S146" s="231" t="n">
        <v>3000</v>
      </c>
      <c r="T146" s="231"/>
      <c r="U146" s="231"/>
      <c r="V146" s="232" t="n">
        <f aca="false">S146/P146*100</f>
        <v>100</v>
      </c>
      <c r="W146" s="233" t="n">
        <v>3000</v>
      </c>
      <c r="X146" s="231" t="n">
        <v>3000</v>
      </c>
      <c r="Y146" s="231" t="n">
        <v>3000</v>
      </c>
      <c r="Z146" s="231" t="n">
        <v>3000</v>
      </c>
      <c r="AA146" s="231" t="n">
        <v>8000</v>
      </c>
      <c r="AB146" s="231"/>
      <c r="AC146" s="231" t="n">
        <v>30000</v>
      </c>
      <c r="AD146" s="231" t="n">
        <v>10000</v>
      </c>
      <c r="AE146" s="231"/>
      <c r="AF146" s="231"/>
      <c r="AG146" s="234" t="n">
        <v>10000</v>
      </c>
      <c r="AH146" s="231" t="n">
        <v>4997.09</v>
      </c>
      <c r="AI146" s="231" t="n">
        <v>10000</v>
      </c>
      <c r="AJ146" s="169" t="n">
        <v>0</v>
      </c>
      <c r="AK146" s="231" t="n">
        <v>10000</v>
      </c>
      <c r="AL146" s="231"/>
      <c r="AM146" s="231"/>
      <c r="AN146" s="169" t="n">
        <f aca="false">SUM(AK146+AL146-AM146)</f>
        <v>10000</v>
      </c>
      <c r="AO146" s="169"/>
      <c r="AP146" s="226" t="n">
        <f aca="false">SUM(AO146/AN146*100)</f>
        <v>0</v>
      </c>
    </row>
    <row r="147" customFormat="false" ht="12.75" hidden="false" customHeight="false" outlineLevel="0" collapsed="false">
      <c r="A147" s="218" t="s">
        <v>341</v>
      </c>
      <c r="B147" s="243"/>
      <c r="C147" s="243"/>
      <c r="D147" s="243"/>
      <c r="E147" s="243"/>
      <c r="F147" s="243"/>
      <c r="G147" s="243"/>
      <c r="H147" s="243"/>
      <c r="I147" s="209" t="s">
        <v>342</v>
      </c>
      <c r="J147" s="210" t="s">
        <v>343</v>
      </c>
      <c r="K147" s="211" t="n">
        <f aca="false">SUM(K148+K156)</f>
        <v>82578.36</v>
      </c>
      <c r="L147" s="211" t="n">
        <f aca="false">SUM(L148+L156)</f>
        <v>25000</v>
      </c>
      <c r="M147" s="211" t="n">
        <f aca="false">SUM(M148+M156)</f>
        <v>25000</v>
      </c>
      <c r="N147" s="211" t="n">
        <f aca="false">SUM(N148+N156)</f>
        <v>122000</v>
      </c>
      <c r="O147" s="211" t="n">
        <f aca="false">SUM(O148+O156)</f>
        <v>122000</v>
      </c>
      <c r="P147" s="211" t="n">
        <f aca="false">SUM(P148+P156)</f>
        <v>129000</v>
      </c>
      <c r="Q147" s="211" t="n">
        <f aca="false">SUM(Q148+Q156)</f>
        <v>129000</v>
      </c>
      <c r="R147" s="211" t="n">
        <f aca="false">SUM(R148+R156)</f>
        <v>42556.25</v>
      </c>
      <c r="S147" s="211" t="n">
        <f aca="false">SUM(S148+S156+S162)</f>
        <v>110000</v>
      </c>
      <c r="T147" s="211" t="n">
        <f aca="false">SUM(T148+T156+T162)</f>
        <v>51240.19</v>
      </c>
      <c r="U147" s="211" t="n">
        <f aca="false">SUM(U148+U156+U162)</f>
        <v>0</v>
      </c>
      <c r="V147" s="211" t="n">
        <f aca="false">SUM(V148+V156+V162)</f>
        <v>161.390762843799</v>
      </c>
      <c r="W147" s="211" t="n">
        <f aca="false">SUM(W148+W156+W162)</f>
        <v>160000</v>
      </c>
      <c r="X147" s="211" t="n">
        <f aca="false">SUM(X148+X156+X162)</f>
        <v>191000</v>
      </c>
      <c r="Y147" s="211" t="n">
        <f aca="false">SUM(Y148+Y156+Y162)</f>
        <v>199500</v>
      </c>
      <c r="Z147" s="211" t="n">
        <f aca="false">SUM(Z148+Z156+Z162)</f>
        <v>199500</v>
      </c>
      <c r="AA147" s="211" t="n">
        <f aca="false">SUM(AA148+AA156+AA162)</f>
        <v>220000</v>
      </c>
      <c r="AB147" s="211" t="n">
        <f aca="false">SUM(AB148+AB156+AB162)</f>
        <v>110744.73</v>
      </c>
      <c r="AC147" s="211" t="n">
        <f aca="false">SUM(AC148+AC156+AC162)</f>
        <v>220000</v>
      </c>
      <c r="AD147" s="211" t="n">
        <f aca="false">SUM(AD148+AD156+AD162)</f>
        <v>208000</v>
      </c>
      <c r="AE147" s="211" t="n">
        <f aca="false">SUM(AE148+AE156+AE162)</f>
        <v>0</v>
      </c>
      <c r="AF147" s="211" t="n">
        <f aca="false">SUM(AF148+AF156+AF162)</f>
        <v>0</v>
      </c>
      <c r="AG147" s="211" t="n">
        <f aca="false">SUM(AG148+AG156+AG162)</f>
        <v>224000</v>
      </c>
      <c r="AH147" s="211" t="n">
        <f aca="false">SUM(AH148+AH156+AH162)</f>
        <v>135922.87</v>
      </c>
      <c r="AI147" s="211" t="n">
        <f aca="false">SUM(AI148+AI156+AI162)</f>
        <v>223000</v>
      </c>
      <c r="AJ147" s="211" t="n">
        <f aca="false">SUM(AJ148+AJ156+AJ162)</f>
        <v>64888.98</v>
      </c>
      <c r="AK147" s="211" t="n">
        <f aca="false">SUM(AK148+AK156+AK162)</f>
        <v>271000</v>
      </c>
      <c r="AL147" s="211" t="n">
        <f aca="false">SUM(AL148+AL156+AL162)</f>
        <v>33500</v>
      </c>
      <c r="AM147" s="211" t="n">
        <f aca="false">SUM(AM148+AM156+AM162)</f>
        <v>0</v>
      </c>
      <c r="AN147" s="211" t="n">
        <f aca="false">SUM(AN148+AN156+AN162)</f>
        <v>304500</v>
      </c>
      <c r="AO147" s="211" t="n">
        <f aca="false">SUM(AO148+AO156+AO162)</f>
        <v>122423.32</v>
      </c>
      <c r="AP147" s="226" t="n">
        <f aca="false">SUM(AO147/AN147*100)</f>
        <v>40.2047027914614</v>
      </c>
    </row>
    <row r="148" customFormat="false" ht="12.75" hidden="false" customHeight="false" outlineLevel="0" collapsed="false">
      <c r="A148" s="213" t="s">
        <v>344</v>
      </c>
      <c r="B148" s="208"/>
      <c r="C148" s="208"/>
      <c r="D148" s="208"/>
      <c r="E148" s="208"/>
      <c r="F148" s="208"/>
      <c r="G148" s="208"/>
      <c r="H148" s="208"/>
      <c r="I148" s="219" t="s">
        <v>224</v>
      </c>
      <c r="J148" s="220" t="s">
        <v>345</v>
      </c>
      <c r="K148" s="221" t="n">
        <f aca="false">SUM(K149)</f>
        <v>8000</v>
      </c>
      <c r="L148" s="221" t="n">
        <f aca="false">SUM(L149)</f>
        <v>10000</v>
      </c>
      <c r="M148" s="221" t="n">
        <f aca="false">SUM(M149)</f>
        <v>10000</v>
      </c>
      <c r="N148" s="221" t="n">
        <f aca="false">SUM(N149)</f>
        <v>82000</v>
      </c>
      <c r="O148" s="221" t="n">
        <f aca="false">SUM(O149)</f>
        <v>82000</v>
      </c>
      <c r="P148" s="221" t="n">
        <f aca="false">SUM(P149)</f>
        <v>82000</v>
      </c>
      <c r="Q148" s="221" t="n">
        <f aca="false">SUM(Q149)</f>
        <v>82000</v>
      </c>
      <c r="R148" s="221" t="n">
        <f aca="false">SUM(R149)</f>
        <v>37145.75</v>
      </c>
      <c r="S148" s="221" t="n">
        <f aca="false">SUM(S149)</f>
        <v>80000</v>
      </c>
      <c r="T148" s="221" t="n">
        <f aca="false">SUM(T149)</f>
        <v>29334.9</v>
      </c>
      <c r="U148" s="221" t="n">
        <f aca="false">SUM(U149)</f>
        <v>0</v>
      </c>
      <c r="V148" s="221" t="n">
        <f aca="false">SUM(V149)</f>
        <v>97.5609756097561</v>
      </c>
      <c r="W148" s="221" t="n">
        <f aca="false">SUM(W149)</f>
        <v>100000</v>
      </c>
      <c r="X148" s="221" t="n">
        <f aca="false">SUM(X149)</f>
        <v>100000</v>
      </c>
      <c r="Y148" s="221" t="n">
        <f aca="false">SUM(Y149)</f>
        <v>100000</v>
      </c>
      <c r="Z148" s="221" t="n">
        <f aca="false">SUM(Z149)</f>
        <v>100000</v>
      </c>
      <c r="AA148" s="221" t="n">
        <f aca="false">SUM(AA149)</f>
        <v>116000</v>
      </c>
      <c r="AB148" s="221" t="n">
        <f aca="false">SUM(AB149)</f>
        <v>63895.98</v>
      </c>
      <c r="AC148" s="221" t="n">
        <f aca="false">SUM(AC149)</f>
        <v>116000</v>
      </c>
      <c r="AD148" s="221" t="n">
        <f aca="false">SUM(AD149)</f>
        <v>116000</v>
      </c>
      <c r="AE148" s="221" t="n">
        <f aca="false">SUM(AE149)</f>
        <v>0</v>
      </c>
      <c r="AF148" s="221" t="n">
        <f aca="false">SUM(AF149)</f>
        <v>0</v>
      </c>
      <c r="AG148" s="221" t="n">
        <f aca="false">SUM(AG149)</f>
        <v>116000</v>
      </c>
      <c r="AH148" s="221" t="n">
        <f aca="false">SUM(AH149)</f>
        <v>80602.94</v>
      </c>
      <c r="AI148" s="221" t="n">
        <f aca="false">SUM(AI149)</f>
        <v>116000</v>
      </c>
      <c r="AJ148" s="221" t="n">
        <f aca="false">SUM(AJ149)</f>
        <v>51267.74</v>
      </c>
      <c r="AK148" s="221" t="n">
        <f aca="false">SUM(AK149)</f>
        <v>136000</v>
      </c>
      <c r="AL148" s="221" t="n">
        <f aca="false">SUM(AL149)</f>
        <v>5000</v>
      </c>
      <c r="AM148" s="221" t="n">
        <f aca="false">SUM(AM149)</f>
        <v>0</v>
      </c>
      <c r="AN148" s="221" t="n">
        <f aca="false">SUM(AN149)</f>
        <v>141000</v>
      </c>
      <c r="AO148" s="221" t="n">
        <f aca="false">SUM(AO149)</f>
        <v>59086.11</v>
      </c>
      <c r="AP148" s="226" t="n">
        <f aca="false">SUM(AO148/AN148*100)</f>
        <v>41.9050425531915</v>
      </c>
    </row>
    <row r="149" customFormat="false" ht="12.75" hidden="false" customHeight="false" outlineLevel="0" collapsed="false">
      <c r="A149" s="213"/>
      <c r="B149" s="208"/>
      <c r="C149" s="208"/>
      <c r="D149" s="208"/>
      <c r="E149" s="208"/>
      <c r="F149" s="208"/>
      <c r="G149" s="208"/>
      <c r="H149" s="208"/>
      <c r="I149" s="219" t="s">
        <v>346</v>
      </c>
      <c r="J149" s="220"/>
      <c r="K149" s="221" t="n">
        <f aca="false">SUM(K150)</f>
        <v>8000</v>
      </c>
      <c r="L149" s="221" t="n">
        <f aca="false">SUM(L150)</f>
        <v>10000</v>
      </c>
      <c r="M149" s="221" t="n">
        <f aca="false">SUM(M150)</f>
        <v>10000</v>
      </c>
      <c r="N149" s="221" t="n">
        <f aca="false">SUM(N150)</f>
        <v>82000</v>
      </c>
      <c r="O149" s="221" t="n">
        <f aca="false">SUM(O150)</f>
        <v>82000</v>
      </c>
      <c r="P149" s="221" t="n">
        <f aca="false">SUM(P150)</f>
        <v>82000</v>
      </c>
      <c r="Q149" s="221" t="n">
        <f aca="false">SUM(Q150)</f>
        <v>82000</v>
      </c>
      <c r="R149" s="221" t="n">
        <f aca="false">SUM(R150)</f>
        <v>37145.75</v>
      </c>
      <c r="S149" s="221" t="n">
        <f aca="false">SUM(S150)</f>
        <v>80000</v>
      </c>
      <c r="T149" s="221" t="n">
        <f aca="false">SUM(T150)</f>
        <v>29334.9</v>
      </c>
      <c r="U149" s="221" t="n">
        <f aca="false">SUM(U150)</f>
        <v>0</v>
      </c>
      <c r="V149" s="221" t="n">
        <f aca="false">SUM(V150)</f>
        <v>97.5609756097561</v>
      </c>
      <c r="W149" s="221" t="n">
        <f aca="false">SUM(W150)</f>
        <v>100000</v>
      </c>
      <c r="X149" s="221" t="n">
        <f aca="false">SUM(X150)</f>
        <v>100000</v>
      </c>
      <c r="Y149" s="221" t="n">
        <f aca="false">SUM(Y150)</f>
        <v>100000</v>
      </c>
      <c r="Z149" s="221" t="n">
        <f aca="false">SUM(Z150)</f>
        <v>100000</v>
      </c>
      <c r="AA149" s="221" t="n">
        <f aca="false">SUM(AA150)</f>
        <v>116000</v>
      </c>
      <c r="AB149" s="221" t="n">
        <f aca="false">SUM(AB150)</f>
        <v>63895.98</v>
      </c>
      <c r="AC149" s="221" t="n">
        <f aca="false">SUM(AC150)</f>
        <v>116000</v>
      </c>
      <c r="AD149" s="221" t="n">
        <f aca="false">SUM(AD150)</f>
        <v>116000</v>
      </c>
      <c r="AE149" s="221" t="n">
        <f aca="false">SUM(AE150)</f>
        <v>0</v>
      </c>
      <c r="AF149" s="221" t="n">
        <f aca="false">SUM(AF150)</f>
        <v>0</v>
      </c>
      <c r="AG149" s="221" t="n">
        <f aca="false">SUM(AG150)</f>
        <v>116000</v>
      </c>
      <c r="AH149" s="221" t="n">
        <f aca="false">SUM(AH150)</f>
        <v>80602.94</v>
      </c>
      <c r="AI149" s="221" t="n">
        <f aca="false">SUM(AI150)</f>
        <v>116000</v>
      </c>
      <c r="AJ149" s="221" t="n">
        <f aca="false">SUM(AJ150)</f>
        <v>51267.74</v>
      </c>
      <c r="AK149" s="221" t="n">
        <f aca="false">SUM(AK150)</f>
        <v>136000</v>
      </c>
      <c r="AL149" s="221" t="n">
        <f aca="false">SUM(AL150)</f>
        <v>5000</v>
      </c>
      <c r="AM149" s="221" t="n">
        <f aca="false">SUM(AM150)</f>
        <v>0</v>
      </c>
      <c r="AN149" s="221" t="n">
        <f aca="false">SUM(AN150)</f>
        <v>141000</v>
      </c>
      <c r="AO149" s="221" t="n">
        <f aca="false">SUM(AO150)</f>
        <v>59086.11</v>
      </c>
      <c r="AP149" s="226" t="n">
        <f aca="false">SUM(AO149/AN149*100)</f>
        <v>41.9050425531915</v>
      </c>
    </row>
    <row r="150" customFormat="false" ht="12.75" hidden="false" customHeight="false" outlineLevel="0" collapsed="false">
      <c r="A150" s="222"/>
      <c r="B150" s="223"/>
      <c r="C150" s="223"/>
      <c r="D150" s="223"/>
      <c r="E150" s="223"/>
      <c r="F150" s="223"/>
      <c r="G150" s="223"/>
      <c r="H150" s="223"/>
      <c r="I150" s="224" t="n">
        <v>3</v>
      </c>
      <c r="J150" s="120" t="s">
        <v>77</v>
      </c>
      <c r="K150" s="225" t="n">
        <f aca="false">SUM(K151)</f>
        <v>8000</v>
      </c>
      <c r="L150" s="225" t="n">
        <f aca="false">SUM(L151)</f>
        <v>10000</v>
      </c>
      <c r="M150" s="225" t="n">
        <f aca="false">SUM(M151)</f>
        <v>10000</v>
      </c>
      <c r="N150" s="225" t="n">
        <f aca="false">SUM(N151)</f>
        <v>82000</v>
      </c>
      <c r="O150" s="225" t="n">
        <f aca="false">SUM(O151)</f>
        <v>82000</v>
      </c>
      <c r="P150" s="225" t="n">
        <f aca="false">SUM(P151)</f>
        <v>82000</v>
      </c>
      <c r="Q150" s="225" t="n">
        <f aca="false">SUM(Q151)</f>
        <v>82000</v>
      </c>
      <c r="R150" s="225" t="n">
        <f aca="false">SUM(R151)</f>
        <v>37145.75</v>
      </c>
      <c r="S150" s="225" t="n">
        <f aca="false">SUM(S151)</f>
        <v>80000</v>
      </c>
      <c r="T150" s="225" t="n">
        <f aca="false">SUM(T151)</f>
        <v>29334.9</v>
      </c>
      <c r="U150" s="225" t="n">
        <f aca="false">SUM(U151)</f>
        <v>0</v>
      </c>
      <c r="V150" s="225" t="n">
        <f aca="false">SUM(V151)</f>
        <v>97.5609756097561</v>
      </c>
      <c r="W150" s="225" t="n">
        <f aca="false">SUM(W151)</f>
        <v>100000</v>
      </c>
      <c r="X150" s="225" t="n">
        <f aca="false">SUM(X151)</f>
        <v>100000</v>
      </c>
      <c r="Y150" s="225" t="n">
        <f aca="false">SUM(Y151)</f>
        <v>100000</v>
      </c>
      <c r="Z150" s="225" t="n">
        <f aca="false">SUM(Z151)</f>
        <v>100000</v>
      </c>
      <c r="AA150" s="225" t="n">
        <f aca="false">SUM(AA151)</f>
        <v>116000</v>
      </c>
      <c r="AB150" s="225" t="n">
        <f aca="false">SUM(AB151)</f>
        <v>63895.98</v>
      </c>
      <c r="AC150" s="225" t="n">
        <f aca="false">SUM(AC151)</f>
        <v>116000</v>
      </c>
      <c r="AD150" s="225" t="n">
        <f aca="false">SUM(AD151)</f>
        <v>116000</v>
      </c>
      <c r="AE150" s="225" t="n">
        <f aca="false">SUM(AE151)</f>
        <v>0</v>
      </c>
      <c r="AF150" s="225" t="n">
        <f aca="false">SUM(AF151)</f>
        <v>0</v>
      </c>
      <c r="AG150" s="225" t="n">
        <f aca="false">SUM(AG151)</f>
        <v>116000</v>
      </c>
      <c r="AH150" s="225" t="n">
        <f aca="false">SUM(AH151)</f>
        <v>80602.94</v>
      </c>
      <c r="AI150" s="225" t="n">
        <f aca="false">SUM(AI151)</f>
        <v>116000</v>
      </c>
      <c r="AJ150" s="225" t="n">
        <f aca="false">SUM(AJ151)</f>
        <v>51267.74</v>
      </c>
      <c r="AK150" s="225" t="n">
        <f aca="false">SUM(AK151)</f>
        <v>136000</v>
      </c>
      <c r="AL150" s="225" t="n">
        <f aca="false">SUM(AL151)</f>
        <v>5000</v>
      </c>
      <c r="AM150" s="225" t="n">
        <f aca="false">SUM(AM151)</f>
        <v>0</v>
      </c>
      <c r="AN150" s="225" t="n">
        <f aca="false">SUM(AN151)</f>
        <v>141000</v>
      </c>
      <c r="AO150" s="225" t="n">
        <f aca="false">SUM(AO151)</f>
        <v>59086.11</v>
      </c>
      <c r="AP150" s="226" t="n">
        <f aca="false">SUM(AO150/AN150*100)</f>
        <v>41.9050425531915</v>
      </c>
    </row>
    <row r="151" customFormat="false" ht="12.75" hidden="false" customHeight="false" outlineLevel="0" collapsed="false">
      <c r="A151" s="222"/>
      <c r="B151" s="223"/>
      <c r="C151" s="223"/>
      <c r="D151" s="223"/>
      <c r="E151" s="223"/>
      <c r="F151" s="223"/>
      <c r="G151" s="223"/>
      <c r="H151" s="223"/>
      <c r="I151" s="224" t="n">
        <v>38</v>
      </c>
      <c r="J151" s="120" t="s">
        <v>95</v>
      </c>
      <c r="K151" s="225" t="n">
        <f aca="false">SUM(K152)</f>
        <v>8000</v>
      </c>
      <c r="L151" s="225" t="n">
        <f aca="false">SUM(L152)</f>
        <v>10000</v>
      </c>
      <c r="M151" s="225" t="n">
        <f aca="false">SUM(M152)</f>
        <v>10000</v>
      </c>
      <c r="N151" s="225" t="n">
        <f aca="false">SUM(N152)</f>
        <v>82000</v>
      </c>
      <c r="O151" s="225" t="n">
        <f aca="false">SUM(O152)</f>
        <v>82000</v>
      </c>
      <c r="P151" s="225" t="n">
        <f aca="false">SUM(P152)</f>
        <v>82000</v>
      </c>
      <c r="Q151" s="225" t="n">
        <f aca="false">SUM(Q152)</f>
        <v>82000</v>
      </c>
      <c r="R151" s="225" t="n">
        <f aca="false">SUM(R152)</f>
        <v>37145.75</v>
      </c>
      <c r="S151" s="225" t="n">
        <f aca="false">SUM(S152)</f>
        <v>80000</v>
      </c>
      <c r="T151" s="225" t="n">
        <f aca="false">SUM(T152)</f>
        <v>29334.9</v>
      </c>
      <c r="U151" s="225" t="n">
        <f aca="false">SUM(U152)</f>
        <v>0</v>
      </c>
      <c r="V151" s="225" t="n">
        <f aca="false">SUM(V152)</f>
        <v>97.5609756097561</v>
      </c>
      <c r="W151" s="225" t="n">
        <f aca="false">SUM(W152)</f>
        <v>100000</v>
      </c>
      <c r="X151" s="225" t="n">
        <f aca="false">SUM(X152)</f>
        <v>100000</v>
      </c>
      <c r="Y151" s="225" t="n">
        <v>100000</v>
      </c>
      <c r="Z151" s="225" t="n">
        <v>100000</v>
      </c>
      <c r="AA151" s="225" t="n">
        <f aca="false">SUM(AA152)</f>
        <v>116000</v>
      </c>
      <c r="AB151" s="225" t="n">
        <f aca="false">SUM(AB152)</f>
        <v>63895.98</v>
      </c>
      <c r="AC151" s="225" t="n">
        <f aca="false">SUM(AC152)</f>
        <v>116000</v>
      </c>
      <c r="AD151" s="225" t="n">
        <f aca="false">SUM(AD152)</f>
        <v>116000</v>
      </c>
      <c r="AE151" s="225" t="n">
        <f aca="false">SUM(AE152)</f>
        <v>0</v>
      </c>
      <c r="AF151" s="225" t="n">
        <f aca="false">SUM(AF152)</f>
        <v>0</v>
      </c>
      <c r="AG151" s="225" t="n">
        <f aca="false">SUM(AG152)</f>
        <v>116000</v>
      </c>
      <c r="AH151" s="225" t="n">
        <f aca="false">SUM(AH152)</f>
        <v>80602.94</v>
      </c>
      <c r="AI151" s="225" t="n">
        <f aca="false">SUM(AI152)</f>
        <v>116000</v>
      </c>
      <c r="AJ151" s="225" t="n">
        <f aca="false">SUM(AJ152)</f>
        <v>51267.74</v>
      </c>
      <c r="AK151" s="225" t="n">
        <f aca="false">SUM(AK152)</f>
        <v>136000</v>
      </c>
      <c r="AL151" s="225" t="n">
        <f aca="false">SUM(AL152)</f>
        <v>5000</v>
      </c>
      <c r="AM151" s="225" t="n">
        <f aca="false">SUM(AM152)</f>
        <v>0</v>
      </c>
      <c r="AN151" s="225" t="n">
        <f aca="false">SUM(AN152)</f>
        <v>141000</v>
      </c>
      <c r="AO151" s="225" t="n">
        <f aca="false">SUM(AO152)</f>
        <v>59086.11</v>
      </c>
      <c r="AP151" s="226" t="n">
        <f aca="false">SUM(AO151/AN151*100)</f>
        <v>41.9050425531915</v>
      </c>
    </row>
    <row r="152" customFormat="false" ht="12.75" hidden="false" customHeight="false" outlineLevel="0" collapsed="false">
      <c r="A152" s="227"/>
      <c r="B152" s="228" t="s">
        <v>115</v>
      </c>
      <c r="C152" s="228"/>
      <c r="D152" s="228"/>
      <c r="E152" s="228"/>
      <c r="F152" s="228"/>
      <c r="G152" s="228"/>
      <c r="H152" s="228"/>
      <c r="I152" s="229" t="n">
        <v>381</v>
      </c>
      <c r="J152" s="230" t="s">
        <v>96</v>
      </c>
      <c r="K152" s="231" t="n">
        <f aca="false">SUM(K153)</f>
        <v>8000</v>
      </c>
      <c r="L152" s="231" t="n">
        <f aca="false">SUM(L153)</f>
        <v>10000</v>
      </c>
      <c r="M152" s="231" t="n">
        <f aca="false">SUM(M153)</f>
        <v>10000</v>
      </c>
      <c r="N152" s="231" t="n">
        <f aca="false">SUM(N153)</f>
        <v>82000</v>
      </c>
      <c r="O152" s="231" t="n">
        <f aca="false">SUM(O153)</f>
        <v>82000</v>
      </c>
      <c r="P152" s="231" t="n">
        <f aca="false">SUM(P153)</f>
        <v>82000</v>
      </c>
      <c r="Q152" s="231" t="n">
        <f aca="false">SUM(Q153)</f>
        <v>82000</v>
      </c>
      <c r="R152" s="231" t="n">
        <f aca="false">SUM(R153)</f>
        <v>37145.75</v>
      </c>
      <c r="S152" s="231" t="n">
        <f aca="false">SUM(S153)</f>
        <v>80000</v>
      </c>
      <c r="T152" s="231" t="n">
        <f aca="false">SUM(T153)</f>
        <v>29334.9</v>
      </c>
      <c r="U152" s="231" t="n">
        <f aca="false">SUM(U153)</f>
        <v>0</v>
      </c>
      <c r="V152" s="231" t="n">
        <f aca="false">SUM(V153)</f>
        <v>97.5609756097561</v>
      </c>
      <c r="W152" s="231" t="n">
        <f aca="false">SUM(W153)</f>
        <v>100000</v>
      </c>
      <c r="X152" s="231" t="n">
        <f aca="false">SUM(X153)</f>
        <v>100000</v>
      </c>
      <c r="Y152" s="231" t="n">
        <v>100000</v>
      </c>
      <c r="Z152" s="231" t="n">
        <v>100000</v>
      </c>
      <c r="AA152" s="231" t="n">
        <f aca="false">SUM(AA153:AA155)</f>
        <v>116000</v>
      </c>
      <c r="AB152" s="231" t="n">
        <f aca="false">SUM(AB153:AB155)</f>
        <v>63895.98</v>
      </c>
      <c r="AC152" s="231" t="n">
        <f aca="false">SUM(AC153:AC155)</f>
        <v>116000</v>
      </c>
      <c r="AD152" s="231" t="n">
        <f aca="false">SUM(AD153:AD155)</f>
        <v>116000</v>
      </c>
      <c r="AE152" s="231" t="n">
        <f aca="false">SUM(AE153:AE155)</f>
        <v>0</v>
      </c>
      <c r="AF152" s="231" t="n">
        <f aca="false">SUM(AF153:AF155)</f>
        <v>0</v>
      </c>
      <c r="AG152" s="231" t="n">
        <f aca="false">SUM(AG153:AG155)</f>
        <v>116000</v>
      </c>
      <c r="AH152" s="231" t="n">
        <f aca="false">SUM(AH153:AH155)</f>
        <v>80602.94</v>
      </c>
      <c r="AI152" s="231" t="n">
        <f aca="false">SUM(AI153:AI155)</f>
        <v>116000</v>
      </c>
      <c r="AJ152" s="231" t="n">
        <f aca="false">SUM(AJ153:AJ155)</f>
        <v>51267.74</v>
      </c>
      <c r="AK152" s="231" t="n">
        <f aca="false">SUM(AK153:AK155)</f>
        <v>136000</v>
      </c>
      <c r="AL152" s="231" t="n">
        <f aca="false">SUM(AL153:AL155)</f>
        <v>5000</v>
      </c>
      <c r="AM152" s="231" t="n">
        <f aca="false">SUM(AM153:AM155)</f>
        <v>0</v>
      </c>
      <c r="AN152" s="231" t="n">
        <f aca="false">SUM(AN153:AN155)</f>
        <v>141000</v>
      </c>
      <c r="AO152" s="231" t="n">
        <f aca="false">SUM(AO153:AO155)</f>
        <v>59086.11</v>
      </c>
      <c r="AP152" s="226" t="n">
        <f aca="false">SUM(AO152/AN152*100)</f>
        <v>41.9050425531915</v>
      </c>
    </row>
    <row r="153" customFormat="false" ht="12.75" hidden="true" customHeight="false" outlineLevel="0" collapsed="false">
      <c r="A153" s="227"/>
      <c r="B153" s="228"/>
      <c r="C153" s="228"/>
      <c r="D153" s="228"/>
      <c r="E153" s="228"/>
      <c r="F153" s="228"/>
      <c r="G153" s="228"/>
      <c r="H153" s="228"/>
      <c r="I153" s="229" t="n">
        <v>38113</v>
      </c>
      <c r="J153" s="230" t="s">
        <v>347</v>
      </c>
      <c r="K153" s="231" t="n">
        <v>8000</v>
      </c>
      <c r="L153" s="231" t="n">
        <v>10000</v>
      </c>
      <c r="M153" s="231" t="n">
        <v>10000</v>
      </c>
      <c r="N153" s="231" t="n">
        <v>82000</v>
      </c>
      <c r="O153" s="231" t="n">
        <v>82000</v>
      </c>
      <c r="P153" s="231" t="n">
        <v>82000</v>
      </c>
      <c r="Q153" s="231" t="n">
        <v>82000</v>
      </c>
      <c r="R153" s="231" t="n">
        <v>37145.75</v>
      </c>
      <c r="S153" s="233" t="n">
        <v>80000</v>
      </c>
      <c r="T153" s="231" t="n">
        <v>29334.9</v>
      </c>
      <c r="U153" s="231"/>
      <c r="V153" s="232" t="n">
        <f aca="false">S153/P153*100</f>
        <v>97.5609756097561</v>
      </c>
      <c r="W153" s="233" t="n">
        <v>100000</v>
      </c>
      <c r="X153" s="231" t="n">
        <v>100000</v>
      </c>
      <c r="Y153" s="231" t="n">
        <v>100000</v>
      </c>
      <c r="Z153" s="231" t="n">
        <v>100000</v>
      </c>
      <c r="AA153" s="231" t="n">
        <v>96000</v>
      </c>
      <c r="AB153" s="231" t="n">
        <v>31947.99</v>
      </c>
      <c r="AC153" s="231" t="n">
        <v>96000</v>
      </c>
      <c r="AD153" s="231" t="n">
        <v>92000</v>
      </c>
      <c r="AE153" s="231"/>
      <c r="AF153" s="231"/>
      <c r="AG153" s="234" t="n">
        <f aca="false">SUM(AD153+AE153-AF153)</f>
        <v>92000</v>
      </c>
      <c r="AH153" s="231" t="n">
        <v>80602.94</v>
      </c>
      <c r="AI153" s="231" t="n">
        <v>97000</v>
      </c>
      <c r="AJ153" s="169" t="n">
        <v>45465.24</v>
      </c>
      <c r="AK153" s="231" t="n">
        <v>117000</v>
      </c>
      <c r="AL153" s="231"/>
      <c r="AM153" s="231"/>
      <c r="AN153" s="169" t="n">
        <f aca="false">SUM(AK153+AL153-AM153)</f>
        <v>117000</v>
      </c>
      <c r="AO153" s="169" t="n">
        <v>49829.61</v>
      </c>
      <c r="AP153" s="226" t="n">
        <f aca="false">SUM(AO153/AN153*100)</f>
        <v>42.5894102564103</v>
      </c>
    </row>
    <row r="154" customFormat="false" ht="12.75" hidden="true" customHeight="false" outlineLevel="0" collapsed="false">
      <c r="A154" s="227"/>
      <c r="B154" s="228"/>
      <c r="C154" s="228"/>
      <c r="D154" s="228"/>
      <c r="E154" s="228"/>
      <c r="F154" s="228"/>
      <c r="G154" s="228"/>
      <c r="H154" s="228"/>
      <c r="I154" s="229" t="n">
        <v>38113</v>
      </c>
      <c r="J154" s="230" t="s">
        <v>348</v>
      </c>
      <c r="K154" s="231"/>
      <c r="L154" s="231"/>
      <c r="M154" s="231"/>
      <c r="N154" s="231"/>
      <c r="O154" s="231"/>
      <c r="P154" s="231"/>
      <c r="Q154" s="231"/>
      <c r="R154" s="231"/>
      <c r="S154" s="233"/>
      <c r="T154" s="231"/>
      <c r="U154" s="231"/>
      <c r="V154" s="232"/>
      <c r="W154" s="233"/>
      <c r="X154" s="231"/>
      <c r="Y154" s="231"/>
      <c r="Z154" s="231"/>
      <c r="AA154" s="231"/>
      <c r="AB154" s="231"/>
      <c r="AC154" s="231"/>
      <c r="AD154" s="231" t="n">
        <v>4000</v>
      </c>
      <c r="AE154" s="231"/>
      <c r="AF154" s="231"/>
      <c r="AG154" s="234" t="n">
        <f aca="false">SUM(AD154+AE154-AF154)</f>
        <v>4000</v>
      </c>
      <c r="AH154" s="231"/>
      <c r="AI154" s="231" t="n">
        <v>4000</v>
      </c>
      <c r="AJ154" s="169" t="n">
        <v>0</v>
      </c>
      <c r="AK154" s="231" t="n">
        <v>4000</v>
      </c>
      <c r="AL154" s="231"/>
      <c r="AM154" s="231"/>
      <c r="AN154" s="169" t="n">
        <f aca="false">SUM(AK154+AL154-AM154)</f>
        <v>4000</v>
      </c>
      <c r="AO154" s="169"/>
      <c r="AP154" s="226" t="n">
        <f aca="false">SUM(AO154/AN154*100)</f>
        <v>0</v>
      </c>
    </row>
    <row r="155" customFormat="false" ht="12.75" hidden="true" customHeight="false" outlineLevel="0" collapsed="false">
      <c r="A155" s="227"/>
      <c r="B155" s="228"/>
      <c r="C155" s="228"/>
      <c r="D155" s="228"/>
      <c r="E155" s="228"/>
      <c r="F155" s="228"/>
      <c r="G155" s="228"/>
      <c r="H155" s="228"/>
      <c r="I155" s="229" t="n">
        <v>38113</v>
      </c>
      <c r="J155" s="230" t="s">
        <v>349</v>
      </c>
      <c r="K155" s="231" t="n">
        <v>8000</v>
      </c>
      <c r="L155" s="231" t="n">
        <v>10000</v>
      </c>
      <c r="M155" s="231" t="n">
        <v>10000</v>
      </c>
      <c r="N155" s="231" t="n">
        <v>82000</v>
      </c>
      <c r="O155" s="231" t="n">
        <v>82000</v>
      </c>
      <c r="P155" s="231" t="n">
        <v>82000</v>
      </c>
      <c r="Q155" s="231" t="n">
        <v>82000</v>
      </c>
      <c r="R155" s="231" t="n">
        <v>37145.75</v>
      </c>
      <c r="S155" s="233" t="n">
        <v>80000</v>
      </c>
      <c r="T155" s="231" t="n">
        <v>29334.9</v>
      </c>
      <c r="U155" s="231"/>
      <c r="V155" s="232" t="n">
        <f aca="false">S155/P155*100</f>
        <v>97.5609756097561</v>
      </c>
      <c r="W155" s="233" t="n">
        <v>100000</v>
      </c>
      <c r="X155" s="231" t="n">
        <v>100000</v>
      </c>
      <c r="Y155" s="231"/>
      <c r="Z155" s="231"/>
      <c r="AA155" s="231" t="n">
        <v>20000</v>
      </c>
      <c r="AB155" s="231" t="n">
        <v>31947.99</v>
      </c>
      <c r="AC155" s="231" t="n">
        <v>20000</v>
      </c>
      <c r="AD155" s="231" t="n">
        <v>20000</v>
      </c>
      <c r="AE155" s="231"/>
      <c r="AF155" s="231"/>
      <c r="AG155" s="234" t="n">
        <f aca="false">SUM(AD155+AE155-AF155)</f>
        <v>20000</v>
      </c>
      <c r="AH155" s="231"/>
      <c r="AI155" s="231" t="n">
        <v>15000</v>
      </c>
      <c r="AJ155" s="169" t="n">
        <v>5802.5</v>
      </c>
      <c r="AK155" s="231" t="n">
        <v>15000</v>
      </c>
      <c r="AL155" s="231" t="n">
        <v>5000</v>
      </c>
      <c r="AM155" s="231"/>
      <c r="AN155" s="169" t="n">
        <f aca="false">SUM(AK155+AL155-AM155)</f>
        <v>20000</v>
      </c>
      <c r="AO155" s="169" t="n">
        <v>9256.5</v>
      </c>
      <c r="AP155" s="226" t="n">
        <f aca="false">SUM(AO155/AN155*100)</f>
        <v>46.2825</v>
      </c>
    </row>
    <row r="156" customFormat="false" ht="12.75" hidden="false" customHeight="false" outlineLevel="0" collapsed="false">
      <c r="A156" s="213" t="s">
        <v>350</v>
      </c>
      <c r="B156" s="208"/>
      <c r="C156" s="208"/>
      <c r="D156" s="208"/>
      <c r="E156" s="208"/>
      <c r="F156" s="208"/>
      <c r="G156" s="208"/>
      <c r="H156" s="208"/>
      <c r="I156" s="219" t="s">
        <v>224</v>
      </c>
      <c r="J156" s="220" t="s">
        <v>351</v>
      </c>
      <c r="K156" s="221" t="n">
        <f aca="false">SUM(K157)</f>
        <v>74578.36</v>
      </c>
      <c r="L156" s="221" t="n">
        <f aca="false">SUM(L157)</f>
        <v>15000</v>
      </c>
      <c r="M156" s="221" t="n">
        <f aca="false">SUM(M157)</f>
        <v>15000</v>
      </c>
      <c r="N156" s="221" t="n">
        <f aca="false">SUM(N157)</f>
        <v>40000</v>
      </c>
      <c r="O156" s="221" t="n">
        <f aca="false">SUM(O157)</f>
        <v>40000</v>
      </c>
      <c r="P156" s="221" t="n">
        <f aca="false">SUM(P157)</f>
        <v>47000</v>
      </c>
      <c r="Q156" s="221" t="n">
        <f aca="false">SUM(Q157)</f>
        <v>47000</v>
      </c>
      <c r="R156" s="221" t="n">
        <f aca="false">SUM(R157)</f>
        <v>5410.5</v>
      </c>
      <c r="S156" s="221" t="n">
        <f aca="false">SUM(S157)</f>
        <v>30000</v>
      </c>
      <c r="T156" s="221" t="n">
        <f aca="false">SUM(T157)</f>
        <v>8352</v>
      </c>
      <c r="U156" s="221" t="n">
        <f aca="false">SUM(U157)</f>
        <v>0</v>
      </c>
      <c r="V156" s="221" t="n">
        <f aca="false">SUM(V157)</f>
        <v>63.8297872340426</v>
      </c>
      <c r="W156" s="221" t="n">
        <f aca="false">SUM(W157)</f>
        <v>30000</v>
      </c>
      <c r="X156" s="221" t="n">
        <f aca="false">SUM(X157)</f>
        <v>15000</v>
      </c>
      <c r="Y156" s="221" t="n">
        <f aca="false">SUM(Y157)</f>
        <v>30000</v>
      </c>
      <c r="Z156" s="221" t="n">
        <f aca="false">SUM(Z157)</f>
        <v>30000</v>
      </c>
      <c r="AA156" s="221" t="n">
        <f aca="false">SUM(AA157)</f>
        <v>35000</v>
      </c>
      <c r="AB156" s="221" t="n">
        <f aca="false">SUM(AB157)</f>
        <v>6735.11</v>
      </c>
      <c r="AC156" s="221" t="n">
        <f aca="false">SUM(AC157)</f>
        <v>35000</v>
      </c>
      <c r="AD156" s="221" t="n">
        <f aca="false">SUM(AD157)</f>
        <v>35000</v>
      </c>
      <c r="AE156" s="221" t="n">
        <f aca="false">SUM(AE157)</f>
        <v>0</v>
      </c>
      <c r="AF156" s="221" t="n">
        <f aca="false">SUM(AF157)</f>
        <v>0</v>
      </c>
      <c r="AG156" s="221" t="n">
        <f aca="false">SUM(AG157)</f>
        <v>35000</v>
      </c>
      <c r="AH156" s="221" t="n">
        <f aca="false">SUM(AH157)</f>
        <v>6097.03</v>
      </c>
      <c r="AI156" s="221" t="n">
        <f aca="false">SUM(AI157)</f>
        <v>35000</v>
      </c>
      <c r="AJ156" s="221" t="n">
        <f aca="false">SUM(AJ157)</f>
        <v>5570.24</v>
      </c>
      <c r="AK156" s="221" t="n">
        <f aca="false">SUM(AK157)</f>
        <v>35000</v>
      </c>
      <c r="AL156" s="221" t="n">
        <f aca="false">SUM(AL157)</f>
        <v>0</v>
      </c>
      <c r="AM156" s="221" t="n">
        <f aca="false">SUM(AM157)</f>
        <v>0</v>
      </c>
      <c r="AN156" s="221" t="n">
        <f aca="false">SUM(AN157)</f>
        <v>35000</v>
      </c>
      <c r="AO156" s="221" t="n">
        <f aca="false">SUM(AO157)</f>
        <v>7999.71</v>
      </c>
      <c r="AP156" s="226" t="n">
        <f aca="false">SUM(AO156/AN156*100)</f>
        <v>22.8563142857143</v>
      </c>
    </row>
    <row r="157" customFormat="false" ht="12.75" hidden="false" customHeight="false" outlineLevel="0" collapsed="false">
      <c r="A157" s="213"/>
      <c r="B157" s="208"/>
      <c r="C157" s="208"/>
      <c r="D157" s="208"/>
      <c r="E157" s="208"/>
      <c r="F157" s="208"/>
      <c r="G157" s="208"/>
      <c r="H157" s="208"/>
      <c r="I157" s="219" t="s">
        <v>352</v>
      </c>
      <c r="J157" s="220"/>
      <c r="K157" s="221" t="n">
        <f aca="false">SUM(K158)</f>
        <v>74578.36</v>
      </c>
      <c r="L157" s="221" t="n">
        <f aca="false">SUM(L158)</f>
        <v>15000</v>
      </c>
      <c r="M157" s="221" t="n">
        <f aca="false">SUM(M158)</f>
        <v>15000</v>
      </c>
      <c r="N157" s="221" t="n">
        <f aca="false">SUM(N158)</f>
        <v>40000</v>
      </c>
      <c r="O157" s="221" t="n">
        <f aca="false">SUM(O158)</f>
        <v>40000</v>
      </c>
      <c r="P157" s="221" t="n">
        <f aca="false">SUM(P158)</f>
        <v>47000</v>
      </c>
      <c r="Q157" s="221" t="n">
        <f aca="false">SUM(Q158)</f>
        <v>47000</v>
      </c>
      <c r="R157" s="221" t="n">
        <f aca="false">SUM(R158)</f>
        <v>5410.5</v>
      </c>
      <c r="S157" s="221" t="n">
        <f aca="false">SUM(S158)</f>
        <v>30000</v>
      </c>
      <c r="T157" s="221" t="n">
        <f aca="false">SUM(T158)</f>
        <v>8352</v>
      </c>
      <c r="U157" s="221" t="n">
        <f aca="false">SUM(U158)</f>
        <v>0</v>
      </c>
      <c r="V157" s="221" t="n">
        <f aca="false">SUM(V158)</f>
        <v>63.8297872340426</v>
      </c>
      <c r="W157" s="221" t="n">
        <f aca="false">SUM(W158)</f>
        <v>30000</v>
      </c>
      <c r="X157" s="221" t="n">
        <f aca="false">SUM(X158)</f>
        <v>15000</v>
      </c>
      <c r="Y157" s="221" t="n">
        <f aca="false">SUM(Y158)</f>
        <v>30000</v>
      </c>
      <c r="Z157" s="221" t="n">
        <f aca="false">SUM(Z158)</f>
        <v>30000</v>
      </c>
      <c r="AA157" s="221" t="n">
        <f aca="false">SUM(AA158)</f>
        <v>35000</v>
      </c>
      <c r="AB157" s="221" t="n">
        <f aca="false">SUM(AB158)</f>
        <v>6735.11</v>
      </c>
      <c r="AC157" s="221" t="n">
        <f aca="false">SUM(AC158)</f>
        <v>35000</v>
      </c>
      <c r="AD157" s="221" t="n">
        <f aca="false">SUM(AD158)</f>
        <v>35000</v>
      </c>
      <c r="AE157" s="221" t="n">
        <f aca="false">SUM(AE158)</f>
        <v>0</v>
      </c>
      <c r="AF157" s="221" t="n">
        <f aca="false">SUM(AF158)</f>
        <v>0</v>
      </c>
      <c r="AG157" s="221" t="n">
        <f aca="false">SUM(AG158)</f>
        <v>35000</v>
      </c>
      <c r="AH157" s="221" t="n">
        <f aca="false">SUM(AH158)</f>
        <v>6097.03</v>
      </c>
      <c r="AI157" s="221" t="n">
        <f aca="false">SUM(AI158)</f>
        <v>35000</v>
      </c>
      <c r="AJ157" s="221" t="n">
        <f aca="false">SUM(AJ158)</f>
        <v>5570.24</v>
      </c>
      <c r="AK157" s="221" t="n">
        <f aca="false">SUM(AK158)</f>
        <v>35000</v>
      </c>
      <c r="AL157" s="221" t="n">
        <f aca="false">SUM(AL158)</f>
        <v>0</v>
      </c>
      <c r="AM157" s="221" t="n">
        <f aca="false">SUM(AM158)</f>
        <v>0</v>
      </c>
      <c r="AN157" s="221" t="n">
        <f aca="false">SUM(AN158)</f>
        <v>35000</v>
      </c>
      <c r="AO157" s="221" t="n">
        <f aca="false">SUM(AO158)</f>
        <v>7999.71</v>
      </c>
      <c r="AP157" s="226" t="n">
        <f aca="false">SUM(AO157/AN157*100)</f>
        <v>22.8563142857143</v>
      </c>
    </row>
    <row r="158" customFormat="false" ht="12.75" hidden="false" customHeight="false" outlineLevel="0" collapsed="false">
      <c r="A158" s="222"/>
      <c r="B158" s="223"/>
      <c r="C158" s="223"/>
      <c r="D158" s="223"/>
      <c r="E158" s="223"/>
      <c r="F158" s="223"/>
      <c r="G158" s="223"/>
      <c r="H158" s="223"/>
      <c r="I158" s="224" t="n">
        <v>3</v>
      </c>
      <c r="J158" s="120" t="s">
        <v>77</v>
      </c>
      <c r="K158" s="225" t="n">
        <f aca="false">SUM(K159)</f>
        <v>74578.36</v>
      </c>
      <c r="L158" s="225" t="n">
        <f aca="false">SUM(L159)</f>
        <v>15000</v>
      </c>
      <c r="M158" s="225" t="n">
        <f aca="false">SUM(M159)</f>
        <v>15000</v>
      </c>
      <c r="N158" s="225" t="n">
        <f aca="false">SUM(N159)</f>
        <v>40000</v>
      </c>
      <c r="O158" s="225" t="n">
        <f aca="false">SUM(O159)</f>
        <v>40000</v>
      </c>
      <c r="P158" s="225" t="n">
        <f aca="false">SUM(P159)</f>
        <v>47000</v>
      </c>
      <c r="Q158" s="225" t="n">
        <f aca="false">SUM(Q159)</f>
        <v>47000</v>
      </c>
      <c r="R158" s="225" t="n">
        <f aca="false">SUM(R159)</f>
        <v>5410.5</v>
      </c>
      <c r="S158" s="225" t="n">
        <f aca="false">SUM(S159)</f>
        <v>30000</v>
      </c>
      <c r="T158" s="225" t="n">
        <f aca="false">SUM(T159)</f>
        <v>8352</v>
      </c>
      <c r="U158" s="225" t="n">
        <f aca="false">SUM(U159)</f>
        <v>0</v>
      </c>
      <c r="V158" s="225" t="n">
        <f aca="false">SUM(V159)</f>
        <v>63.8297872340426</v>
      </c>
      <c r="W158" s="225" t="n">
        <f aca="false">SUM(W159)</f>
        <v>30000</v>
      </c>
      <c r="X158" s="225" t="n">
        <f aca="false">SUM(X159)</f>
        <v>15000</v>
      </c>
      <c r="Y158" s="225" t="n">
        <f aca="false">SUM(Y159)</f>
        <v>30000</v>
      </c>
      <c r="Z158" s="225" t="n">
        <f aca="false">SUM(Z159)</f>
        <v>30000</v>
      </c>
      <c r="AA158" s="225" t="n">
        <f aca="false">SUM(AA159)</f>
        <v>35000</v>
      </c>
      <c r="AB158" s="225" t="n">
        <f aca="false">SUM(AB159)</f>
        <v>6735.11</v>
      </c>
      <c r="AC158" s="225" t="n">
        <f aca="false">SUM(AC159)</f>
        <v>35000</v>
      </c>
      <c r="AD158" s="225" t="n">
        <f aca="false">SUM(AD159)</f>
        <v>35000</v>
      </c>
      <c r="AE158" s="225" t="n">
        <f aca="false">SUM(AE159)</f>
        <v>0</v>
      </c>
      <c r="AF158" s="225" t="n">
        <f aca="false">SUM(AF159)</f>
        <v>0</v>
      </c>
      <c r="AG158" s="225" t="n">
        <f aca="false">SUM(AG159)</f>
        <v>35000</v>
      </c>
      <c r="AH158" s="225" t="n">
        <f aca="false">SUM(AH159)</f>
        <v>6097.03</v>
      </c>
      <c r="AI158" s="225" t="n">
        <f aca="false">SUM(AI159)</f>
        <v>35000</v>
      </c>
      <c r="AJ158" s="225" t="n">
        <f aca="false">SUM(AJ159)</f>
        <v>5570.24</v>
      </c>
      <c r="AK158" s="225" t="n">
        <f aca="false">SUM(AK159)</f>
        <v>35000</v>
      </c>
      <c r="AL158" s="225" t="n">
        <f aca="false">SUM(AL159)</f>
        <v>0</v>
      </c>
      <c r="AM158" s="225" t="n">
        <f aca="false">SUM(AM159)</f>
        <v>0</v>
      </c>
      <c r="AN158" s="225" t="n">
        <f aca="false">SUM(AN159)</f>
        <v>35000</v>
      </c>
      <c r="AO158" s="225" t="n">
        <f aca="false">SUM(AO159)</f>
        <v>7999.71</v>
      </c>
      <c r="AP158" s="226" t="n">
        <f aca="false">SUM(AO158/AN158*100)</f>
        <v>22.8563142857143</v>
      </c>
    </row>
    <row r="159" customFormat="false" ht="12.75" hidden="false" customHeight="false" outlineLevel="0" collapsed="false">
      <c r="A159" s="222"/>
      <c r="B159" s="223"/>
      <c r="C159" s="223"/>
      <c r="D159" s="223"/>
      <c r="E159" s="223"/>
      <c r="F159" s="223"/>
      <c r="G159" s="223"/>
      <c r="H159" s="223"/>
      <c r="I159" s="224" t="n">
        <v>37</v>
      </c>
      <c r="J159" s="120" t="s">
        <v>353</v>
      </c>
      <c r="K159" s="225" t="n">
        <f aca="false">SUM(K160)</f>
        <v>74578.36</v>
      </c>
      <c r="L159" s="225" t="n">
        <f aca="false">SUM(L160)</f>
        <v>15000</v>
      </c>
      <c r="M159" s="225" t="n">
        <f aca="false">SUM(M160)</f>
        <v>15000</v>
      </c>
      <c r="N159" s="225" t="n">
        <f aca="false">SUM(N160)</f>
        <v>40000</v>
      </c>
      <c r="O159" s="225" t="n">
        <f aca="false">SUM(O160)</f>
        <v>40000</v>
      </c>
      <c r="P159" s="225" t="n">
        <f aca="false">SUM(P160)</f>
        <v>47000</v>
      </c>
      <c r="Q159" s="225" t="n">
        <f aca="false">SUM(Q160)</f>
        <v>47000</v>
      </c>
      <c r="R159" s="225" t="n">
        <f aca="false">SUM(R160)</f>
        <v>5410.5</v>
      </c>
      <c r="S159" s="225" t="n">
        <f aca="false">SUM(S160)</f>
        <v>30000</v>
      </c>
      <c r="T159" s="225" t="n">
        <f aca="false">SUM(T160)</f>
        <v>8352</v>
      </c>
      <c r="U159" s="225" t="n">
        <f aca="false">SUM(U160)</f>
        <v>0</v>
      </c>
      <c r="V159" s="225" t="n">
        <f aca="false">SUM(V160)</f>
        <v>63.8297872340426</v>
      </c>
      <c r="W159" s="225" t="n">
        <f aca="false">SUM(W160)</f>
        <v>30000</v>
      </c>
      <c r="X159" s="225" t="n">
        <f aca="false">SUM(X160)</f>
        <v>15000</v>
      </c>
      <c r="Y159" s="225" t="n">
        <f aca="false">SUM(Y160)</f>
        <v>30000</v>
      </c>
      <c r="Z159" s="225" t="n">
        <f aca="false">SUM(Z160)</f>
        <v>30000</v>
      </c>
      <c r="AA159" s="225" t="n">
        <f aca="false">SUM(AA160)</f>
        <v>35000</v>
      </c>
      <c r="AB159" s="225" t="n">
        <f aca="false">SUM(AB160)</f>
        <v>6735.11</v>
      </c>
      <c r="AC159" s="225" t="n">
        <f aca="false">SUM(AC160)</f>
        <v>35000</v>
      </c>
      <c r="AD159" s="225" t="n">
        <f aca="false">SUM(AD160)</f>
        <v>35000</v>
      </c>
      <c r="AE159" s="225" t="n">
        <f aca="false">SUM(AE160)</f>
        <v>0</v>
      </c>
      <c r="AF159" s="225" t="n">
        <f aca="false">SUM(AF160)</f>
        <v>0</v>
      </c>
      <c r="AG159" s="225" t="n">
        <f aca="false">SUM(AG160)</f>
        <v>35000</v>
      </c>
      <c r="AH159" s="225" t="n">
        <f aca="false">SUM(AH160)</f>
        <v>6097.03</v>
      </c>
      <c r="AI159" s="225" t="n">
        <f aca="false">SUM(AI160)</f>
        <v>35000</v>
      </c>
      <c r="AJ159" s="225" t="n">
        <f aca="false">SUM(AJ160)</f>
        <v>5570.24</v>
      </c>
      <c r="AK159" s="225" t="n">
        <f aca="false">SUM(AK160)</f>
        <v>35000</v>
      </c>
      <c r="AL159" s="225" t="n">
        <f aca="false">SUM(AL160)</f>
        <v>0</v>
      </c>
      <c r="AM159" s="225" t="n">
        <f aca="false">SUM(AM160)</f>
        <v>0</v>
      </c>
      <c r="AN159" s="225" t="n">
        <f aca="false">SUM(AN160)</f>
        <v>35000</v>
      </c>
      <c r="AO159" s="225" t="n">
        <f aca="false">SUM(AO160)</f>
        <v>7999.71</v>
      </c>
      <c r="AP159" s="226" t="n">
        <f aca="false">SUM(AO159/AN159*100)</f>
        <v>22.8563142857143</v>
      </c>
    </row>
    <row r="160" customFormat="false" ht="12.75" hidden="false" customHeight="false" outlineLevel="0" collapsed="false">
      <c r="A160" s="227"/>
      <c r="B160" s="228" t="s">
        <v>115</v>
      </c>
      <c r="C160" s="228"/>
      <c r="D160" s="228"/>
      <c r="E160" s="228"/>
      <c r="F160" s="228"/>
      <c r="G160" s="228"/>
      <c r="H160" s="228"/>
      <c r="I160" s="229" t="n">
        <v>372</v>
      </c>
      <c r="J160" s="230" t="s">
        <v>354</v>
      </c>
      <c r="K160" s="231" t="n">
        <f aca="false">SUM(K161)</f>
        <v>74578.36</v>
      </c>
      <c r="L160" s="231" t="n">
        <f aca="false">SUM(L161)</f>
        <v>15000</v>
      </c>
      <c r="M160" s="231" t="n">
        <f aca="false">SUM(M161)</f>
        <v>15000</v>
      </c>
      <c r="N160" s="231" t="n">
        <f aca="false">SUM(N161)</f>
        <v>40000</v>
      </c>
      <c r="O160" s="231" t="n">
        <f aca="false">SUM(O161)</f>
        <v>40000</v>
      </c>
      <c r="P160" s="231" t="n">
        <f aca="false">SUM(P161)</f>
        <v>47000</v>
      </c>
      <c r="Q160" s="231" t="n">
        <f aca="false">SUM(Q161)</f>
        <v>47000</v>
      </c>
      <c r="R160" s="231" t="n">
        <f aca="false">SUM(R161)</f>
        <v>5410.5</v>
      </c>
      <c r="S160" s="231" t="n">
        <f aca="false">SUM(S161)</f>
        <v>30000</v>
      </c>
      <c r="T160" s="231" t="n">
        <f aca="false">SUM(T161)</f>
        <v>8352</v>
      </c>
      <c r="U160" s="231" t="n">
        <f aca="false">SUM(U161)</f>
        <v>0</v>
      </c>
      <c r="V160" s="231" t="n">
        <f aca="false">SUM(V161)</f>
        <v>63.8297872340426</v>
      </c>
      <c r="W160" s="231" t="n">
        <f aca="false">SUM(W161)</f>
        <v>30000</v>
      </c>
      <c r="X160" s="231" t="n">
        <f aca="false">SUM(X161)</f>
        <v>15000</v>
      </c>
      <c r="Y160" s="231" t="n">
        <f aca="false">SUM(Y161)</f>
        <v>30000</v>
      </c>
      <c r="Z160" s="231" t="n">
        <f aca="false">SUM(Z161)</f>
        <v>30000</v>
      </c>
      <c r="AA160" s="231" t="n">
        <f aca="false">SUM(AA161)</f>
        <v>35000</v>
      </c>
      <c r="AB160" s="231" t="n">
        <f aca="false">SUM(AB161)</f>
        <v>6735.11</v>
      </c>
      <c r="AC160" s="231" t="n">
        <f aca="false">SUM(AC161)</f>
        <v>35000</v>
      </c>
      <c r="AD160" s="231" t="n">
        <f aca="false">SUM(AD161)</f>
        <v>35000</v>
      </c>
      <c r="AE160" s="231" t="n">
        <f aca="false">SUM(AE161)</f>
        <v>0</v>
      </c>
      <c r="AF160" s="231" t="n">
        <f aca="false">SUM(AF161)</f>
        <v>0</v>
      </c>
      <c r="AG160" s="231" t="n">
        <f aca="false">SUM(AG161)</f>
        <v>35000</v>
      </c>
      <c r="AH160" s="231" t="n">
        <f aca="false">SUM(AH161)</f>
        <v>6097.03</v>
      </c>
      <c r="AI160" s="231" t="n">
        <f aca="false">SUM(AI161)</f>
        <v>35000</v>
      </c>
      <c r="AJ160" s="231" t="n">
        <f aca="false">SUM(AJ161)</f>
        <v>5570.24</v>
      </c>
      <c r="AK160" s="231" t="n">
        <f aca="false">SUM(AK161)</f>
        <v>35000</v>
      </c>
      <c r="AL160" s="231" t="n">
        <f aca="false">SUM(AL161)</f>
        <v>0</v>
      </c>
      <c r="AM160" s="231" t="n">
        <f aca="false">SUM(AM161)</f>
        <v>0</v>
      </c>
      <c r="AN160" s="231" t="n">
        <f aca="false">SUM(AN161)</f>
        <v>35000</v>
      </c>
      <c r="AO160" s="231" t="n">
        <f aca="false">SUM(AO161)</f>
        <v>7999.71</v>
      </c>
      <c r="AP160" s="226" t="n">
        <f aca="false">SUM(AO160/AN160*100)</f>
        <v>22.8563142857143</v>
      </c>
    </row>
    <row r="161" customFormat="false" ht="12.75" hidden="true" customHeight="false" outlineLevel="0" collapsed="false">
      <c r="A161" s="227"/>
      <c r="B161" s="228"/>
      <c r="C161" s="228"/>
      <c r="D161" s="228"/>
      <c r="E161" s="228"/>
      <c r="F161" s="228"/>
      <c r="G161" s="228"/>
      <c r="H161" s="228"/>
      <c r="I161" s="229" t="n">
        <v>37221</v>
      </c>
      <c r="J161" s="230" t="s">
        <v>355</v>
      </c>
      <c r="K161" s="231" t="n">
        <v>74578.36</v>
      </c>
      <c r="L161" s="231" t="n">
        <v>15000</v>
      </c>
      <c r="M161" s="231" t="n">
        <v>15000</v>
      </c>
      <c r="N161" s="231" t="n">
        <v>40000</v>
      </c>
      <c r="O161" s="231" t="n">
        <v>40000</v>
      </c>
      <c r="P161" s="231" t="n">
        <v>47000</v>
      </c>
      <c r="Q161" s="231" t="n">
        <v>47000</v>
      </c>
      <c r="R161" s="231" t="n">
        <v>5410.5</v>
      </c>
      <c r="S161" s="233" t="n">
        <v>30000</v>
      </c>
      <c r="T161" s="231" t="n">
        <v>8352</v>
      </c>
      <c r="U161" s="231"/>
      <c r="V161" s="232" t="n">
        <f aca="false">S161/P161*100</f>
        <v>63.8297872340426</v>
      </c>
      <c r="W161" s="233" t="n">
        <v>30000</v>
      </c>
      <c r="X161" s="231" t="n">
        <v>15000</v>
      </c>
      <c r="Y161" s="231" t="n">
        <v>30000</v>
      </c>
      <c r="Z161" s="231" t="n">
        <v>30000</v>
      </c>
      <c r="AA161" s="231" t="n">
        <v>35000</v>
      </c>
      <c r="AB161" s="231" t="n">
        <v>6735.11</v>
      </c>
      <c r="AC161" s="231" t="n">
        <v>35000</v>
      </c>
      <c r="AD161" s="231" t="n">
        <v>35000</v>
      </c>
      <c r="AE161" s="231"/>
      <c r="AF161" s="231"/>
      <c r="AG161" s="234" t="n">
        <f aca="false">SUM(AC161+AE161-AF161)</f>
        <v>35000</v>
      </c>
      <c r="AH161" s="231" t="n">
        <v>6097.03</v>
      </c>
      <c r="AI161" s="231" t="n">
        <v>35000</v>
      </c>
      <c r="AJ161" s="169" t="n">
        <v>5570.24</v>
      </c>
      <c r="AK161" s="231" t="n">
        <v>35000</v>
      </c>
      <c r="AL161" s="231"/>
      <c r="AM161" s="231"/>
      <c r="AN161" s="169" t="n">
        <f aca="false">SUM(AK161+AL161-AM161)</f>
        <v>35000</v>
      </c>
      <c r="AO161" s="169" t="n">
        <v>7999.71</v>
      </c>
      <c r="AP161" s="226" t="n">
        <f aca="false">SUM(AO161/AN161*100)</f>
        <v>22.8563142857143</v>
      </c>
    </row>
    <row r="162" customFormat="false" ht="12.75" hidden="false" customHeight="false" outlineLevel="0" collapsed="false">
      <c r="A162" s="213" t="s">
        <v>344</v>
      </c>
      <c r="B162" s="208"/>
      <c r="C162" s="208"/>
      <c r="D162" s="208"/>
      <c r="E162" s="208"/>
      <c r="F162" s="208"/>
      <c r="G162" s="208"/>
      <c r="H162" s="208"/>
      <c r="I162" s="219" t="s">
        <v>224</v>
      </c>
      <c r="J162" s="220" t="s">
        <v>356</v>
      </c>
      <c r="K162" s="221" t="n">
        <f aca="false">SUM(K163)</f>
        <v>8000</v>
      </c>
      <c r="L162" s="221" t="n">
        <f aca="false">SUM(L163)</f>
        <v>10000</v>
      </c>
      <c r="M162" s="221" t="n">
        <f aca="false">SUM(M163)</f>
        <v>10000</v>
      </c>
      <c r="N162" s="221" t="n">
        <f aca="false">SUM(N163)</f>
        <v>82000</v>
      </c>
      <c r="O162" s="221" t="n">
        <f aca="false">SUM(O163)</f>
        <v>82000</v>
      </c>
      <c r="P162" s="221" t="n">
        <f aca="false">SUM(P163)</f>
        <v>82000</v>
      </c>
      <c r="Q162" s="221" t="n">
        <f aca="false">SUM(Q163)</f>
        <v>82000</v>
      </c>
      <c r="R162" s="221" t="n">
        <f aca="false">SUM(R163)</f>
        <v>37145.75</v>
      </c>
      <c r="S162" s="221" t="n">
        <f aca="false">SUM(S163)</f>
        <v>0</v>
      </c>
      <c r="T162" s="221" t="n">
        <f aca="false">SUM(T163)</f>
        <v>13553.29</v>
      </c>
      <c r="U162" s="221" t="n">
        <f aca="false">SUM(U163)</f>
        <v>0</v>
      </c>
      <c r="V162" s="221" t="n">
        <f aca="false">SUM(V163)</f>
        <v>0</v>
      </c>
      <c r="W162" s="221" t="n">
        <f aca="false">SUM(W163)</f>
        <v>30000</v>
      </c>
      <c r="X162" s="221" t="n">
        <f aca="false">SUM(X163)</f>
        <v>76000</v>
      </c>
      <c r="Y162" s="221" t="n">
        <f aca="false">SUM(Y163)</f>
        <v>69500</v>
      </c>
      <c r="Z162" s="221" t="n">
        <f aca="false">SUM(Z163)</f>
        <v>69500</v>
      </c>
      <c r="AA162" s="221" t="n">
        <f aca="false">SUM(AA163)</f>
        <v>69000</v>
      </c>
      <c r="AB162" s="221" t="n">
        <f aca="false">SUM(AB163)</f>
        <v>40113.64</v>
      </c>
      <c r="AC162" s="221" t="n">
        <f aca="false">SUM(AC163)</f>
        <v>69000</v>
      </c>
      <c r="AD162" s="221" t="n">
        <f aca="false">SUM(AD163)</f>
        <v>57000</v>
      </c>
      <c r="AE162" s="221" t="n">
        <f aca="false">SUM(AE163)</f>
        <v>0</v>
      </c>
      <c r="AF162" s="221" t="n">
        <f aca="false">SUM(AF163)</f>
        <v>0</v>
      </c>
      <c r="AG162" s="221" t="n">
        <f aca="false">SUM(AG163)</f>
        <v>73000</v>
      </c>
      <c r="AH162" s="221" t="n">
        <f aca="false">SUM(AH163)</f>
        <v>49222.9</v>
      </c>
      <c r="AI162" s="221" t="n">
        <f aca="false">SUM(AI163)</f>
        <v>72000</v>
      </c>
      <c r="AJ162" s="221" t="n">
        <f aca="false">SUM(AJ163)</f>
        <v>8051</v>
      </c>
      <c r="AK162" s="221" t="n">
        <f aca="false">SUM(AK163)</f>
        <v>100000</v>
      </c>
      <c r="AL162" s="221" t="n">
        <f aca="false">SUM(AL163)</f>
        <v>28500</v>
      </c>
      <c r="AM162" s="221" t="n">
        <f aca="false">SUM(AM163)</f>
        <v>0</v>
      </c>
      <c r="AN162" s="221" t="n">
        <f aca="false">SUM(AN163)</f>
        <v>128500</v>
      </c>
      <c r="AO162" s="221" t="n">
        <f aca="false">SUM(AO163)</f>
        <v>55337.5</v>
      </c>
      <c r="AP162" s="226" t="n">
        <f aca="false">SUM(AO162/AN162*100)</f>
        <v>43.0642023346304</v>
      </c>
    </row>
    <row r="163" customFormat="false" ht="12.75" hidden="false" customHeight="false" outlineLevel="0" collapsed="false">
      <c r="A163" s="213"/>
      <c r="B163" s="208"/>
      <c r="C163" s="208"/>
      <c r="D163" s="208"/>
      <c r="E163" s="208"/>
      <c r="F163" s="208"/>
      <c r="G163" s="208"/>
      <c r="H163" s="208"/>
      <c r="I163" s="219" t="s">
        <v>357</v>
      </c>
      <c r="J163" s="220"/>
      <c r="K163" s="221" t="n">
        <f aca="false">SUM(K164)</f>
        <v>8000</v>
      </c>
      <c r="L163" s="221" t="n">
        <f aca="false">SUM(L164)</f>
        <v>10000</v>
      </c>
      <c r="M163" s="221" t="n">
        <f aca="false">SUM(M164)</f>
        <v>10000</v>
      </c>
      <c r="N163" s="221" t="n">
        <f aca="false">SUM(N164)</f>
        <v>82000</v>
      </c>
      <c r="O163" s="221" t="n">
        <f aca="false">SUM(O164)</f>
        <v>82000</v>
      </c>
      <c r="P163" s="221" t="n">
        <f aca="false">SUM(P164)</f>
        <v>82000</v>
      </c>
      <c r="Q163" s="221" t="n">
        <f aca="false">SUM(Q164)</f>
        <v>82000</v>
      </c>
      <c r="R163" s="221" t="n">
        <f aca="false">SUM(R164)</f>
        <v>37145.75</v>
      </c>
      <c r="S163" s="221" t="n">
        <f aca="false">SUM(S164)</f>
        <v>0</v>
      </c>
      <c r="T163" s="221" t="n">
        <f aca="false">SUM(T164)</f>
        <v>13553.29</v>
      </c>
      <c r="U163" s="221" t="n">
        <f aca="false">SUM(U164)</f>
        <v>0</v>
      </c>
      <c r="V163" s="221" t="n">
        <f aca="false">SUM(V164)</f>
        <v>0</v>
      </c>
      <c r="W163" s="221" t="n">
        <f aca="false">SUM(W164)</f>
        <v>30000</v>
      </c>
      <c r="X163" s="221" t="n">
        <f aca="false">SUM(X164)</f>
        <v>76000</v>
      </c>
      <c r="Y163" s="221" t="n">
        <f aca="false">SUM(Y164)</f>
        <v>69500</v>
      </c>
      <c r="Z163" s="221" t="n">
        <f aca="false">SUM(Z164)</f>
        <v>69500</v>
      </c>
      <c r="AA163" s="221" t="n">
        <f aca="false">SUM(AA164)</f>
        <v>69000</v>
      </c>
      <c r="AB163" s="221" t="n">
        <f aca="false">SUM(AB164)</f>
        <v>40113.64</v>
      </c>
      <c r="AC163" s="221" t="n">
        <f aca="false">SUM(AC164)</f>
        <v>69000</v>
      </c>
      <c r="AD163" s="221" t="n">
        <f aca="false">SUM(AD164)</f>
        <v>57000</v>
      </c>
      <c r="AE163" s="221" t="n">
        <f aca="false">SUM(AE164)</f>
        <v>0</v>
      </c>
      <c r="AF163" s="221" t="n">
        <f aca="false">SUM(AF164)</f>
        <v>0</v>
      </c>
      <c r="AG163" s="221" t="n">
        <f aca="false">SUM(AG164)</f>
        <v>73000</v>
      </c>
      <c r="AH163" s="221" t="n">
        <f aca="false">SUM(AH164)</f>
        <v>49222.9</v>
      </c>
      <c r="AI163" s="221" t="n">
        <f aca="false">SUM(AI164)</f>
        <v>72000</v>
      </c>
      <c r="AJ163" s="221" t="n">
        <f aca="false">SUM(AJ164)</f>
        <v>8051</v>
      </c>
      <c r="AK163" s="221" t="n">
        <f aca="false">SUM(AK164)</f>
        <v>100000</v>
      </c>
      <c r="AL163" s="221" t="n">
        <f aca="false">SUM(AL164)</f>
        <v>28500</v>
      </c>
      <c r="AM163" s="221" t="n">
        <f aca="false">SUM(AM164)</f>
        <v>0</v>
      </c>
      <c r="AN163" s="221" t="n">
        <f aca="false">SUM(AN164)</f>
        <v>128500</v>
      </c>
      <c r="AO163" s="221" t="n">
        <f aca="false">SUM(AO164)</f>
        <v>55337.5</v>
      </c>
      <c r="AP163" s="226" t="n">
        <f aca="false">SUM(AO163/AN163*100)</f>
        <v>43.0642023346304</v>
      </c>
    </row>
    <row r="164" customFormat="false" ht="12.75" hidden="false" customHeight="false" outlineLevel="0" collapsed="false">
      <c r="A164" s="222"/>
      <c r="B164" s="223"/>
      <c r="C164" s="223"/>
      <c r="D164" s="223"/>
      <c r="E164" s="223"/>
      <c r="F164" s="223"/>
      <c r="G164" s="223"/>
      <c r="H164" s="223"/>
      <c r="I164" s="224" t="n">
        <v>3</v>
      </c>
      <c r="J164" s="120" t="s">
        <v>77</v>
      </c>
      <c r="K164" s="225" t="n">
        <f aca="false">SUM(K165)</f>
        <v>8000</v>
      </c>
      <c r="L164" s="225" t="n">
        <f aca="false">SUM(L165)</f>
        <v>10000</v>
      </c>
      <c r="M164" s="225" t="n">
        <f aca="false">SUM(M165)</f>
        <v>10000</v>
      </c>
      <c r="N164" s="225" t="n">
        <f aca="false">SUM(N165)</f>
        <v>82000</v>
      </c>
      <c r="O164" s="225" t="n">
        <f aca="false">SUM(O165)</f>
        <v>82000</v>
      </c>
      <c r="P164" s="225" t="n">
        <f aca="false">SUM(P165)</f>
        <v>82000</v>
      </c>
      <c r="Q164" s="225" t="n">
        <f aca="false">SUM(Q165)</f>
        <v>82000</v>
      </c>
      <c r="R164" s="225" t="n">
        <f aca="false">SUM(R165)</f>
        <v>37145.75</v>
      </c>
      <c r="S164" s="225" t="n">
        <f aca="false">SUM(S165)</f>
        <v>0</v>
      </c>
      <c r="T164" s="225" t="n">
        <f aca="false">SUM(T165)</f>
        <v>13553.29</v>
      </c>
      <c r="U164" s="225" t="n">
        <f aca="false">SUM(U165)</f>
        <v>0</v>
      </c>
      <c r="V164" s="225" t="n">
        <f aca="false">SUM(V165)</f>
        <v>0</v>
      </c>
      <c r="W164" s="225" t="n">
        <f aca="false">SUM(W165)</f>
        <v>30000</v>
      </c>
      <c r="X164" s="225" t="n">
        <f aca="false">SUM(X165+X170)</f>
        <v>76000</v>
      </c>
      <c r="Y164" s="225" t="n">
        <f aca="false">SUM(Y165+Y170)</f>
        <v>69500</v>
      </c>
      <c r="Z164" s="225" t="n">
        <f aca="false">SUM(Z165+Z170)</f>
        <v>69500</v>
      </c>
      <c r="AA164" s="225" t="n">
        <f aca="false">SUM(AA165+AA170)</f>
        <v>69000</v>
      </c>
      <c r="AB164" s="225" t="n">
        <f aca="false">SUM(AB165+AB170)</f>
        <v>40113.64</v>
      </c>
      <c r="AC164" s="225" t="n">
        <f aca="false">SUM(AC165+AC170)</f>
        <v>69000</v>
      </c>
      <c r="AD164" s="225" t="n">
        <f aca="false">SUM(AD165+AD170)</f>
        <v>57000</v>
      </c>
      <c r="AE164" s="225" t="n">
        <f aca="false">SUM(AE165+AE170)</f>
        <v>0</v>
      </c>
      <c r="AF164" s="225" t="n">
        <f aca="false">SUM(AF165+AF170)</f>
        <v>0</v>
      </c>
      <c r="AG164" s="225" t="n">
        <f aca="false">SUM(AG165+AG170)</f>
        <v>73000</v>
      </c>
      <c r="AH164" s="225" t="n">
        <f aca="false">SUM(AH165+AH170)</f>
        <v>49222.9</v>
      </c>
      <c r="AI164" s="225" t="n">
        <f aca="false">SUM(AI165+AI170)</f>
        <v>72000</v>
      </c>
      <c r="AJ164" s="225" t="n">
        <f aca="false">SUM(AJ165+AJ170)</f>
        <v>8051</v>
      </c>
      <c r="AK164" s="225" t="n">
        <f aca="false">SUM(AK165+AK170)</f>
        <v>100000</v>
      </c>
      <c r="AL164" s="225" t="n">
        <f aca="false">SUM(AL165+AL170)</f>
        <v>28500</v>
      </c>
      <c r="AM164" s="225" t="n">
        <f aca="false">SUM(AM165+AM170)</f>
        <v>0</v>
      </c>
      <c r="AN164" s="225" t="n">
        <f aca="false">SUM(AN165+AN170)</f>
        <v>128500</v>
      </c>
      <c r="AO164" s="225" t="n">
        <f aca="false">SUM(AO165+AO170)</f>
        <v>55337.5</v>
      </c>
      <c r="AP164" s="226" t="n">
        <f aca="false">SUM(AO164/AN164*100)</f>
        <v>43.0642023346304</v>
      </c>
    </row>
    <row r="165" customFormat="false" ht="12.75" hidden="false" customHeight="false" outlineLevel="0" collapsed="false">
      <c r="A165" s="222"/>
      <c r="B165" s="223"/>
      <c r="C165" s="223"/>
      <c r="D165" s="223"/>
      <c r="E165" s="223"/>
      <c r="F165" s="223"/>
      <c r="G165" s="223"/>
      <c r="H165" s="223"/>
      <c r="I165" s="224" t="n">
        <v>36</v>
      </c>
      <c r="J165" s="120" t="s">
        <v>95</v>
      </c>
      <c r="K165" s="225" t="n">
        <f aca="false">SUM(K166)</f>
        <v>8000</v>
      </c>
      <c r="L165" s="225" t="n">
        <f aca="false">SUM(L166)</f>
        <v>10000</v>
      </c>
      <c r="M165" s="225" t="n">
        <f aca="false">SUM(M166)</f>
        <v>10000</v>
      </c>
      <c r="N165" s="225" t="n">
        <f aca="false">SUM(N166)</f>
        <v>82000</v>
      </c>
      <c r="O165" s="225" t="n">
        <f aca="false">SUM(O166)</f>
        <v>82000</v>
      </c>
      <c r="P165" s="225" t="n">
        <f aca="false">SUM(P166)</f>
        <v>82000</v>
      </c>
      <c r="Q165" s="225" t="n">
        <f aca="false">SUM(Q166)</f>
        <v>82000</v>
      </c>
      <c r="R165" s="225" t="n">
        <f aca="false">SUM(R166)</f>
        <v>37145.75</v>
      </c>
      <c r="S165" s="225" t="n">
        <f aca="false">SUM(S166)</f>
        <v>0</v>
      </c>
      <c r="T165" s="225" t="n">
        <f aca="false">SUM(T166)</f>
        <v>13553.29</v>
      </c>
      <c r="U165" s="225" t="n">
        <f aca="false">SUM(U166)</f>
        <v>0</v>
      </c>
      <c r="V165" s="225" t="n">
        <f aca="false">SUM(V166)</f>
        <v>0</v>
      </c>
      <c r="W165" s="225" t="n">
        <f aca="false">SUM(W166)</f>
        <v>30000</v>
      </c>
      <c r="X165" s="225" t="n">
        <f aca="false">SUM(X166)</f>
        <v>46000</v>
      </c>
      <c r="Y165" s="225" t="n">
        <f aca="false">SUM(Y166)</f>
        <v>34000</v>
      </c>
      <c r="Z165" s="225" t="n">
        <f aca="false">SUM(Z166)</f>
        <v>49000</v>
      </c>
      <c r="AA165" s="225" t="n">
        <f aca="false">SUM(AA166)</f>
        <v>48000</v>
      </c>
      <c r="AB165" s="225" t="n">
        <f aca="false">SUM(AB166)</f>
        <v>40113.64</v>
      </c>
      <c r="AC165" s="225" t="n">
        <f aca="false">SUM(AC166)</f>
        <v>48000</v>
      </c>
      <c r="AD165" s="225" t="n">
        <f aca="false">SUM(AD166)</f>
        <v>36000</v>
      </c>
      <c r="AE165" s="225" t="n">
        <f aca="false">SUM(AE166)</f>
        <v>0</v>
      </c>
      <c r="AF165" s="225" t="n">
        <f aca="false">SUM(AF166)</f>
        <v>0</v>
      </c>
      <c r="AG165" s="225" t="n">
        <f aca="false">SUM(AG166)</f>
        <v>36000</v>
      </c>
      <c r="AH165" s="225" t="n">
        <f aca="false">SUM(AH166)</f>
        <v>16754.79</v>
      </c>
      <c r="AI165" s="225" t="n">
        <f aca="false">SUM(AI166)</f>
        <v>36000</v>
      </c>
      <c r="AJ165" s="225" t="n">
        <f aca="false">SUM(AJ166)</f>
        <v>8051</v>
      </c>
      <c r="AK165" s="225" t="n">
        <f aca="false">SUM(AK166)</f>
        <v>70000</v>
      </c>
      <c r="AL165" s="225" t="n">
        <f aca="false">SUM(AL166)</f>
        <v>20000</v>
      </c>
      <c r="AM165" s="225" t="n">
        <f aca="false">SUM(AM166)</f>
        <v>0</v>
      </c>
      <c r="AN165" s="225" t="n">
        <f aca="false">SUM(AN166)</f>
        <v>90000</v>
      </c>
      <c r="AO165" s="225" t="n">
        <f aca="false">SUM(AO166)</f>
        <v>55337.5</v>
      </c>
      <c r="AP165" s="226" t="n">
        <f aca="false">SUM(AO165/AN165*100)</f>
        <v>61.4861111111111</v>
      </c>
    </row>
    <row r="166" customFormat="false" ht="12.75" hidden="false" customHeight="false" outlineLevel="0" collapsed="false">
      <c r="A166" s="227"/>
      <c r="B166" s="228" t="s">
        <v>115</v>
      </c>
      <c r="C166" s="228"/>
      <c r="D166" s="228"/>
      <c r="E166" s="228"/>
      <c r="F166" s="228"/>
      <c r="G166" s="228"/>
      <c r="H166" s="228"/>
      <c r="I166" s="229" t="n">
        <v>366</v>
      </c>
      <c r="J166" s="230" t="s">
        <v>96</v>
      </c>
      <c r="K166" s="231" t="n">
        <f aca="false">SUM(K173)</f>
        <v>8000</v>
      </c>
      <c r="L166" s="231" t="n">
        <f aca="false">SUM(L173)</f>
        <v>10000</v>
      </c>
      <c r="M166" s="231" t="n">
        <f aca="false">SUM(M173)</f>
        <v>10000</v>
      </c>
      <c r="N166" s="231" t="n">
        <f aca="false">SUM(N173)</f>
        <v>82000</v>
      </c>
      <c r="O166" s="231" t="n">
        <f aca="false">SUM(O173)</f>
        <v>82000</v>
      </c>
      <c r="P166" s="231" t="n">
        <f aca="false">SUM(P173)</f>
        <v>82000</v>
      </c>
      <c r="Q166" s="231" t="n">
        <f aca="false">SUM(Q173)</f>
        <v>82000</v>
      </c>
      <c r="R166" s="231" t="n">
        <f aca="false">SUM(R173)</f>
        <v>37145.75</v>
      </c>
      <c r="S166" s="231" t="n">
        <f aca="false">SUM(S173)</f>
        <v>0</v>
      </c>
      <c r="T166" s="231" t="n">
        <f aca="false">SUM(T167:T173)</f>
        <v>13553.29</v>
      </c>
      <c r="U166" s="231" t="n">
        <f aca="false">SUM(U167:U173)</f>
        <v>0</v>
      </c>
      <c r="V166" s="231" t="n">
        <f aca="false">SUM(V167:V173)</f>
        <v>0</v>
      </c>
      <c r="W166" s="231" t="n">
        <f aca="false">SUM(W167:W173)</f>
        <v>30000</v>
      </c>
      <c r="X166" s="231" t="n">
        <f aca="false">SUM(X167:X169)</f>
        <v>46000</v>
      </c>
      <c r="Y166" s="231" t="n">
        <f aca="false">SUM(Y167:Y169)</f>
        <v>34000</v>
      </c>
      <c r="Z166" s="231" t="n">
        <f aca="false">SUM(Z167:Z169)</f>
        <v>49000</v>
      </c>
      <c r="AA166" s="231" t="n">
        <f aca="false">SUM(AA167:AA169)</f>
        <v>48000</v>
      </c>
      <c r="AB166" s="231" t="n">
        <f aca="false">SUM(AB167:AB169)</f>
        <v>40113.64</v>
      </c>
      <c r="AC166" s="231" t="n">
        <f aca="false">SUM(AC167:AC169)</f>
        <v>48000</v>
      </c>
      <c r="AD166" s="231" t="n">
        <f aca="false">SUM(AD167:AD169)</f>
        <v>36000</v>
      </c>
      <c r="AE166" s="231" t="n">
        <f aca="false">SUM(AE167:AE169)</f>
        <v>0</v>
      </c>
      <c r="AF166" s="231" t="n">
        <f aca="false">SUM(AF167:AF169)</f>
        <v>0</v>
      </c>
      <c r="AG166" s="231" t="n">
        <f aca="false">SUM(AG167:AG169)</f>
        <v>36000</v>
      </c>
      <c r="AH166" s="231" t="n">
        <f aca="false">SUM(AH167:AH169)</f>
        <v>16754.79</v>
      </c>
      <c r="AI166" s="231" t="n">
        <f aca="false">SUM(AI167:AI169)</f>
        <v>36000</v>
      </c>
      <c r="AJ166" s="231" t="n">
        <f aca="false">SUM(AJ167:AJ169)</f>
        <v>8051</v>
      </c>
      <c r="AK166" s="231" t="n">
        <f aca="false">SUM(AK167:AK169)</f>
        <v>70000</v>
      </c>
      <c r="AL166" s="231" t="n">
        <f aca="false">SUM(AL167:AL169)</f>
        <v>20000</v>
      </c>
      <c r="AM166" s="231" t="n">
        <f aca="false">SUM(AM167:AM169)</f>
        <v>0</v>
      </c>
      <c r="AN166" s="231" t="n">
        <f aca="false">SUM(AN167:AN169)</f>
        <v>90000</v>
      </c>
      <c r="AO166" s="231" t="n">
        <f aca="false">SUM(AO167:AO169)</f>
        <v>55337.5</v>
      </c>
      <c r="AP166" s="226" t="n">
        <f aca="false">SUM(AO166/AN166*100)</f>
        <v>61.4861111111111</v>
      </c>
    </row>
    <row r="167" customFormat="false" ht="12.75" hidden="true" customHeight="false" outlineLevel="0" collapsed="false">
      <c r="A167" s="227"/>
      <c r="B167" s="228"/>
      <c r="C167" s="228"/>
      <c r="D167" s="228"/>
      <c r="E167" s="228"/>
      <c r="F167" s="228"/>
      <c r="G167" s="228"/>
      <c r="H167" s="228"/>
      <c r="I167" s="229" t="n">
        <v>36611</v>
      </c>
      <c r="J167" s="230" t="s">
        <v>358</v>
      </c>
      <c r="K167" s="231" t="n">
        <v>8000</v>
      </c>
      <c r="L167" s="231" t="n">
        <v>10000</v>
      </c>
      <c r="M167" s="231" t="n">
        <v>10000</v>
      </c>
      <c r="N167" s="231" t="n">
        <v>82000</v>
      </c>
      <c r="O167" s="231" t="n">
        <v>82000</v>
      </c>
      <c r="P167" s="231" t="n">
        <v>82000</v>
      </c>
      <c r="Q167" s="231" t="n">
        <v>82000</v>
      </c>
      <c r="R167" s="231" t="n">
        <v>37145.75</v>
      </c>
      <c r="S167" s="233"/>
      <c r="T167" s="231" t="n">
        <v>13553.29</v>
      </c>
      <c r="U167" s="231"/>
      <c r="V167" s="232" t="n">
        <f aca="false">S167/P167*100</f>
        <v>0</v>
      </c>
      <c r="W167" s="233" t="n">
        <v>15000</v>
      </c>
      <c r="X167" s="233" t="n">
        <v>16000</v>
      </c>
      <c r="Y167" s="233" t="n">
        <v>20000</v>
      </c>
      <c r="Z167" s="233" t="n">
        <v>20000</v>
      </c>
      <c r="AA167" s="231" t="n">
        <v>20000</v>
      </c>
      <c r="AB167" s="233" t="n">
        <v>18888.64</v>
      </c>
      <c r="AC167" s="231" t="n">
        <v>20000</v>
      </c>
      <c r="AD167" s="231" t="n">
        <v>20000</v>
      </c>
      <c r="AE167" s="231"/>
      <c r="AF167" s="231"/>
      <c r="AG167" s="234" t="n">
        <v>20000</v>
      </c>
      <c r="AH167" s="231" t="n">
        <v>16754.79</v>
      </c>
      <c r="AI167" s="231" t="n">
        <v>20000</v>
      </c>
      <c r="AJ167" s="169" t="n">
        <v>7051</v>
      </c>
      <c r="AK167" s="231" t="n">
        <v>10000</v>
      </c>
      <c r="AL167" s="231"/>
      <c r="AM167" s="231"/>
      <c r="AN167" s="169" t="n">
        <f aca="false">SUM(AK167+AL167-AM167)</f>
        <v>10000</v>
      </c>
      <c r="AO167" s="169" t="n">
        <v>5000</v>
      </c>
      <c r="AP167" s="226" t="n">
        <f aca="false">SUM(AO167/AN167*100)</f>
        <v>50</v>
      </c>
    </row>
    <row r="168" customFormat="false" ht="12.75" hidden="true" customHeight="false" outlineLevel="0" collapsed="false">
      <c r="A168" s="227"/>
      <c r="B168" s="228"/>
      <c r="C168" s="228"/>
      <c r="D168" s="228"/>
      <c r="E168" s="228"/>
      <c r="F168" s="228"/>
      <c r="G168" s="228"/>
      <c r="H168" s="228"/>
      <c r="I168" s="229" t="n">
        <v>36611</v>
      </c>
      <c r="J168" s="230" t="s">
        <v>359</v>
      </c>
      <c r="K168" s="231"/>
      <c r="L168" s="231"/>
      <c r="M168" s="231"/>
      <c r="N168" s="231"/>
      <c r="O168" s="231"/>
      <c r="P168" s="231"/>
      <c r="Q168" s="231"/>
      <c r="R168" s="231"/>
      <c r="S168" s="233"/>
      <c r="T168" s="231"/>
      <c r="U168" s="231"/>
      <c r="V168" s="232"/>
      <c r="W168" s="233"/>
      <c r="X168" s="233"/>
      <c r="Y168" s="233"/>
      <c r="Z168" s="233"/>
      <c r="AA168" s="231"/>
      <c r="AB168" s="233"/>
      <c r="AC168" s="231"/>
      <c r="AD168" s="231"/>
      <c r="AE168" s="231"/>
      <c r="AF168" s="231"/>
      <c r="AG168" s="234"/>
      <c r="AH168" s="231"/>
      <c r="AI168" s="231"/>
      <c r="AJ168" s="169"/>
      <c r="AK168" s="231" t="n">
        <v>28000</v>
      </c>
      <c r="AL168" s="231" t="n">
        <v>7000</v>
      </c>
      <c r="AM168" s="231"/>
      <c r="AN168" s="169" t="n">
        <f aca="false">SUM(AK168+AL168-AM168)</f>
        <v>35000</v>
      </c>
      <c r="AO168" s="169" t="n">
        <v>13337.5</v>
      </c>
      <c r="AP168" s="226" t="n">
        <f aca="false">SUM(AO168/AN168*100)</f>
        <v>38.1071428571429</v>
      </c>
    </row>
    <row r="169" customFormat="false" ht="12.75" hidden="true" customHeight="false" outlineLevel="0" collapsed="false">
      <c r="A169" s="227"/>
      <c r="B169" s="228"/>
      <c r="C169" s="228"/>
      <c r="D169" s="228"/>
      <c r="E169" s="228"/>
      <c r="F169" s="228"/>
      <c r="G169" s="228"/>
      <c r="H169" s="228"/>
      <c r="I169" s="229" t="n">
        <v>36611</v>
      </c>
      <c r="J169" s="230" t="s">
        <v>360</v>
      </c>
      <c r="K169" s="231"/>
      <c r="L169" s="231"/>
      <c r="M169" s="231"/>
      <c r="N169" s="231"/>
      <c r="O169" s="231"/>
      <c r="P169" s="231"/>
      <c r="Q169" s="231"/>
      <c r="R169" s="231"/>
      <c r="S169" s="233"/>
      <c r="T169" s="231"/>
      <c r="U169" s="231"/>
      <c r="V169" s="232"/>
      <c r="W169" s="233"/>
      <c r="X169" s="233" t="n">
        <v>30000</v>
      </c>
      <c r="Y169" s="233" t="n">
        <v>14000</v>
      </c>
      <c r="Z169" s="233" t="n">
        <v>29000</v>
      </c>
      <c r="AA169" s="231" t="n">
        <v>28000</v>
      </c>
      <c r="AB169" s="233" t="n">
        <v>21225</v>
      </c>
      <c r="AC169" s="231" t="n">
        <v>28000</v>
      </c>
      <c r="AD169" s="231" t="n">
        <v>16000</v>
      </c>
      <c r="AE169" s="231"/>
      <c r="AF169" s="231"/>
      <c r="AG169" s="234" t="n">
        <f aca="false">SUM(AD169+AE169-AF169)</f>
        <v>16000</v>
      </c>
      <c r="AH169" s="231"/>
      <c r="AI169" s="231" t="n">
        <v>16000</v>
      </c>
      <c r="AJ169" s="169" t="n">
        <v>1000</v>
      </c>
      <c r="AK169" s="231" t="n">
        <v>32000</v>
      </c>
      <c r="AL169" s="231" t="n">
        <v>13000</v>
      </c>
      <c r="AM169" s="231"/>
      <c r="AN169" s="169" t="n">
        <f aca="false">SUM(AK169+AL169-AM169)</f>
        <v>45000</v>
      </c>
      <c r="AO169" s="169" t="n">
        <v>37000</v>
      </c>
      <c r="AP169" s="226" t="n">
        <f aca="false">SUM(AO169/AN169*100)</f>
        <v>82.2222222222222</v>
      </c>
    </row>
    <row r="170" customFormat="false" ht="12.75" hidden="false" customHeight="false" outlineLevel="0" collapsed="false">
      <c r="A170" s="222"/>
      <c r="B170" s="223"/>
      <c r="C170" s="223"/>
      <c r="D170" s="223"/>
      <c r="E170" s="223"/>
      <c r="F170" s="223"/>
      <c r="G170" s="223"/>
      <c r="H170" s="223"/>
      <c r="I170" s="224" t="n">
        <v>37</v>
      </c>
      <c r="J170" s="120" t="s">
        <v>353</v>
      </c>
      <c r="K170" s="225"/>
      <c r="L170" s="225"/>
      <c r="M170" s="225"/>
      <c r="N170" s="225"/>
      <c r="O170" s="225"/>
      <c r="P170" s="225"/>
      <c r="Q170" s="225"/>
      <c r="R170" s="225"/>
      <c r="S170" s="232"/>
      <c r="T170" s="225"/>
      <c r="U170" s="225"/>
      <c r="V170" s="232"/>
      <c r="W170" s="232"/>
      <c r="X170" s="232" t="n">
        <f aca="false">SUM(X171)</f>
        <v>30000</v>
      </c>
      <c r="Y170" s="232" t="n">
        <f aca="false">SUM(Y171)</f>
        <v>35500</v>
      </c>
      <c r="Z170" s="232" t="n">
        <f aca="false">SUM(Z171)</f>
        <v>20500</v>
      </c>
      <c r="AA170" s="232" t="n">
        <f aca="false">SUM(AA171)</f>
        <v>21000</v>
      </c>
      <c r="AB170" s="232" t="n">
        <f aca="false">SUM(AB171)</f>
        <v>0</v>
      </c>
      <c r="AC170" s="232" t="n">
        <f aca="false">SUM(AC171)</f>
        <v>21000</v>
      </c>
      <c r="AD170" s="232" t="n">
        <f aca="false">SUM(AD171)</f>
        <v>21000</v>
      </c>
      <c r="AE170" s="232" t="n">
        <f aca="false">SUM(AE171)</f>
        <v>0</v>
      </c>
      <c r="AF170" s="232" t="n">
        <f aca="false">SUM(AF171)</f>
        <v>0</v>
      </c>
      <c r="AG170" s="232" t="n">
        <f aca="false">SUM(AG171)</f>
        <v>37000</v>
      </c>
      <c r="AH170" s="232" t="n">
        <f aca="false">SUM(AH171)</f>
        <v>32468.11</v>
      </c>
      <c r="AI170" s="232" t="n">
        <f aca="false">SUM(AI171)</f>
        <v>36000</v>
      </c>
      <c r="AJ170" s="232" t="n">
        <f aca="false">SUM(AJ171)</f>
        <v>0</v>
      </c>
      <c r="AK170" s="232" t="n">
        <f aca="false">SUM(AK171)</f>
        <v>30000</v>
      </c>
      <c r="AL170" s="232" t="n">
        <f aca="false">SUM(AL171)</f>
        <v>8500</v>
      </c>
      <c r="AM170" s="232" t="n">
        <f aca="false">SUM(AM171)</f>
        <v>0</v>
      </c>
      <c r="AN170" s="232" t="n">
        <f aca="false">SUM(AN171)</f>
        <v>38500</v>
      </c>
      <c r="AO170" s="232" t="n">
        <f aca="false">SUM(AO171)</f>
        <v>0</v>
      </c>
      <c r="AP170" s="226" t="n">
        <f aca="false">SUM(AO170/AN170*100)</f>
        <v>0</v>
      </c>
    </row>
    <row r="171" customFormat="false" ht="12.75" hidden="false" customHeight="false" outlineLevel="0" collapsed="false">
      <c r="A171" s="227"/>
      <c r="B171" s="228" t="s">
        <v>115</v>
      </c>
      <c r="C171" s="228"/>
      <c r="D171" s="228"/>
      <c r="E171" s="228"/>
      <c r="F171" s="228"/>
      <c r="G171" s="228"/>
      <c r="H171" s="228"/>
      <c r="I171" s="229" t="n">
        <v>372</v>
      </c>
      <c r="J171" s="230" t="s">
        <v>354</v>
      </c>
      <c r="K171" s="231"/>
      <c r="L171" s="231"/>
      <c r="M171" s="231"/>
      <c r="N171" s="231"/>
      <c r="O171" s="231"/>
      <c r="P171" s="231"/>
      <c r="Q171" s="231"/>
      <c r="R171" s="231"/>
      <c r="S171" s="233"/>
      <c r="T171" s="231"/>
      <c r="U171" s="231"/>
      <c r="V171" s="232"/>
      <c r="W171" s="233"/>
      <c r="X171" s="233" t="n">
        <f aca="false">SUM(X172:X173)</f>
        <v>30000</v>
      </c>
      <c r="Y171" s="233" t="n">
        <f aca="false">SUM(Y172:Y173)</f>
        <v>35500</v>
      </c>
      <c r="Z171" s="233" t="n">
        <f aca="false">SUM(Z172:Z173)</f>
        <v>20500</v>
      </c>
      <c r="AA171" s="233" t="n">
        <f aca="false">SUM(AA172:AA173)</f>
        <v>21000</v>
      </c>
      <c r="AB171" s="233" t="n">
        <f aca="false">SUM(AB172:AB173)</f>
        <v>0</v>
      </c>
      <c r="AC171" s="233" t="n">
        <f aca="false">SUM(AC172:AC173)</f>
        <v>21000</v>
      </c>
      <c r="AD171" s="233" t="n">
        <f aca="false">SUM(AD172:AD173)</f>
        <v>21000</v>
      </c>
      <c r="AE171" s="233"/>
      <c r="AF171" s="233"/>
      <c r="AG171" s="234" t="n">
        <f aca="false">SUM(AG172:AG174)</f>
        <v>37000</v>
      </c>
      <c r="AH171" s="234" t="n">
        <f aca="false">SUM(AH172:AH174)</f>
        <v>32468.11</v>
      </c>
      <c r="AI171" s="234" t="n">
        <f aca="false">SUM(AI172:AI174)</f>
        <v>36000</v>
      </c>
      <c r="AJ171" s="234" t="n">
        <f aca="false">SUM(AJ172:AJ174)</f>
        <v>0</v>
      </c>
      <c r="AK171" s="234" t="n">
        <v>30000</v>
      </c>
      <c r="AL171" s="234" t="n">
        <f aca="false">SUM(AL172:AL174)</f>
        <v>8500</v>
      </c>
      <c r="AM171" s="234" t="n">
        <f aca="false">SUM(AM172:AM174)</f>
        <v>0</v>
      </c>
      <c r="AN171" s="234" t="n">
        <f aca="false">SUM(AN172:AN174)</f>
        <v>38500</v>
      </c>
      <c r="AO171" s="234" t="n">
        <f aca="false">SUM(AO172:AO174)</f>
        <v>0</v>
      </c>
      <c r="AP171" s="226" t="n">
        <f aca="false">SUM(AO171/AN171*100)</f>
        <v>0</v>
      </c>
    </row>
    <row r="172" customFormat="false" ht="12.75" hidden="true" customHeight="false" outlineLevel="0" collapsed="false">
      <c r="A172" s="227"/>
      <c r="B172" s="228"/>
      <c r="C172" s="228"/>
      <c r="D172" s="228"/>
      <c r="E172" s="228"/>
      <c r="F172" s="228"/>
      <c r="G172" s="228"/>
      <c r="H172" s="228"/>
      <c r="I172" s="242" t="n">
        <v>37221</v>
      </c>
      <c r="J172" s="230" t="s">
        <v>361</v>
      </c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 t="n">
        <v>10000</v>
      </c>
      <c r="X172" s="233" t="n">
        <v>25000</v>
      </c>
      <c r="Y172" s="233" t="n">
        <v>30000</v>
      </c>
      <c r="Z172" s="233" t="n">
        <v>15000</v>
      </c>
      <c r="AA172" s="231" t="n">
        <v>15000</v>
      </c>
      <c r="AB172" s="233"/>
      <c r="AC172" s="231" t="n">
        <v>15000</v>
      </c>
      <c r="AD172" s="231" t="n">
        <v>15000</v>
      </c>
      <c r="AE172" s="231"/>
      <c r="AF172" s="231"/>
      <c r="AG172" s="234" t="n">
        <f aca="false">SUM(AD172+AE172-AF172)</f>
        <v>15000</v>
      </c>
      <c r="AH172" s="231" t="n">
        <v>16468.11</v>
      </c>
      <c r="AI172" s="231" t="n">
        <v>14000</v>
      </c>
      <c r="AJ172" s="169" t="n">
        <v>0</v>
      </c>
      <c r="AK172" s="231" t="n">
        <v>14000</v>
      </c>
      <c r="AL172" s="231"/>
      <c r="AM172" s="231"/>
      <c r="AN172" s="169" t="n">
        <f aca="false">SUM(AK172+AL172-AM172)</f>
        <v>14000</v>
      </c>
      <c r="AO172" s="169"/>
      <c r="AP172" s="226" t="n">
        <f aca="false">SUM(AO172/AN172*100)</f>
        <v>0</v>
      </c>
    </row>
    <row r="173" customFormat="false" ht="12.75" hidden="true" customHeight="false" outlineLevel="0" collapsed="false">
      <c r="A173" s="227"/>
      <c r="B173" s="228"/>
      <c r="C173" s="228"/>
      <c r="D173" s="228"/>
      <c r="E173" s="228"/>
      <c r="F173" s="228"/>
      <c r="G173" s="228"/>
      <c r="H173" s="228"/>
      <c r="I173" s="242" t="n">
        <v>37221</v>
      </c>
      <c r="J173" s="230" t="s">
        <v>362</v>
      </c>
      <c r="K173" s="231" t="n">
        <v>8000</v>
      </c>
      <c r="L173" s="231" t="n">
        <v>10000</v>
      </c>
      <c r="M173" s="231" t="n">
        <v>10000</v>
      </c>
      <c r="N173" s="231" t="n">
        <v>82000</v>
      </c>
      <c r="O173" s="231" t="n">
        <v>82000</v>
      </c>
      <c r="P173" s="231" t="n">
        <v>82000</v>
      </c>
      <c r="Q173" s="231" t="n">
        <v>82000</v>
      </c>
      <c r="R173" s="231" t="n">
        <v>37145.75</v>
      </c>
      <c r="S173" s="233"/>
      <c r="T173" s="231"/>
      <c r="U173" s="231"/>
      <c r="V173" s="232" t="n">
        <f aca="false">S173/P173*100</f>
        <v>0</v>
      </c>
      <c r="W173" s="233" t="n">
        <v>5000</v>
      </c>
      <c r="X173" s="231" t="n">
        <v>5000</v>
      </c>
      <c r="Y173" s="231" t="n">
        <v>5500</v>
      </c>
      <c r="Z173" s="231" t="n">
        <v>5500</v>
      </c>
      <c r="AA173" s="231" t="n">
        <v>6000</v>
      </c>
      <c r="AB173" s="231"/>
      <c r="AC173" s="231" t="n">
        <v>6000</v>
      </c>
      <c r="AD173" s="231" t="n">
        <v>6000</v>
      </c>
      <c r="AE173" s="231"/>
      <c r="AF173" s="231"/>
      <c r="AG173" s="234" t="n">
        <f aca="false">SUM(AD173+AE173-AF173)</f>
        <v>6000</v>
      </c>
      <c r="AH173" s="231" t="n">
        <v>0</v>
      </c>
      <c r="AI173" s="231" t="n">
        <v>6000</v>
      </c>
      <c r="AJ173" s="169" t="n">
        <v>0</v>
      </c>
      <c r="AK173" s="231" t="n">
        <v>0</v>
      </c>
      <c r="AL173" s="231" t="n">
        <v>8500</v>
      </c>
      <c r="AM173" s="231"/>
      <c r="AN173" s="169" t="n">
        <f aca="false">SUM(AK173+AL173-AM173)</f>
        <v>8500</v>
      </c>
      <c r="AO173" s="169"/>
      <c r="AP173" s="226" t="n">
        <v>0</v>
      </c>
    </row>
    <row r="174" customFormat="false" ht="12.75" hidden="true" customHeight="false" outlineLevel="0" collapsed="false">
      <c r="A174" s="227"/>
      <c r="B174" s="228"/>
      <c r="C174" s="228"/>
      <c r="D174" s="228"/>
      <c r="E174" s="228"/>
      <c r="F174" s="228"/>
      <c r="G174" s="228"/>
      <c r="H174" s="228"/>
      <c r="I174" s="242" t="n">
        <v>37229</v>
      </c>
      <c r="J174" s="230" t="s">
        <v>363</v>
      </c>
      <c r="K174" s="231"/>
      <c r="L174" s="231"/>
      <c r="M174" s="231"/>
      <c r="N174" s="231"/>
      <c r="O174" s="231"/>
      <c r="P174" s="231"/>
      <c r="Q174" s="231"/>
      <c r="R174" s="231"/>
      <c r="S174" s="233"/>
      <c r="T174" s="231"/>
      <c r="U174" s="231"/>
      <c r="V174" s="232"/>
      <c r="W174" s="233"/>
      <c r="X174" s="233"/>
      <c r="Y174" s="233"/>
      <c r="Z174" s="233"/>
      <c r="AA174" s="231"/>
      <c r="AB174" s="233"/>
      <c r="AC174" s="231"/>
      <c r="AD174" s="231" t="n">
        <v>16000</v>
      </c>
      <c r="AE174" s="231"/>
      <c r="AF174" s="231"/>
      <c r="AG174" s="234" t="n">
        <f aca="false">SUM(AD174+AE174-AF174)</f>
        <v>16000</v>
      </c>
      <c r="AH174" s="231" t="n">
        <v>16000</v>
      </c>
      <c r="AI174" s="231" t="n">
        <v>16000</v>
      </c>
      <c r="AJ174" s="169" t="n">
        <v>0</v>
      </c>
      <c r="AK174" s="231" t="n">
        <v>16000</v>
      </c>
      <c r="AL174" s="231"/>
      <c r="AM174" s="231"/>
      <c r="AN174" s="169" t="n">
        <f aca="false">SUM(AK174+AL174-AM174)</f>
        <v>16000</v>
      </c>
      <c r="AO174" s="169"/>
      <c r="AP174" s="226" t="n">
        <f aca="false">SUM(AO174/AN174*100)</f>
        <v>0</v>
      </c>
    </row>
    <row r="175" customFormat="false" ht="12.75" hidden="false" customHeight="false" outlineLevel="0" collapsed="false">
      <c r="A175" s="218" t="s">
        <v>364</v>
      </c>
      <c r="B175" s="243"/>
      <c r="C175" s="243"/>
      <c r="D175" s="243"/>
      <c r="E175" s="243"/>
      <c r="F175" s="243"/>
      <c r="G175" s="243"/>
      <c r="H175" s="243"/>
      <c r="I175" s="209" t="s">
        <v>365</v>
      </c>
      <c r="J175" s="210" t="s">
        <v>366</v>
      </c>
      <c r="K175" s="211" t="e">
        <f aca="false">SUM(K176+K193+#REF!)</f>
        <v>#REF!</v>
      </c>
      <c r="L175" s="211" t="e">
        <f aca="false">SUM(L176+L193+#REF!)</f>
        <v>#REF!</v>
      </c>
      <c r="M175" s="211" t="e">
        <f aca="false">SUM(M176+M193+#REF!)</f>
        <v>#REF!</v>
      </c>
      <c r="N175" s="211" t="e">
        <f aca="false">SUM(N176+N193+N186)</f>
        <v>#REF!</v>
      </c>
      <c r="O175" s="211" t="e">
        <f aca="false">SUM(O176+O193+O186)</f>
        <v>#REF!</v>
      </c>
      <c r="P175" s="211" t="e">
        <f aca="false">SUM(P176+P193+P186)</f>
        <v>#REF!</v>
      </c>
      <c r="Q175" s="211" t="e">
        <f aca="false">SUM(Q176+Q193+Q186)</f>
        <v>#REF!</v>
      </c>
      <c r="R175" s="211" t="e">
        <f aca="false">SUM(R176+R193+R186)</f>
        <v>#REF!</v>
      </c>
      <c r="S175" s="211" t="e">
        <f aca="false">SUM(S176+S193+S186)</f>
        <v>#REF!</v>
      </c>
      <c r="T175" s="211" t="e">
        <f aca="false">SUM(T176+T193+T186)</f>
        <v>#REF!</v>
      </c>
      <c r="U175" s="211" t="e">
        <f aca="false">SUM(U176+U193+U186)</f>
        <v>#REF!</v>
      </c>
      <c r="V175" s="211" t="e">
        <f aca="false">SUM(V176+V193+V186)</f>
        <v>#REF!</v>
      </c>
      <c r="W175" s="211" t="n">
        <f aca="false">SUM(W176+W193+W186)</f>
        <v>115000</v>
      </c>
      <c r="X175" s="211" t="n">
        <f aca="false">SUM(X176+X193+X186)</f>
        <v>150000</v>
      </c>
      <c r="Y175" s="211" t="n">
        <f aca="false">SUM(Y176+Y193+Y186)</f>
        <v>950000</v>
      </c>
      <c r="Z175" s="211" t="n">
        <f aca="false">SUM(Z176+Z193+Z186)</f>
        <v>1200000</v>
      </c>
      <c r="AA175" s="211" t="n">
        <f aca="false">SUM(AA176+AA193+AA186)</f>
        <v>950000</v>
      </c>
      <c r="AB175" s="211" t="n">
        <f aca="false">SUM(AB176+AB193+AB186)</f>
        <v>82368.21</v>
      </c>
      <c r="AC175" s="211" t="n">
        <f aca="false">SUM(AC176+AC193+AC186)</f>
        <v>1788000</v>
      </c>
      <c r="AD175" s="211" t="n">
        <f aca="false">SUM(AD176+AD193+AD186)</f>
        <v>1998000</v>
      </c>
      <c r="AE175" s="211" t="n">
        <f aca="false">SUM(AE176+AE193+AE186)</f>
        <v>0</v>
      </c>
      <c r="AF175" s="211" t="n">
        <f aca="false">SUM(AF176+AF193+AF186)</f>
        <v>0</v>
      </c>
      <c r="AG175" s="211" t="n">
        <f aca="false">SUM(AG176+AG193+AG186)</f>
        <v>1998000</v>
      </c>
      <c r="AH175" s="211" t="n">
        <f aca="false">SUM(AH176+AH193+AH186)</f>
        <v>610261.41</v>
      </c>
      <c r="AI175" s="211" t="n">
        <f aca="false">SUM(AI176+AI193+AI186)</f>
        <v>1850000</v>
      </c>
      <c r="AJ175" s="211" t="n">
        <f aca="false">SUM(AJ176+AJ193+AJ186)</f>
        <v>281229.98</v>
      </c>
      <c r="AK175" s="211" t="n">
        <f aca="false">SUM(AK176+AK193+AK186)</f>
        <v>2030000</v>
      </c>
      <c r="AL175" s="211" t="n">
        <f aca="false">SUM(AL176+AL193+AL186)</f>
        <v>320000</v>
      </c>
      <c r="AM175" s="211" t="n">
        <f aca="false">SUM(AM176+AM193+AM186)</f>
        <v>200000</v>
      </c>
      <c r="AN175" s="211" t="n">
        <f aca="false">SUM(AN176+AN193+AN186)</f>
        <v>2150000</v>
      </c>
      <c r="AO175" s="211" t="n">
        <f aca="false">SUM(AO176+AO193+AO186)</f>
        <v>468780.49</v>
      </c>
      <c r="AP175" s="226" t="n">
        <f aca="false">SUM(AO175/AN175*100)</f>
        <v>21.8037437209302</v>
      </c>
    </row>
    <row r="176" customFormat="false" ht="12.75" hidden="false" customHeight="false" outlineLevel="0" collapsed="false">
      <c r="A176" s="213" t="s">
        <v>367</v>
      </c>
      <c r="B176" s="208"/>
      <c r="C176" s="208"/>
      <c r="D176" s="208"/>
      <c r="E176" s="208"/>
      <c r="F176" s="208"/>
      <c r="G176" s="208"/>
      <c r="H176" s="208"/>
      <c r="I176" s="219" t="s">
        <v>224</v>
      </c>
      <c r="J176" s="220" t="s">
        <v>368</v>
      </c>
      <c r="K176" s="221" t="e">
        <f aca="false">SUM(K177)</f>
        <v>#REF!</v>
      </c>
      <c r="L176" s="221" t="e">
        <f aca="false">SUM(L177)</f>
        <v>#REF!</v>
      </c>
      <c r="M176" s="221" t="e">
        <f aca="false">SUM(M177)</f>
        <v>#REF!</v>
      </c>
      <c r="N176" s="221" t="e">
        <f aca="false">SUM(N177)</f>
        <v>#REF!</v>
      </c>
      <c r="O176" s="221" t="e">
        <f aca="false">SUM(O177)</f>
        <v>#REF!</v>
      </c>
      <c r="P176" s="221" t="e">
        <f aca="false">SUM(P177)</f>
        <v>#REF!</v>
      </c>
      <c r="Q176" s="221" t="e">
        <f aca="false">SUM(Q177)</f>
        <v>#REF!</v>
      </c>
      <c r="R176" s="221" t="e">
        <f aca="false">SUM(R177)</f>
        <v>#REF!</v>
      </c>
      <c r="S176" s="221" t="e">
        <f aca="false">SUM(S177)</f>
        <v>#REF!</v>
      </c>
      <c r="T176" s="221" t="e">
        <f aca="false">SUM(T177)</f>
        <v>#REF!</v>
      </c>
      <c r="U176" s="221" t="e">
        <f aca="false">SUM(U177)</f>
        <v>#REF!</v>
      </c>
      <c r="V176" s="221" t="e">
        <f aca="false">SUM(V177)</f>
        <v>#REF!</v>
      </c>
      <c r="W176" s="221" t="n">
        <f aca="false">SUM(W177)</f>
        <v>0</v>
      </c>
      <c r="X176" s="221" t="n">
        <f aca="false">SUM(X177)</f>
        <v>0</v>
      </c>
      <c r="Y176" s="221" t="n">
        <f aca="false">SUM(Y177)</f>
        <v>400000</v>
      </c>
      <c r="Z176" s="221" t="n">
        <f aca="false">SUM(Z177)</f>
        <v>650000</v>
      </c>
      <c r="AA176" s="221" t="n">
        <f aca="false">SUM(AA177)</f>
        <v>400000</v>
      </c>
      <c r="AB176" s="221" t="n">
        <f aca="false">SUM(AB177)</f>
        <v>75137.46</v>
      </c>
      <c r="AC176" s="221" t="n">
        <f aca="false">SUM(AC177)</f>
        <v>1238000</v>
      </c>
      <c r="AD176" s="221" t="n">
        <f aca="false">SUM(AD177)</f>
        <v>1498000</v>
      </c>
      <c r="AE176" s="221" t="n">
        <f aca="false">SUM(AE177)</f>
        <v>0</v>
      </c>
      <c r="AF176" s="221" t="n">
        <f aca="false">SUM(AF177)</f>
        <v>0</v>
      </c>
      <c r="AG176" s="221" t="n">
        <f aca="false">SUM(AG177)</f>
        <v>1498000</v>
      </c>
      <c r="AH176" s="221" t="n">
        <f aca="false">SUM(AH177)</f>
        <v>601936.41</v>
      </c>
      <c r="AI176" s="221" t="n">
        <f aca="false">SUM(AI177)</f>
        <v>1250000</v>
      </c>
      <c r="AJ176" s="221" t="n">
        <f aca="false">SUM(AJ177)</f>
        <v>278452.08</v>
      </c>
      <c r="AK176" s="221" t="n">
        <f aca="false">SUM(AK177)</f>
        <v>1650000</v>
      </c>
      <c r="AL176" s="221" t="n">
        <f aca="false">SUM(AL177)</f>
        <v>320000</v>
      </c>
      <c r="AM176" s="221" t="n">
        <f aca="false">SUM(AM177)</f>
        <v>200000</v>
      </c>
      <c r="AN176" s="221" t="n">
        <f aca="false">SUM(AN177)</f>
        <v>1770000</v>
      </c>
      <c r="AO176" s="221" t="n">
        <f aca="false">SUM(AO177)</f>
        <v>460960.49</v>
      </c>
      <c r="AP176" s="226" t="n">
        <f aca="false">SUM(AO176/AN176*100)</f>
        <v>26.0429655367232</v>
      </c>
    </row>
    <row r="177" customFormat="false" ht="12.75" hidden="false" customHeight="false" outlineLevel="0" collapsed="false">
      <c r="A177" s="213"/>
      <c r="B177" s="208"/>
      <c r="C177" s="208"/>
      <c r="D177" s="208"/>
      <c r="E177" s="208"/>
      <c r="F177" s="208"/>
      <c r="G177" s="208"/>
      <c r="H177" s="208"/>
      <c r="I177" s="219" t="s">
        <v>369</v>
      </c>
      <c r="J177" s="220"/>
      <c r="K177" s="221" t="e">
        <f aca="false">SUM(K178)</f>
        <v>#REF!</v>
      </c>
      <c r="L177" s="221" t="e">
        <f aca="false">SUM(L178)</f>
        <v>#REF!</v>
      </c>
      <c r="M177" s="221" t="e">
        <f aca="false">SUM(M178)</f>
        <v>#REF!</v>
      </c>
      <c r="N177" s="221" t="e">
        <f aca="false">SUM(N178)</f>
        <v>#REF!</v>
      </c>
      <c r="O177" s="221" t="e">
        <f aca="false">SUM(O178)</f>
        <v>#REF!</v>
      </c>
      <c r="P177" s="221" t="e">
        <f aca="false">SUM(P178)</f>
        <v>#REF!</v>
      </c>
      <c r="Q177" s="221" t="e">
        <f aca="false">SUM(Q178)</f>
        <v>#REF!</v>
      </c>
      <c r="R177" s="221" t="e">
        <f aca="false">SUM(R178)</f>
        <v>#REF!</v>
      </c>
      <c r="S177" s="221" t="e">
        <f aca="false">SUM(S178)</f>
        <v>#REF!</v>
      </c>
      <c r="T177" s="221" t="e">
        <f aca="false">SUM(T178)</f>
        <v>#REF!</v>
      </c>
      <c r="U177" s="221" t="e">
        <f aca="false">SUM(U178)</f>
        <v>#REF!</v>
      </c>
      <c r="V177" s="221" t="e">
        <f aca="false">SUM(V178)</f>
        <v>#REF!</v>
      </c>
      <c r="W177" s="221" t="n">
        <f aca="false">SUM(W178)</f>
        <v>0</v>
      </c>
      <c r="X177" s="221" t="n">
        <f aca="false">SUM(X178)</f>
        <v>0</v>
      </c>
      <c r="Y177" s="221" t="n">
        <f aca="false">SUM(Y178)</f>
        <v>400000</v>
      </c>
      <c r="Z177" s="221" t="n">
        <f aca="false">SUM(Z178)</f>
        <v>650000</v>
      </c>
      <c r="AA177" s="221" t="n">
        <f aca="false">SUM(AA178)</f>
        <v>400000</v>
      </c>
      <c r="AB177" s="221" t="n">
        <f aca="false">SUM(AB178)</f>
        <v>75137.46</v>
      </c>
      <c r="AC177" s="221" t="n">
        <f aca="false">SUM(AC178)</f>
        <v>1238000</v>
      </c>
      <c r="AD177" s="221" t="n">
        <f aca="false">SUM(AD178)</f>
        <v>1498000</v>
      </c>
      <c r="AE177" s="221" t="n">
        <f aca="false">SUM(AE178)</f>
        <v>0</v>
      </c>
      <c r="AF177" s="221" t="n">
        <f aca="false">SUM(AF178)</f>
        <v>0</v>
      </c>
      <c r="AG177" s="221" t="n">
        <f aca="false">SUM(AG178)</f>
        <v>1498000</v>
      </c>
      <c r="AH177" s="221" t="n">
        <f aca="false">SUM(AH178)</f>
        <v>601936.41</v>
      </c>
      <c r="AI177" s="221" t="n">
        <f aca="false">SUM(AI178)</f>
        <v>1250000</v>
      </c>
      <c r="AJ177" s="221" t="n">
        <f aca="false">SUM(AJ178)</f>
        <v>278452.08</v>
      </c>
      <c r="AK177" s="221" t="n">
        <f aca="false">SUM(AK178)</f>
        <v>1650000</v>
      </c>
      <c r="AL177" s="221" t="n">
        <f aca="false">SUM(AL178)</f>
        <v>320000</v>
      </c>
      <c r="AM177" s="221" t="n">
        <f aca="false">SUM(AM178)</f>
        <v>200000</v>
      </c>
      <c r="AN177" s="221" t="n">
        <f aca="false">SUM(AN178)</f>
        <v>1770000</v>
      </c>
      <c r="AO177" s="221" t="n">
        <f aca="false">SUM(AO178)</f>
        <v>460960.49</v>
      </c>
      <c r="AP177" s="226" t="n">
        <f aca="false">SUM(AO177/AN177*100)</f>
        <v>26.0429655367232</v>
      </c>
    </row>
    <row r="178" customFormat="false" ht="12.75" hidden="false" customHeight="false" outlineLevel="0" collapsed="false">
      <c r="A178" s="222"/>
      <c r="B178" s="223"/>
      <c r="C178" s="223"/>
      <c r="D178" s="223"/>
      <c r="E178" s="223"/>
      <c r="F178" s="223"/>
      <c r="G178" s="223"/>
      <c r="H178" s="223"/>
      <c r="I178" s="224" t="n">
        <v>4</v>
      </c>
      <c r="J178" s="120" t="s">
        <v>98</v>
      </c>
      <c r="K178" s="225" t="e">
        <f aca="false">SUM(K179)</f>
        <v>#REF!</v>
      </c>
      <c r="L178" s="225" t="e">
        <f aca="false">SUM(L179)</f>
        <v>#REF!</v>
      </c>
      <c r="M178" s="225" t="e">
        <f aca="false">SUM(M179)</f>
        <v>#REF!</v>
      </c>
      <c r="N178" s="225" t="e">
        <f aca="false">SUM(N179)</f>
        <v>#REF!</v>
      </c>
      <c r="O178" s="225" t="e">
        <f aca="false">SUM(O179)</f>
        <v>#REF!</v>
      </c>
      <c r="P178" s="225" t="e">
        <f aca="false">SUM(P179)</f>
        <v>#REF!</v>
      </c>
      <c r="Q178" s="225" t="e">
        <f aca="false">SUM(Q179)</f>
        <v>#REF!</v>
      </c>
      <c r="R178" s="225" t="e">
        <f aca="false">SUM(R179)</f>
        <v>#REF!</v>
      </c>
      <c r="S178" s="225" t="e">
        <f aca="false">SUM(S179)</f>
        <v>#REF!</v>
      </c>
      <c r="T178" s="225" t="e">
        <f aca="false">SUM(T179)</f>
        <v>#REF!</v>
      </c>
      <c r="U178" s="225" t="e">
        <f aca="false">SUM(U179)</f>
        <v>#REF!</v>
      </c>
      <c r="V178" s="225" t="e">
        <f aca="false">SUM(V179)</f>
        <v>#REF!</v>
      </c>
      <c r="W178" s="225" t="n">
        <f aca="false">SUM(W179)</f>
        <v>0</v>
      </c>
      <c r="X178" s="225" t="n">
        <f aca="false">SUM(X179)</f>
        <v>0</v>
      </c>
      <c r="Y178" s="225" t="n">
        <f aca="false">SUM(Y179)</f>
        <v>400000</v>
      </c>
      <c r="Z178" s="225" t="n">
        <f aca="false">SUM(Z179)</f>
        <v>650000</v>
      </c>
      <c r="AA178" s="225" t="n">
        <f aca="false">SUM(AA179)</f>
        <v>400000</v>
      </c>
      <c r="AB178" s="225" t="n">
        <f aca="false">SUM(AB179)</f>
        <v>75137.46</v>
      </c>
      <c r="AC178" s="225" t="n">
        <f aca="false">SUM(AC179)</f>
        <v>1238000</v>
      </c>
      <c r="AD178" s="225" t="n">
        <f aca="false">SUM(AD179)</f>
        <v>1498000</v>
      </c>
      <c r="AE178" s="225" t="n">
        <f aca="false">SUM(AE179)</f>
        <v>0</v>
      </c>
      <c r="AF178" s="225" t="n">
        <f aca="false">SUM(AF179)</f>
        <v>0</v>
      </c>
      <c r="AG178" s="225" t="n">
        <f aca="false">SUM(AG179)</f>
        <v>1498000</v>
      </c>
      <c r="AH178" s="225" t="n">
        <f aca="false">SUM(AH179)</f>
        <v>601936.41</v>
      </c>
      <c r="AI178" s="225" t="n">
        <f aca="false">SUM(AI179)</f>
        <v>1250000</v>
      </c>
      <c r="AJ178" s="225" t="n">
        <f aca="false">SUM(AJ179)</f>
        <v>278452.08</v>
      </c>
      <c r="AK178" s="225" t="n">
        <f aca="false">SUM(AK179)</f>
        <v>1650000</v>
      </c>
      <c r="AL178" s="225" t="n">
        <f aca="false">SUM(AL179)</f>
        <v>320000</v>
      </c>
      <c r="AM178" s="225" t="n">
        <f aca="false">SUM(AM179)</f>
        <v>200000</v>
      </c>
      <c r="AN178" s="225" t="n">
        <f aca="false">SUM(AN179)</f>
        <v>1770000</v>
      </c>
      <c r="AO178" s="225" t="n">
        <f aca="false">SUM(AO179)</f>
        <v>460960.49</v>
      </c>
      <c r="AP178" s="226" t="n">
        <f aca="false">SUM(AO178/AN178*100)</f>
        <v>26.0429655367232</v>
      </c>
    </row>
    <row r="179" customFormat="false" ht="12.75" hidden="false" customHeight="false" outlineLevel="0" collapsed="false">
      <c r="A179" s="222"/>
      <c r="B179" s="223"/>
      <c r="C179" s="223"/>
      <c r="D179" s="223"/>
      <c r="E179" s="223"/>
      <c r="F179" s="223"/>
      <c r="G179" s="223"/>
      <c r="H179" s="223"/>
      <c r="I179" s="224" t="n">
        <v>42</v>
      </c>
      <c r="J179" s="120" t="s">
        <v>370</v>
      </c>
      <c r="K179" s="225" t="e">
        <f aca="false">SUM(K180)</f>
        <v>#REF!</v>
      </c>
      <c r="L179" s="225" t="e">
        <f aca="false">SUM(L180)</f>
        <v>#REF!</v>
      </c>
      <c r="M179" s="225" t="e">
        <f aca="false">SUM(M180)</f>
        <v>#REF!</v>
      </c>
      <c r="N179" s="225" t="e">
        <f aca="false">SUM(N180)</f>
        <v>#REF!</v>
      </c>
      <c r="O179" s="225" t="e">
        <f aca="false">SUM(O180)</f>
        <v>#REF!</v>
      </c>
      <c r="P179" s="225" t="e">
        <f aca="false">SUM(P180)</f>
        <v>#REF!</v>
      </c>
      <c r="Q179" s="225" t="e">
        <f aca="false">SUM(Q180)</f>
        <v>#REF!</v>
      </c>
      <c r="R179" s="225" t="e">
        <f aca="false">SUM(R180)</f>
        <v>#REF!</v>
      </c>
      <c r="S179" s="225" t="e">
        <f aca="false">SUM(S180)</f>
        <v>#REF!</v>
      </c>
      <c r="T179" s="225" t="e">
        <f aca="false">SUM(T180)</f>
        <v>#REF!</v>
      </c>
      <c r="U179" s="225" t="e">
        <f aca="false">SUM(U180)</f>
        <v>#REF!</v>
      </c>
      <c r="V179" s="225" t="e">
        <f aca="false">SUM(V180)</f>
        <v>#REF!</v>
      </c>
      <c r="W179" s="225" t="n">
        <f aca="false">SUM(W180)</f>
        <v>0</v>
      </c>
      <c r="X179" s="225" t="n">
        <f aca="false">SUM(X180)</f>
        <v>0</v>
      </c>
      <c r="Y179" s="225" t="n">
        <f aca="false">SUM(Y180)</f>
        <v>400000</v>
      </c>
      <c r="Z179" s="225" t="n">
        <f aca="false">SUM(Z180)</f>
        <v>650000</v>
      </c>
      <c r="AA179" s="225" t="n">
        <f aca="false">SUM(AA180)</f>
        <v>400000</v>
      </c>
      <c r="AB179" s="225" t="n">
        <f aca="false">SUM(AB180)</f>
        <v>75137.46</v>
      </c>
      <c r="AC179" s="225" t="n">
        <f aca="false">SUM(AC180)</f>
        <v>1238000</v>
      </c>
      <c r="AD179" s="225" t="n">
        <f aca="false">SUM(AD180)</f>
        <v>1498000</v>
      </c>
      <c r="AE179" s="225" t="n">
        <f aca="false">SUM(AE180)</f>
        <v>0</v>
      </c>
      <c r="AF179" s="225" t="n">
        <f aca="false">SUM(AF180)</f>
        <v>0</v>
      </c>
      <c r="AG179" s="225" t="n">
        <f aca="false">SUM(AG180)</f>
        <v>1498000</v>
      </c>
      <c r="AH179" s="225" t="n">
        <f aca="false">SUM(AH180)</f>
        <v>601936.41</v>
      </c>
      <c r="AI179" s="225" t="n">
        <f aca="false">SUM(AI180)</f>
        <v>1250000</v>
      </c>
      <c r="AJ179" s="225" t="n">
        <f aca="false">SUM(AJ180)</f>
        <v>278452.08</v>
      </c>
      <c r="AK179" s="225" t="n">
        <f aca="false">SUM(AK180)</f>
        <v>1650000</v>
      </c>
      <c r="AL179" s="225" t="n">
        <f aca="false">SUM(AL180)</f>
        <v>320000</v>
      </c>
      <c r="AM179" s="225" t="n">
        <f aca="false">SUM(AM180)</f>
        <v>200000</v>
      </c>
      <c r="AN179" s="225" t="n">
        <f aca="false">SUM(AN180)</f>
        <v>1770000</v>
      </c>
      <c r="AO179" s="225" t="n">
        <f aca="false">SUM(AO180)</f>
        <v>460960.49</v>
      </c>
      <c r="AP179" s="226" t="n">
        <f aca="false">SUM(AO179/AN179*100)</f>
        <v>26.0429655367232</v>
      </c>
    </row>
    <row r="180" customFormat="false" ht="12.75" hidden="false" customHeight="false" outlineLevel="0" collapsed="false">
      <c r="A180" s="227"/>
      <c r="B180" s="228" t="s">
        <v>371</v>
      </c>
      <c r="C180" s="228"/>
      <c r="D180" s="228"/>
      <c r="E180" s="228"/>
      <c r="F180" s="228"/>
      <c r="G180" s="228"/>
      <c r="H180" s="228"/>
      <c r="I180" s="242" t="n">
        <v>421</v>
      </c>
      <c r="J180" s="230" t="s">
        <v>101</v>
      </c>
      <c r="K180" s="231" t="e">
        <f aca="false">SUM(#REF!)</f>
        <v>#REF!</v>
      </c>
      <c r="L180" s="231" t="e">
        <f aca="false">SUM(#REF!)</f>
        <v>#REF!</v>
      </c>
      <c r="M180" s="231" t="e">
        <f aca="false">SUM(#REF!)</f>
        <v>#REF!</v>
      </c>
      <c r="N180" s="231" t="e">
        <f aca="false">SUM(#REF!)</f>
        <v>#REF!</v>
      </c>
      <c r="O180" s="231" t="e">
        <f aca="false">SUM(#REF!)</f>
        <v>#REF!</v>
      </c>
      <c r="P180" s="231" t="e">
        <f aca="false">SUM(#REF!)</f>
        <v>#REF!</v>
      </c>
      <c r="Q180" s="231" t="e">
        <f aca="false">SUM(#REF!)</f>
        <v>#REF!</v>
      </c>
      <c r="R180" s="231" t="e">
        <f aca="false">SUM(#REF!)</f>
        <v>#REF!</v>
      </c>
      <c r="S180" s="231" t="e">
        <f aca="false">SUM(#REF!)</f>
        <v>#REF!</v>
      </c>
      <c r="T180" s="231" t="e">
        <f aca="false">SUM(#REF!)</f>
        <v>#REF!</v>
      </c>
      <c r="U180" s="231" t="e">
        <f aca="false">SUM(#REF!)</f>
        <v>#REF!</v>
      </c>
      <c r="V180" s="231" t="e">
        <f aca="false">SUM(#REF!)</f>
        <v>#REF!</v>
      </c>
      <c r="W180" s="231" t="n">
        <f aca="false">SUM(W181:W181)</f>
        <v>0</v>
      </c>
      <c r="X180" s="231" t="n">
        <f aca="false">SUM(X181:X181)</f>
        <v>0</v>
      </c>
      <c r="Y180" s="231" t="n">
        <f aca="false">SUM(Y181:Y185)</f>
        <v>400000</v>
      </c>
      <c r="Z180" s="231" t="n">
        <f aca="false">SUM(Z181:Z185)</f>
        <v>650000</v>
      </c>
      <c r="AA180" s="231" t="n">
        <f aca="false">SUM(AA181:AA185)</f>
        <v>400000</v>
      </c>
      <c r="AB180" s="231" t="n">
        <f aca="false">SUM(AB181:AB185)</f>
        <v>75137.46</v>
      </c>
      <c r="AC180" s="231" t="n">
        <f aca="false">SUM(AC181:AC185)</f>
        <v>1238000</v>
      </c>
      <c r="AD180" s="231" t="n">
        <f aca="false">SUM(AD181:AD185)</f>
        <v>1498000</v>
      </c>
      <c r="AE180" s="231" t="n">
        <f aca="false">SUM(AE181:AE185)</f>
        <v>0</v>
      </c>
      <c r="AF180" s="231" t="n">
        <f aca="false">SUM(AF181:AF185)</f>
        <v>0</v>
      </c>
      <c r="AG180" s="231" t="n">
        <f aca="false">SUM(AG181:AG185)</f>
        <v>1498000</v>
      </c>
      <c r="AH180" s="231" t="n">
        <f aca="false">SUM(AH181:AH185)</f>
        <v>601936.41</v>
      </c>
      <c r="AI180" s="231" t="n">
        <f aca="false">SUM(AI181:AI185)</f>
        <v>1250000</v>
      </c>
      <c r="AJ180" s="231" t="n">
        <f aca="false">SUM(AJ181:AJ185)</f>
        <v>278452.08</v>
      </c>
      <c r="AK180" s="231" t="n">
        <f aca="false">SUM(AK181:AK185)</f>
        <v>1650000</v>
      </c>
      <c r="AL180" s="231" t="n">
        <f aca="false">SUM(AL181:AL185)</f>
        <v>320000</v>
      </c>
      <c r="AM180" s="231" t="n">
        <f aca="false">SUM(AM181:AM185)</f>
        <v>200000</v>
      </c>
      <c r="AN180" s="231" t="n">
        <f aca="false">SUM(AN181:AN185)</f>
        <v>1770000</v>
      </c>
      <c r="AO180" s="231" t="n">
        <f aca="false">SUM(AO181:AO185)</f>
        <v>460960.49</v>
      </c>
      <c r="AP180" s="226" t="n">
        <f aca="false">SUM(AO180/AN180*100)</f>
        <v>26.0429655367232</v>
      </c>
    </row>
    <row r="181" customFormat="false" ht="12.75" hidden="true" customHeight="false" outlineLevel="0" collapsed="false">
      <c r="A181" s="227"/>
      <c r="B181" s="228"/>
      <c r="C181" s="228"/>
      <c r="D181" s="228"/>
      <c r="E181" s="228"/>
      <c r="F181" s="228"/>
      <c r="G181" s="228"/>
      <c r="H181" s="228"/>
      <c r="I181" s="229" t="n">
        <v>42139</v>
      </c>
      <c r="J181" s="230" t="s">
        <v>372</v>
      </c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2"/>
      <c r="W181" s="233"/>
      <c r="X181" s="233"/>
      <c r="Y181" s="233" t="n">
        <v>400000</v>
      </c>
      <c r="Z181" s="233" t="n">
        <v>500000</v>
      </c>
      <c r="AA181" s="231" t="n">
        <v>400000</v>
      </c>
      <c r="AB181" s="233"/>
      <c r="AC181" s="231" t="n">
        <v>200000</v>
      </c>
      <c r="AD181" s="231" t="n">
        <v>550000</v>
      </c>
      <c r="AE181" s="231"/>
      <c r="AF181" s="231"/>
      <c r="AG181" s="234" t="n">
        <f aca="false">SUM(AD181+AE181-AF181)</f>
        <v>550000</v>
      </c>
      <c r="AH181" s="231"/>
      <c r="AI181" s="231" t="n">
        <v>600000</v>
      </c>
      <c r="AJ181" s="169" t="n">
        <v>278452.08</v>
      </c>
      <c r="AK181" s="231" t="n">
        <v>600000</v>
      </c>
      <c r="AL181" s="231"/>
      <c r="AM181" s="231" t="n">
        <v>200000</v>
      </c>
      <c r="AN181" s="169" t="n">
        <f aca="false">SUM(AK181+AL181-AM181)</f>
        <v>400000</v>
      </c>
      <c r="AO181" s="169" t="n">
        <v>361517.56</v>
      </c>
      <c r="AP181" s="226" t="n">
        <f aca="false">SUM(AO181/AN181*100)</f>
        <v>90.37939</v>
      </c>
    </row>
    <row r="182" customFormat="false" ht="12.75" hidden="true" customHeight="false" outlineLevel="0" collapsed="false">
      <c r="A182" s="227"/>
      <c r="B182" s="228"/>
      <c r="C182" s="228"/>
      <c r="D182" s="228"/>
      <c r="E182" s="228"/>
      <c r="F182" s="228"/>
      <c r="G182" s="228"/>
      <c r="H182" s="228"/>
      <c r="I182" s="229" t="n">
        <v>42141</v>
      </c>
      <c r="J182" s="230" t="s">
        <v>373</v>
      </c>
      <c r="K182" s="231"/>
      <c r="L182" s="231"/>
      <c r="M182" s="231"/>
      <c r="N182" s="231"/>
      <c r="O182" s="231"/>
      <c r="P182" s="231"/>
      <c r="Q182" s="231"/>
      <c r="R182" s="231"/>
      <c r="S182" s="231" t="n">
        <v>50000</v>
      </c>
      <c r="T182" s="231"/>
      <c r="U182" s="231"/>
      <c r="V182" s="232" t="e">
        <f aca="false">S182/P182*100</f>
        <v>#DIV/0!</v>
      </c>
      <c r="W182" s="233" t="n">
        <v>50000</v>
      </c>
      <c r="X182" s="231" t="n">
        <v>50000</v>
      </c>
      <c r="Y182" s="231"/>
      <c r="Z182" s="231" t="n">
        <v>50000</v>
      </c>
      <c r="AA182" s="231" t="n">
        <v>0</v>
      </c>
      <c r="AB182" s="233" t="n">
        <v>75137.46</v>
      </c>
      <c r="AC182" s="231" t="n">
        <v>200000</v>
      </c>
      <c r="AD182" s="231" t="n">
        <v>200000</v>
      </c>
      <c r="AE182" s="231"/>
      <c r="AF182" s="231"/>
      <c r="AG182" s="234" t="n">
        <f aca="false">SUM(AD182+AE182-AF182)</f>
        <v>200000</v>
      </c>
      <c r="AH182" s="231"/>
      <c r="AI182" s="231" t="n">
        <v>0</v>
      </c>
      <c r="AJ182" s="169" t="n">
        <v>0</v>
      </c>
      <c r="AK182" s="231" t="n">
        <v>0</v>
      </c>
      <c r="AL182" s="231"/>
      <c r="AM182" s="231"/>
      <c r="AN182" s="169" t="n">
        <f aca="false">SUM(AK182+AL182-AM182)</f>
        <v>0</v>
      </c>
      <c r="AO182" s="169"/>
      <c r="AP182" s="226" t="e">
        <f aca="false">SUM(AO182/AN182*100)</f>
        <v>#DIV/0!</v>
      </c>
    </row>
    <row r="183" customFormat="false" ht="12.75" hidden="true" customHeight="false" outlineLevel="0" collapsed="false">
      <c r="A183" s="227"/>
      <c r="B183" s="228"/>
      <c r="C183" s="228"/>
      <c r="D183" s="228"/>
      <c r="E183" s="228"/>
      <c r="F183" s="228"/>
      <c r="G183" s="228"/>
      <c r="H183" s="228"/>
      <c r="I183" s="229" t="n">
        <v>42141</v>
      </c>
      <c r="J183" s="230" t="s">
        <v>374</v>
      </c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2"/>
      <c r="W183" s="233"/>
      <c r="X183" s="233"/>
      <c r="Y183" s="233"/>
      <c r="Z183" s="233" t="n">
        <v>100000</v>
      </c>
      <c r="AA183" s="231" t="n">
        <v>0</v>
      </c>
      <c r="AB183" s="233"/>
      <c r="AC183" s="231" t="n">
        <v>238000</v>
      </c>
      <c r="AD183" s="231" t="n">
        <v>238000</v>
      </c>
      <c r="AE183" s="231"/>
      <c r="AF183" s="231"/>
      <c r="AG183" s="234" t="n">
        <f aca="false">SUM(AD183+AE183-AF183)</f>
        <v>238000</v>
      </c>
      <c r="AH183" s="231" t="n">
        <v>100883.76</v>
      </c>
      <c r="AI183" s="231" t="n">
        <v>200000</v>
      </c>
      <c r="AJ183" s="169" t="n">
        <v>0</v>
      </c>
      <c r="AK183" s="231" t="n">
        <v>600000</v>
      </c>
      <c r="AL183" s="231"/>
      <c r="AM183" s="231"/>
      <c r="AN183" s="169" t="n">
        <f aca="false">SUM(AK183+AL183-AM183)</f>
        <v>600000</v>
      </c>
      <c r="AO183" s="169"/>
      <c r="AP183" s="226" t="n">
        <f aca="false">SUM(AO183/AN183*100)</f>
        <v>0</v>
      </c>
    </row>
    <row r="184" customFormat="false" ht="12.75" hidden="true" customHeight="false" outlineLevel="0" collapsed="false">
      <c r="A184" s="227"/>
      <c r="B184" s="228"/>
      <c r="C184" s="228"/>
      <c r="D184" s="228"/>
      <c r="E184" s="228"/>
      <c r="F184" s="228"/>
      <c r="G184" s="228"/>
      <c r="H184" s="228"/>
      <c r="I184" s="244" t="n">
        <v>42141</v>
      </c>
      <c r="J184" s="230" t="s">
        <v>375</v>
      </c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2"/>
      <c r="W184" s="233"/>
      <c r="X184" s="233"/>
      <c r="Y184" s="233"/>
      <c r="Z184" s="233"/>
      <c r="AA184" s="231"/>
      <c r="AB184" s="233"/>
      <c r="AC184" s="231" t="n">
        <v>450000</v>
      </c>
      <c r="AD184" s="231" t="n">
        <v>390000</v>
      </c>
      <c r="AE184" s="231"/>
      <c r="AF184" s="231"/>
      <c r="AG184" s="234" t="n">
        <f aca="false">SUM(AD184+AE184-AF184)</f>
        <v>390000</v>
      </c>
      <c r="AH184" s="231" t="n">
        <v>382437.65</v>
      </c>
      <c r="AI184" s="231" t="n">
        <v>0</v>
      </c>
      <c r="AJ184" s="169" t="n">
        <v>0</v>
      </c>
      <c r="AK184" s="231" t="n">
        <v>0</v>
      </c>
      <c r="AL184" s="231" t="n">
        <v>320000</v>
      </c>
      <c r="AM184" s="231"/>
      <c r="AN184" s="169" t="n">
        <f aca="false">SUM(AK184+AL184-AM184)</f>
        <v>320000</v>
      </c>
      <c r="AO184" s="169"/>
      <c r="AP184" s="226" t="n">
        <f aca="false">SUM(AO184/AN184*100)</f>
        <v>0</v>
      </c>
    </row>
    <row r="185" customFormat="false" ht="12.75" hidden="true" customHeight="false" outlineLevel="0" collapsed="false">
      <c r="A185" s="227"/>
      <c r="B185" s="228"/>
      <c r="C185" s="228"/>
      <c r="D185" s="228"/>
      <c r="E185" s="228"/>
      <c r="F185" s="228"/>
      <c r="G185" s="228"/>
      <c r="H185" s="228"/>
      <c r="I185" s="229" t="n">
        <v>42141</v>
      </c>
      <c r="J185" s="230" t="s">
        <v>376</v>
      </c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2"/>
      <c r="W185" s="233"/>
      <c r="X185" s="233"/>
      <c r="Y185" s="233"/>
      <c r="Z185" s="233"/>
      <c r="AA185" s="231"/>
      <c r="AB185" s="233"/>
      <c r="AC185" s="231" t="n">
        <v>150000</v>
      </c>
      <c r="AD185" s="231" t="n">
        <v>120000</v>
      </c>
      <c r="AE185" s="231"/>
      <c r="AF185" s="231"/>
      <c r="AG185" s="234" t="n">
        <f aca="false">SUM(AD185+AE185-AF185)</f>
        <v>120000</v>
      </c>
      <c r="AH185" s="231" t="n">
        <v>118615</v>
      </c>
      <c r="AI185" s="231" t="n">
        <v>450000</v>
      </c>
      <c r="AJ185" s="169" t="n">
        <v>0</v>
      </c>
      <c r="AK185" s="231" t="n">
        <v>450000</v>
      </c>
      <c r="AL185" s="231"/>
      <c r="AM185" s="231"/>
      <c r="AN185" s="169" t="n">
        <f aca="false">SUM(AK185+AL185-AM185)</f>
        <v>450000</v>
      </c>
      <c r="AO185" s="169" t="n">
        <v>99442.93</v>
      </c>
      <c r="AP185" s="226" t="n">
        <f aca="false">SUM(AO185/AN185*100)</f>
        <v>22.0984288888889</v>
      </c>
    </row>
    <row r="186" customFormat="false" ht="12.75" hidden="false" customHeight="false" outlineLevel="0" collapsed="false">
      <c r="A186" s="213" t="s">
        <v>377</v>
      </c>
      <c r="B186" s="208"/>
      <c r="C186" s="208"/>
      <c r="D186" s="208"/>
      <c r="E186" s="208"/>
      <c r="F186" s="208"/>
      <c r="G186" s="208"/>
      <c r="H186" s="208"/>
      <c r="I186" s="219" t="s">
        <v>378</v>
      </c>
      <c r="J186" s="220"/>
      <c r="K186" s="221"/>
      <c r="L186" s="221"/>
      <c r="M186" s="221"/>
      <c r="N186" s="221" t="n">
        <f aca="false">SUM(N187)</f>
        <v>50000</v>
      </c>
      <c r="O186" s="221" t="n">
        <f aca="false">SUM(O187)</f>
        <v>50000</v>
      </c>
      <c r="P186" s="221" t="n">
        <f aca="false">SUM(P187)</f>
        <v>50000</v>
      </c>
      <c r="Q186" s="221" t="n">
        <f aca="false">SUM(Q187)</f>
        <v>50000</v>
      </c>
      <c r="R186" s="221" t="n">
        <f aca="false">SUM(R187)</f>
        <v>0</v>
      </c>
      <c r="S186" s="221" t="n">
        <f aca="false">SUM(S187)</f>
        <v>100000</v>
      </c>
      <c r="T186" s="221" t="n">
        <f aca="false">SUM(T187)</f>
        <v>0</v>
      </c>
      <c r="U186" s="221" t="n">
        <f aca="false">SUM(U187)</f>
        <v>0</v>
      </c>
      <c r="V186" s="221" t="e">
        <f aca="false">SUM(V187)</f>
        <v>#DIV/0!</v>
      </c>
      <c r="W186" s="221" t="n">
        <f aca="false">SUM(W187)</f>
        <v>100000</v>
      </c>
      <c r="X186" s="221" t="n">
        <f aca="false">SUM(X187)</f>
        <v>100000</v>
      </c>
      <c r="Y186" s="221" t="n">
        <f aca="false">SUM(Y187)</f>
        <v>500000</v>
      </c>
      <c r="Z186" s="221" t="n">
        <f aca="false">SUM(Z187)</f>
        <v>500000</v>
      </c>
      <c r="AA186" s="221" t="n">
        <f aca="false">SUM(AA187)</f>
        <v>500000</v>
      </c>
      <c r="AB186" s="221" t="n">
        <f aca="false">SUM(AB187)</f>
        <v>0</v>
      </c>
      <c r="AC186" s="221" t="n">
        <f aca="false">SUM(AC187)</f>
        <v>500000</v>
      </c>
      <c r="AD186" s="221" t="n">
        <f aca="false">SUM(AD187)</f>
        <v>450000</v>
      </c>
      <c r="AE186" s="221" t="n">
        <f aca="false">SUM(AE187)</f>
        <v>0</v>
      </c>
      <c r="AF186" s="221" t="n">
        <f aca="false">SUM(AF187)</f>
        <v>0</v>
      </c>
      <c r="AG186" s="221" t="n">
        <f aca="false">SUM(AG187)</f>
        <v>450000</v>
      </c>
      <c r="AH186" s="221" t="n">
        <f aca="false">SUM(AH187)</f>
        <v>0</v>
      </c>
      <c r="AI186" s="221" t="n">
        <f aca="false">SUM(AI187)</f>
        <v>550000</v>
      </c>
      <c r="AJ186" s="221" t="n">
        <f aca="false">SUM(AJ187)</f>
        <v>2777.9</v>
      </c>
      <c r="AK186" s="221" t="n">
        <f aca="false">SUM(AK187)</f>
        <v>330000</v>
      </c>
      <c r="AL186" s="221" t="n">
        <f aca="false">SUM(AL187)</f>
        <v>0</v>
      </c>
      <c r="AM186" s="221" t="n">
        <f aca="false">SUM(AM187)</f>
        <v>0</v>
      </c>
      <c r="AN186" s="221" t="n">
        <f aca="false">SUM(AN187)</f>
        <v>330000</v>
      </c>
      <c r="AO186" s="221" t="n">
        <f aca="false">SUM(AO187)</f>
        <v>0</v>
      </c>
      <c r="AP186" s="226" t="n">
        <f aca="false">SUM(AO186/AN186*100)</f>
        <v>0</v>
      </c>
    </row>
    <row r="187" customFormat="false" ht="12.75" hidden="false" customHeight="false" outlineLevel="0" collapsed="false">
      <c r="A187" s="213"/>
      <c r="B187" s="208"/>
      <c r="C187" s="208"/>
      <c r="D187" s="208"/>
      <c r="E187" s="208"/>
      <c r="F187" s="208"/>
      <c r="G187" s="208"/>
      <c r="H187" s="208"/>
      <c r="I187" s="219" t="s">
        <v>379</v>
      </c>
      <c r="J187" s="220"/>
      <c r="K187" s="221"/>
      <c r="L187" s="221"/>
      <c r="M187" s="221"/>
      <c r="N187" s="221" t="n">
        <f aca="false">SUM(N188)</f>
        <v>50000</v>
      </c>
      <c r="O187" s="221" t="n">
        <f aca="false">SUM(O188)</f>
        <v>50000</v>
      </c>
      <c r="P187" s="221" t="n">
        <f aca="false">SUM(P188)</f>
        <v>50000</v>
      </c>
      <c r="Q187" s="221" t="n">
        <f aca="false">SUM(Q188)</f>
        <v>50000</v>
      </c>
      <c r="R187" s="221" t="n">
        <f aca="false">SUM(R188)</f>
        <v>0</v>
      </c>
      <c r="S187" s="221" t="n">
        <f aca="false">SUM(S188)</f>
        <v>100000</v>
      </c>
      <c r="T187" s="221" t="n">
        <f aca="false">SUM(T188)</f>
        <v>0</v>
      </c>
      <c r="U187" s="221" t="n">
        <f aca="false">SUM(U188)</f>
        <v>0</v>
      </c>
      <c r="V187" s="221" t="e">
        <f aca="false">SUM(V188)</f>
        <v>#DIV/0!</v>
      </c>
      <c r="W187" s="221" t="n">
        <f aca="false">SUM(W188)</f>
        <v>100000</v>
      </c>
      <c r="X187" s="221" t="n">
        <f aca="false">SUM(X188)</f>
        <v>100000</v>
      </c>
      <c r="Y187" s="221" t="n">
        <f aca="false">SUM(Y188)</f>
        <v>500000</v>
      </c>
      <c r="Z187" s="221" t="n">
        <f aca="false">SUM(Z188)</f>
        <v>500000</v>
      </c>
      <c r="AA187" s="221" t="n">
        <f aca="false">SUM(AA188)</f>
        <v>500000</v>
      </c>
      <c r="AB187" s="221" t="n">
        <f aca="false">SUM(AB188)</f>
        <v>0</v>
      </c>
      <c r="AC187" s="221" t="n">
        <f aca="false">SUM(AC188)</f>
        <v>500000</v>
      </c>
      <c r="AD187" s="221" t="n">
        <f aca="false">SUM(AD188)</f>
        <v>450000</v>
      </c>
      <c r="AE187" s="221" t="n">
        <f aca="false">SUM(AE188)</f>
        <v>0</v>
      </c>
      <c r="AF187" s="221" t="n">
        <f aca="false">SUM(AF188)</f>
        <v>0</v>
      </c>
      <c r="AG187" s="221" t="n">
        <f aca="false">SUM(AG188)</f>
        <v>450000</v>
      </c>
      <c r="AH187" s="221" t="n">
        <f aca="false">SUM(AH188)</f>
        <v>0</v>
      </c>
      <c r="AI187" s="221" t="n">
        <f aca="false">SUM(AI188)</f>
        <v>550000</v>
      </c>
      <c r="AJ187" s="221" t="n">
        <f aca="false">SUM(AJ188)</f>
        <v>2777.9</v>
      </c>
      <c r="AK187" s="221" t="n">
        <f aca="false">SUM(AK188)</f>
        <v>330000</v>
      </c>
      <c r="AL187" s="221" t="n">
        <f aca="false">SUM(AL188)</f>
        <v>0</v>
      </c>
      <c r="AM187" s="221" t="n">
        <f aca="false">SUM(AM188)</f>
        <v>0</v>
      </c>
      <c r="AN187" s="221" t="n">
        <f aca="false">SUM(AN188)</f>
        <v>330000</v>
      </c>
      <c r="AO187" s="221" t="n">
        <f aca="false">SUM(AO188)</f>
        <v>0</v>
      </c>
      <c r="AP187" s="226" t="n">
        <f aca="false">SUM(AO187/AN187*100)</f>
        <v>0</v>
      </c>
    </row>
    <row r="188" customFormat="false" ht="12.75" hidden="false" customHeight="false" outlineLevel="0" collapsed="false">
      <c r="A188" s="222"/>
      <c r="B188" s="223"/>
      <c r="C188" s="223"/>
      <c r="D188" s="223"/>
      <c r="E188" s="223"/>
      <c r="F188" s="223"/>
      <c r="G188" s="223"/>
      <c r="H188" s="223"/>
      <c r="I188" s="224" t="n">
        <v>4</v>
      </c>
      <c r="J188" s="120" t="s">
        <v>98</v>
      </c>
      <c r="K188" s="225"/>
      <c r="L188" s="225"/>
      <c r="M188" s="225"/>
      <c r="N188" s="225" t="n">
        <f aca="false">SUM(N189)</f>
        <v>50000</v>
      </c>
      <c r="O188" s="225" t="n">
        <f aca="false">SUM(O189)</f>
        <v>50000</v>
      </c>
      <c r="P188" s="225" t="n">
        <f aca="false">SUM(P189)</f>
        <v>50000</v>
      </c>
      <c r="Q188" s="225" t="n">
        <f aca="false">SUM(Q189)</f>
        <v>50000</v>
      </c>
      <c r="R188" s="225" t="n">
        <f aca="false">SUM(R189)</f>
        <v>0</v>
      </c>
      <c r="S188" s="225" t="n">
        <f aca="false">SUM(S189)</f>
        <v>100000</v>
      </c>
      <c r="T188" s="225" t="n">
        <f aca="false">SUM(T189)</f>
        <v>0</v>
      </c>
      <c r="U188" s="225" t="n">
        <f aca="false">SUM(U189)</f>
        <v>0</v>
      </c>
      <c r="V188" s="225" t="e">
        <f aca="false">SUM(V189)</f>
        <v>#DIV/0!</v>
      </c>
      <c r="W188" s="225" t="n">
        <f aca="false">SUM(W189)</f>
        <v>100000</v>
      </c>
      <c r="X188" s="225" t="n">
        <f aca="false">SUM(X189)</f>
        <v>100000</v>
      </c>
      <c r="Y188" s="225" t="n">
        <f aca="false">SUM(Y189)</f>
        <v>500000</v>
      </c>
      <c r="Z188" s="225" t="n">
        <f aca="false">SUM(Z189)</f>
        <v>500000</v>
      </c>
      <c r="AA188" s="225" t="n">
        <f aca="false">SUM(AA189)</f>
        <v>500000</v>
      </c>
      <c r="AB188" s="225" t="n">
        <f aca="false">SUM(AB189)</f>
        <v>0</v>
      </c>
      <c r="AC188" s="225" t="n">
        <f aca="false">SUM(AC189)</f>
        <v>500000</v>
      </c>
      <c r="AD188" s="225" t="n">
        <f aca="false">SUM(AD189)</f>
        <v>450000</v>
      </c>
      <c r="AE188" s="225" t="n">
        <f aca="false">SUM(AE189)</f>
        <v>0</v>
      </c>
      <c r="AF188" s="225" t="n">
        <f aca="false">SUM(AF189)</f>
        <v>0</v>
      </c>
      <c r="AG188" s="225" t="n">
        <f aca="false">SUM(AG189)</f>
        <v>450000</v>
      </c>
      <c r="AH188" s="225" t="n">
        <f aca="false">SUM(AH189)</f>
        <v>0</v>
      </c>
      <c r="AI188" s="225" t="n">
        <f aca="false">SUM(AI189)</f>
        <v>550000</v>
      </c>
      <c r="AJ188" s="225" t="n">
        <f aca="false">SUM(AJ189)</f>
        <v>2777.9</v>
      </c>
      <c r="AK188" s="225" t="n">
        <f aca="false">SUM(AK189)</f>
        <v>330000</v>
      </c>
      <c r="AL188" s="225" t="n">
        <f aca="false">SUM(AL189)</f>
        <v>0</v>
      </c>
      <c r="AM188" s="225" t="n">
        <f aca="false">SUM(AM189)</f>
        <v>0</v>
      </c>
      <c r="AN188" s="225" t="n">
        <f aca="false">SUM(AN189)</f>
        <v>330000</v>
      </c>
      <c r="AO188" s="225" t="n">
        <f aca="false">SUM(AO189)</f>
        <v>0</v>
      </c>
      <c r="AP188" s="226" t="n">
        <f aca="false">SUM(AO188/AN188*100)</f>
        <v>0</v>
      </c>
    </row>
    <row r="189" customFormat="false" ht="12.75" hidden="false" customHeight="false" outlineLevel="0" collapsed="false">
      <c r="A189" s="222"/>
      <c r="B189" s="223"/>
      <c r="C189" s="223"/>
      <c r="D189" s="223"/>
      <c r="E189" s="223"/>
      <c r="F189" s="223"/>
      <c r="G189" s="223"/>
      <c r="H189" s="223"/>
      <c r="I189" s="224" t="n">
        <v>42</v>
      </c>
      <c r="J189" s="120" t="s">
        <v>370</v>
      </c>
      <c r="K189" s="225"/>
      <c r="L189" s="225"/>
      <c r="M189" s="225"/>
      <c r="N189" s="225" t="n">
        <f aca="false">SUM(N190)</f>
        <v>50000</v>
      </c>
      <c r="O189" s="225" t="n">
        <f aca="false">SUM(O190)</f>
        <v>50000</v>
      </c>
      <c r="P189" s="225" t="n">
        <f aca="false">SUM(P190)</f>
        <v>50000</v>
      </c>
      <c r="Q189" s="225" t="n">
        <f aca="false">SUM(Q190)</f>
        <v>50000</v>
      </c>
      <c r="R189" s="225" t="n">
        <f aca="false">SUM(R190)</f>
        <v>0</v>
      </c>
      <c r="S189" s="225" t="n">
        <f aca="false">SUM(S190)</f>
        <v>100000</v>
      </c>
      <c r="T189" s="225" t="n">
        <f aca="false">SUM(T190)</f>
        <v>0</v>
      </c>
      <c r="U189" s="225" t="n">
        <f aca="false">SUM(U190)</f>
        <v>0</v>
      </c>
      <c r="V189" s="225" t="e">
        <f aca="false">SUM(V190)</f>
        <v>#DIV/0!</v>
      </c>
      <c r="W189" s="225" t="n">
        <f aca="false">SUM(W190)</f>
        <v>100000</v>
      </c>
      <c r="X189" s="225" t="n">
        <f aca="false">SUM(X190)</f>
        <v>100000</v>
      </c>
      <c r="Y189" s="225" t="n">
        <f aca="false">SUM(Y190)</f>
        <v>500000</v>
      </c>
      <c r="Z189" s="225" t="n">
        <f aca="false">SUM(Z190)</f>
        <v>500000</v>
      </c>
      <c r="AA189" s="225" t="n">
        <f aca="false">SUM(AA190)</f>
        <v>500000</v>
      </c>
      <c r="AB189" s="225" t="n">
        <f aca="false">SUM(AB190)</f>
        <v>0</v>
      </c>
      <c r="AC189" s="225" t="n">
        <f aca="false">SUM(AC190)</f>
        <v>500000</v>
      </c>
      <c r="AD189" s="225" t="n">
        <f aca="false">SUM(AD190)</f>
        <v>450000</v>
      </c>
      <c r="AE189" s="225" t="n">
        <f aca="false">SUM(AE190)</f>
        <v>0</v>
      </c>
      <c r="AF189" s="225" t="n">
        <f aca="false">SUM(AF190)</f>
        <v>0</v>
      </c>
      <c r="AG189" s="225" t="n">
        <f aca="false">SUM(AG190)</f>
        <v>450000</v>
      </c>
      <c r="AH189" s="225" t="n">
        <f aca="false">SUM(AH190)</f>
        <v>0</v>
      </c>
      <c r="AI189" s="225" t="n">
        <f aca="false">SUM(AI190)</f>
        <v>550000</v>
      </c>
      <c r="AJ189" s="225" t="n">
        <f aca="false">SUM(AJ190)</f>
        <v>2777.9</v>
      </c>
      <c r="AK189" s="225" t="n">
        <f aca="false">SUM(AK190)</f>
        <v>330000</v>
      </c>
      <c r="AL189" s="225" t="n">
        <f aca="false">SUM(AL190)</f>
        <v>0</v>
      </c>
      <c r="AM189" s="225" t="n">
        <f aca="false">SUM(AM190)</f>
        <v>0</v>
      </c>
      <c r="AN189" s="225" t="n">
        <f aca="false">SUM(AN190)</f>
        <v>330000</v>
      </c>
      <c r="AO189" s="225" t="n">
        <f aca="false">SUM(AO190)</f>
        <v>0</v>
      </c>
      <c r="AP189" s="226" t="n">
        <f aca="false">SUM(AO189/AN189*100)</f>
        <v>0</v>
      </c>
    </row>
    <row r="190" customFormat="false" ht="12.75" hidden="false" customHeight="false" outlineLevel="0" collapsed="false">
      <c r="A190" s="227"/>
      <c r="B190" s="228" t="s">
        <v>319</v>
      </c>
      <c r="C190" s="228"/>
      <c r="D190" s="228"/>
      <c r="E190" s="228"/>
      <c r="F190" s="228"/>
      <c r="G190" s="228"/>
      <c r="H190" s="228"/>
      <c r="I190" s="229" t="n">
        <v>421</v>
      </c>
      <c r="J190" s="230" t="s">
        <v>101</v>
      </c>
      <c r="K190" s="231"/>
      <c r="L190" s="231"/>
      <c r="M190" s="231"/>
      <c r="N190" s="231" t="n">
        <f aca="false">SUM(N191:N192)</f>
        <v>50000</v>
      </c>
      <c r="O190" s="231" t="n">
        <f aca="false">SUM(O191:O192)</f>
        <v>50000</v>
      </c>
      <c r="P190" s="231" t="n">
        <f aca="false">SUM(P191:P192)</f>
        <v>50000</v>
      </c>
      <c r="Q190" s="231" t="n">
        <f aca="false">SUM(Q191:Q192)</f>
        <v>50000</v>
      </c>
      <c r="R190" s="231" t="n">
        <f aca="false">SUM(R191:R192)</f>
        <v>0</v>
      </c>
      <c r="S190" s="231" t="n">
        <f aca="false">SUM(S191:S192)</f>
        <v>100000</v>
      </c>
      <c r="T190" s="231" t="n">
        <f aca="false">SUM(T191:T192)</f>
        <v>0</v>
      </c>
      <c r="U190" s="231" t="n">
        <f aca="false">SUM(U191:U192)</f>
        <v>0</v>
      </c>
      <c r="V190" s="231" t="e">
        <f aca="false">SUM(V191:V192)</f>
        <v>#DIV/0!</v>
      </c>
      <c r="W190" s="231" t="n">
        <f aca="false">SUM(W191:W192)</f>
        <v>100000</v>
      </c>
      <c r="X190" s="231" t="n">
        <f aca="false">SUM(X191:X192)</f>
        <v>100000</v>
      </c>
      <c r="Y190" s="231" t="n">
        <f aca="false">SUM(Y191:Y192)</f>
        <v>500000</v>
      </c>
      <c r="Z190" s="231" t="n">
        <f aca="false">SUM(Z191:Z192)</f>
        <v>500000</v>
      </c>
      <c r="AA190" s="231" t="n">
        <f aca="false">SUM(AA191:AA192)</f>
        <v>500000</v>
      </c>
      <c r="AB190" s="231" t="n">
        <f aca="false">SUM(AB191:AB192)</f>
        <v>0</v>
      </c>
      <c r="AC190" s="231" t="n">
        <f aca="false">SUM(AC191:AC192)</f>
        <v>500000</v>
      </c>
      <c r="AD190" s="231" t="n">
        <f aca="false">SUM(AD191:AD192)</f>
        <v>450000</v>
      </c>
      <c r="AE190" s="231" t="n">
        <f aca="false">SUM(AE191:AE192)</f>
        <v>0</v>
      </c>
      <c r="AF190" s="231" t="n">
        <f aca="false">SUM(AF191:AF192)</f>
        <v>0</v>
      </c>
      <c r="AG190" s="231" t="n">
        <f aca="false">SUM(AG191:AG192)</f>
        <v>450000</v>
      </c>
      <c r="AH190" s="231" t="n">
        <f aca="false">SUM(AH191:AH192)</f>
        <v>0</v>
      </c>
      <c r="AI190" s="231" t="n">
        <f aca="false">SUM(AI191:AI192)</f>
        <v>550000</v>
      </c>
      <c r="AJ190" s="231" t="n">
        <f aca="false">SUM(AJ191:AJ192)</f>
        <v>2777.9</v>
      </c>
      <c r="AK190" s="231" t="n">
        <f aca="false">SUM(AK191:AK192)</f>
        <v>330000</v>
      </c>
      <c r="AL190" s="231" t="n">
        <f aca="false">SUM(AL191:AL192)</f>
        <v>0</v>
      </c>
      <c r="AM190" s="231" t="n">
        <f aca="false">SUM(AM191:AM192)</f>
        <v>0</v>
      </c>
      <c r="AN190" s="231" t="n">
        <f aca="false">SUM(AN191:AN192)</f>
        <v>330000</v>
      </c>
      <c r="AO190" s="231" t="n">
        <f aca="false">SUM(AO191:AO192)</f>
        <v>0</v>
      </c>
      <c r="AP190" s="226" t="n">
        <f aca="false">SUM(AO190/AN190*100)</f>
        <v>0</v>
      </c>
    </row>
    <row r="191" customFormat="false" ht="12.75" hidden="true" customHeight="false" outlineLevel="0" collapsed="false">
      <c r="A191" s="227"/>
      <c r="B191" s="228"/>
      <c r="C191" s="228"/>
      <c r="D191" s="228"/>
      <c r="E191" s="228"/>
      <c r="F191" s="228"/>
      <c r="G191" s="228"/>
      <c r="H191" s="228"/>
      <c r="I191" s="229" t="n">
        <v>42149</v>
      </c>
      <c r="J191" s="230" t="s">
        <v>380</v>
      </c>
      <c r="K191" s="231"/>
      <c r="L191" s="231"/>
      <c r="M191" s="231"/>
      <c r="N191" s="231" t="n">
        <v>50000</v>
      </c>
      <c r="O191" s="231" t="n">
        <v>50000</v>
      </c>
      <c r="P191" s="231" t="n">
        <v>50000</v>
      </c>
      <c r="Q191" s="231" t="n">
        <v>50000</v>
      </c>
      <c r="R191" s="231"/>
      <c r="S191" s="231" t="n">
        <v>50000</v>
      </c>
      <c r="T191" s="231"/>
      <c r="U191" s="231"/>
      <c r="V191" s="232" t="n">
        <f aca="false">S191/P191*100</f>
        <v>100</v>
      </c>
      <c r="W191" s="233" t="n">
        <v>50000</v>
      </c>
      <c r="X191" s="231" t="n">
        <v>50000</v>
      </c>
      <c r="Y191" s="231" t="n">
        <v>450000</v>
      </c>
      <c r="Z191" s="231" t="n">
        <v>450000</v>
      </c>
      <c r="AA191" s="231" t="n">
        <v>500000</v>
      </c>
      <c r="AB191" s="231"/>
      <c r="AC191" s="231" t="n">
        <v>500000</v>
      </c>
      <c r="AD191" s="231" t="n">
        <v>450000</v>
      </c>
      <c r="AE191" s="231"/>
      <c r="AF191" s="231"/>
      <c r="AG191" s="234" t="n">
        <f aca="false">SUM(AD191+AE191-AF191)</f>
        <v>450000</v>
      </c>
      <c r="AH191" s="231"/>
      <c r="AI191" s="231" t="n">
        <v>550000</v>
      </c>
      <c r="AJ191" s="169" t="n">
        <v>2777.9</v>
      </c>
      <c r="AK191" s="231" t="n">
        <v>300000</v>
      </c>
      <c r="AL191" s="233"/>
      <c r="AM191" s="231"/>
      <c r="AN191" s="169" t="n">
        <f aca="false">SUM(AK191+AL191-AM191)</f>
        <v>300000</v>
      </c>
      <c r="AO191" s="169"/>
      <c r="AP191" s="226" t="n">
        <f aca="false">SUM(AO191/AN191*100)</f>
        <v>0</v>
      </c>
    </row>
    <row r="192" customFormat="false" ht="12.75" hidden="true" customHeight="false" outlineLevel="0" collapsed="false">
      <c r="A192" s="227"/>
      <c r="B192" s="228"/>
      <c r="C192" s="228"/>
      <c r="D192" s="228"/>
      <c r="E192" s="228"/>
      <c r="F192" s="228"/>
      <c r="G192" s="228"/>
      <c r="H192" s="228"/>
      <c r="I192" s="229" t="n">
        <v>42141</v>
      </c>
      <c r="J192" s="230" t="s">
        <v>381</v>
      </c>
      <c r="K192" s="231"/>
      <c r="L192" s="231"/>
      <c r="M192" s="231"/>
      <c r="N192" s="231"/>
      <c r="O192" s="231"/>
      <c r="P192" s="231"/>
      <c r="Q192" s="231"/>
      <c r="R192" s="231"/>
      <c r="S192" s="231" t="n">
        <v>50000</v>
      </c>
      <c r="T192" s="231"/>
      <c r="U192" s="231"/>
      <c r="V192" s="232" t="e">
        <f aca="false">S192/P192*100</f>
        <v>#DIV/0!</v>
      </c>
      <c r="W192" s="233" t="n">
        <v>50000</v>
      </c>
      <c r="X192" s="231" t="n">
        <v>50000</v>
      </c>
      <c r="Y192" s="231" t="n">
        <v>50000</v>
      </c>
      <c r="Z192" s="231" t="n">
        <v>50000</v>
      </c>
      <c r="AA192" s="231" t="n">
        <v>0</v>
      </c>
      <c r="AB192" s="231"/>
      <c r="AC192" s="231" t="n">
        <v>0</v>
      </c>
      <c r="AD192" s="231"/>
      <c r="AE192" s="231"/>
      <c r="AF192" s="231"/>
      <c r="AG192" s="234" t="n">
        <f aca="false">SUM(AC192+AE192-AF192)</f>
        <v>0</v>
      </c>
      <c r="AH192" s="231"/>
      <c r="AI192" s="231" t="n">
        <v>0</v>
      </c>
      <c r="AJ192" s="169" t="n">
        <v>0</v>
      </c>
      <c r="AK192" s="231" t="n">
        <v>30000</v>
      </c>
      <c r="AL192" s="231"/>
      <c r="AM192" s="231"/>
      <c r="AN192" s="169" t="n">
        <f aca="false">SUM(AK192+AL192-AM192)</f>
        <v>30000</v>
      </c>
      <c r="AO192" s="169"/>
      <c r="AP192" s="226" t="n">
        <f aca="false">SUM(AO192/AN192*100)</f>
        <v>0</v>
      </c>
    </row>
    <row r="193" customFormat="false" ht="12.75" hidden="false" customHeight="false" outlineLevel="0" collapsed="false">
      <c r="A193" s="213" t="s">
        <v>382</v>
      </c>
      <c r="B193" s="208"/>
      <c r="C193" s="208"/>
      <c r="D193" s="208"/>
      <c r="E193" s="208"/>
      <c r="F193" s="208"/>
      <c r="G193" s="208"/>
      <c r="H193" s="208"/>
      <c r="I193" s="219" t="s">
        <v>224</v>
      </c>
      <c r="J193" s="220" t="s">
        <v>383</v>
      </c>
      <c r="K193" s="221" t="n">
        <f aca="false">SUM(K194)</f>
        <v>170587.68</v>
      </c>
      <c r="L193" s="221" t="n">
        <f aca="false">SUM(L194)</f>
        <v>30000</v>
      </c>
      <c r="M193" s="221" t="n">
        <f aca="false">SUM(M194)</f>
        <v>30000</v>
      </c>
      <c r="N193" s="221" t="n">
        <f aca="false">SUM(N194)</f>
        <v>15000</v>
      </c>
      <c r="O193" s="221" t="n">
        <f aca="false">SUM(O194)</f>
        <v>15000</v>
      </c>
      <c r="P193" s="221" t="n">
        <f aca="false">SUM(P194)</f>
        <v>13000</v>
      </c>
      <c r="Q193" s="221" t="n">
        <f aca="false">SUM(Q194)</f>
        <v>13000</v>
      </c>
      <c r="R193" s="221" t="n">
        <f aca="false">SUM(R194)</f>
        <v>0</v>
      </c>
      <c r="S193" s="221" t="n">
        <f aca="false">SUM(S194)</f>
        <v>13000</v>
      </c>
      <c r="T193" s="221" t="n">
        <f aca="false">SUM(T194)</f>
        <v>0</v>
      </c>
      <c r="U193" s="221" t="n">
        <f aca="false">SUM(U194)</f>
        <v>0</v>
      </c>
      <c r="V193" s="221" t="n">
        <f aca="false">SUM(V194)</f>
        <v>100</v>
      </c>
      <c r="W193" s="221" t="n">
        <f aca="false">SUM(W194)</f>
        <v>15000</v>
      </c>
      <c r="X193" s="221" t="n">
        <f aca="false">SUM(X194)</f>
        <v>50000</v>
      </c>
      <c r="Y193" s="221" t="n">
        <f aca="false">SUM(Y194)</f>
        <v>50000</v>
      </c>
      <c r="Z193" s="221" t="n">
        <f aca="false">SUM(Z194)</f>
        <v>50000</v>
      </c>
      <c r="AA193" s="221" t="n">
        <f aca="false">SUM(AA194)</f>
        <v>50000</v>
      </c>
      <c r="AB193" s="221" t="n">
        <f aca="false">SUM(AB194)</f>
        <v>7230.75</v>
      </c>
      <c r="AC193" s="221" t="n">
        <f aca="false">SUM(AC194)</f>
        <v>50000</v>
      </c>
      <c r="AD193" s="221" t="n">
        <f aca="false">SUM(AD194)</f>
        <v>50000</v>
      </c>
      <c r="AE193" s="221" t="n">
        <f aca="false">SUM(AE194)</f>
        <v>0</v>
      </c>
      <c r="AF193" s="221" t="n">
        <f aca="false">SUM(AF194)</f>
        <v>0</v>
      </c>
      <c r="AG193" s="221" t="n">
        <f aca="false">SUM(AG194)</f>
        <v>50000</v>
      </c>
      <c r="AH193" s="221" t="n">
        <f aca="false">SUM(AH194)</f>
        <v>8325</v>
      </c>
      <c r="AI193" s="221" t="n">
        <f aca="false">SUM(AI194)</f>
        <v>50000</v>
      </c>
      <c r="AJ193" s="221" t="n">
        <f aca="false">SUM(AJ194)</f>
        <v>0</v>
      </c>
      <c r="AK193" s="221" t="n">
        <f aca="false">SUM(AK194)</f>
        <v>50000</v>
      </c>
      <c r="AL193" s="221" t="n">
        <f aca="false">SUM(AL194)</f>
        <v>0</v>
      </c>
      <c r="AM193" s="221" t="n">
        <f aca="false">SUM(AM194)</f>
        <v>0</v>
      </c>
      <c r="AN193" s="221" t="n">
        <f aca="false">SUM(AN194)</f>
        <v>50000</v>
      </c>
      <c r="AO193" s="221" t="n">
        <f aca="false">SUM(AO194)</f>
        <v>7820</v>
      </c>
      <c r="AP193" s="226" t="n">
        <f aca="false">SUM(AO193/AN193*100)</f>
        <v>15.64</v>
      </c>
    </row>
    <row r="194" customFormat="false" ht="12.75" hidden="false" customHeight="false" outlineLevel="0" collapsed="false">
      <c r="A194" s="213"/>
      <c r="B194" s="208"/>
      <c r="C194" s="208"/>
      <c r="D194" s="208"/>
      <c r="E194" s="208"/>
      <c r="F194" s="208"/>
      <c r="G194" s="208"/>
      <c r="H194" s="208"/>
      <c r="I194" s="219" t="s">
        <v>384</v>
      </c>
      <c r="J194" s="220"/>
      <c r="K194" s="221" t="n">
        <f aca="false">SUM(K195)</f>
        <v>170587.68</v>
      </c>
      <c r="L194" s="221" t="n">
        <f aca="false">SUM(L195)</f>
        <v>30000</v>
      </c>
      <c r="M194" s="221" t="n">
        <f aca="false">SUM(M195)</f>
        <v>30000</v>
      </c>
      <c r="N194" s="221" t="n">
        <f aca="false">SUM(N195)</f>
        <v>15000</v>
      </c>
      <c r="O194" s="221" t="n">
        <f aca="false">SUM(O195)</f>
        <v>15000</v>
      </c>
      <c r="P194" s="221" t="n">
        <f aca="false">SUM(P195)</f>
        <v>13000</v>
      </c>
      <c r="Q194" s="221" t="n">
        <f aca="false">SUM(Q195)</f>
        <v>13000</v>
      </c>
      <c r="R194" s="221" t="n">
        <f aca="false">SUM(R195)</f>
        <v>0</v>
      </c>
      <c r="S194" s="221" t="n">
        <f aca="false">SUM(S195)</f>
        <v>13000</v>
      </c>
      <c r="T194" s="221" t="n">
        <f aca="false">SUM(T195)</f>
        <v>0</v>
      </c>
      <c r="U194" s="221" t="n">
        <f aca="false">SUM(U195)</f>
        <v>0</v>
      </c>
      <c r="V194" s="221" t="n">
        <f aca="false">SUM(V195)</f>
        <v>100</v>
      </c>
      <c r="W194" s="221" t="n">
        <f aca="false">SUM(W195)</f>
        <v>15000</v>
      </c>
      <c r="X194" s="221" t="n">
        <f aca="false">SUM(X195)</f>
        <v>50000</v>
      </c>
      <c r="Y194" s="221" t="n">
        <f aca="false">SUM(Y195)</f>
        <v>50000</v>
      </c>
      <c r="Z194" s="221" t="n">
        <f aca="false">SUM(Z195)</f>
        <v>50000</v>
      </c>
      <c r="AA194" s="221" t="n">
        <f aca="false">SUM(AA195)</f>
        <v>50000</v>
      </c>
      <c r="AB194" s="221" t="n">
        <f aca="false">SUM(AB195)</f>
        <v>7230.75</v>
      </c>
      <c r="AC194" s="221" t="n">
        <f aca="false">SUM(AC195)</f>
        <v>50000</v>
      </c>
      <c r="AD194" s="221" t="n">
        <f aca="false">SUM(AD195)</f>
        <v>50000</v>
      </c>
      <c r="AE194" s="221" t="n">
        <f aca="false">SUM(AE195)</f>
        <v>0</v>
      </c>
      <c r="AF194" s="221" t="n">
        <f aca="false">SUM(AF195)</f>
        <v>0</v>
      </c>
      <c r="AG194" s="221" t="n">
        <f aca="false">SUM(AG195)</f>
        <v>50000</v>
      </c>
      <c r="AH194" s="221" t="n">
        <f aca="false">SUM(AH195)</f>
        <v>8325</v>
      </c>
      <c r="AI194" s="221" t="n">
        <f aca="false">SUM(AI195)</f>
        <v>50000</v>
      </c>
      <c r="AJ194" s="221" t="n">
        <f aca="false">SUM(AJ195)</f>
        <v>0</v>
      </c>
      <c r="AK194" s="221" t="n">
        <f aca="false">SUM(AK195)</f>
        <v>50000</v>
      </c>
      <c r="AL194" s="221" t="n">
        <f aca="false">SUM(AL195)</f>
        <v>0</v>
      </c>
      <c r="AM194" s="221" t="n">
        <f aca="false">SUM(AM195)</f>
        <v>0</v>
      </c>
      <c r="AN194" s="221" t="n">
        <f aca="false">SUM(AN195)</f>
        <v>50000</v>
      </c>
      <c r="AO194" s="221" t="n">
        <f aca="false">SUM(AO195)</f>
        <v>7820</v>
      </c>
      <c r="AP194" s="226" t="n">
        <f aca="false">SUM(AO194/AN194*100)</f>
        <v>15.64</v>
      </c>
    </row>
    <row r="195" customFormat="false" ht="12.75" hidden="false" customHeight="false" outlineLevel="0" collapsed="false">
      <c r="A195" s="222"/>
      <c r="B195" s="223"/>
      <c r="C195" s="223"/>
      <c r="D195" s="223"/>
      <c r="E195" s="223"/>
      <c r="F195" s="223"/>
      <c r="G195" s="223"/>
      <c r="H195" s="223"/>
      <c r="I195" s="224" t="n">
        <v>3</v>
      </c>
      <c r="J195" s="120" t="s">
        <v>77</v>
      </c>
      <c r="K195" s="225" t="n">
        <f aca="false">SUM(K196)</f>
        <v>170587.68</v>
      </c>
      <c r="L195" s="225" t="n">
        <f aca="false">SUM(L196)</f>
        <v>30000</v>
      </c>
      <c r="M195" s="225" t="n">
        <f aca="false">SUM(M196)</f>
        <v>30000</v>
      </c>
      <c r="N195" s="225" t="n">
        <f aca="false">SUM(N196)</f>
        <v>15000</v>
      </c>
      <c r="O195" s="225" t="n">
        <f aca="false">SUM(O196)</f>
        <v>15000</v>
      </c>
      <c r="P195" s="225" t="n">
        <f aca="false">SUM(P196)</f>
        <v>13000</v>
      </c>
      <c r="Q195" s="225" t="n">
        <f aca="false">SUM(Q196)</f>
        <v>13000</v>
      </c>
      <c r="R195" s="225" t="n">
        <f aca="false">SUM(R196)</f>
        <v>0</v>
      </c>
      <c r="S195" s="225" t="n">
        <f aca="false">SUM(S196)</f>
        <v>13000</v>
      </c>
      <c r="T195" s="225" t="n">
        <f aca="false">SUM(T196)</f>
        <v>0</v>
      </c>
      <c r="U195" s="225" t="n">
        <f aca="false">SUM(U196)</f>
        <v>0</v>
      </c>
      <c r="V195" s="225" t="n">
        <f aca="false">SUM(V196)</f>
        <v>100</v>
      </c>
      <c r="W195" s="225" t="n">
        <f aca="false">SUM(W196)</f>
        <v>15000</v>
      </c>
      <c r="X195" s="225" t="n">
        <f aca="false">SUM(X196)</f>
        <v>50000</v>
      </c>
      <c r="Y195" s="225" t="n">
        <f aca="false">SUM(Y196)</f>
        <v>50000</v>
      </c>
      <c r="Z195" s="225" t="n">
        <f aca="false">SUM(Z196)</f>
        <v>50000</v>
      </c>
      <c r="AA195" s="225" t="n">
        <f aca="false">SUM(AA196)</f>
        <v>50000</v>
      </c>
      <c r="AB195" s="225" t="n">
        <f aca="false">SUM(AB196)</f>
        <v>7230.75</v>
      </c>
      <c r="AC195" s="225" t="n">
        <f aca="false">SUM(AC196)</f>
        <v>50000</v>
      </c>
      <c r="AD195" s="225" t="n">
        <f aca="false">SUM(AD196)</f>
        <v>50000</v>
      </c>
      <c r="AE195" s="225" t="n">
        <f aca="false">SUM(AE196)</f>
        <v>0</v>
      </c>
      <c r="AF195" s="225" t="n">
        <f aca="false">SUM(AF196)</f>
        <v>0</v>
      </c>
      <c r="AG195" s="225" t="n">
        <f aca="false">SUM(AG196)</f>
        <v>50000</v>
      </c>
      <c r="AH195" s="225" t="n">
        <f aca="false">SUM(AH196)</f>
        <v>8325</v>
      </c>
      <c r="AI195" s="225" t="n">
        <f aca="false">SUM(AI196)</f>
        <v>50000</v>
      </c>
      <c r="AJ195" s="225" t="n">
        <f aca="false">SUM(AJ196)</f>
        <v>0</v>
      </c>
      <c r="AK195" s="225" t="n">
        <f aca="false">SUM(AK196)</f>
        <v>50000</v>
      </c>
      <c r="AL195" s="225" t="n">
        <f aca="false">SUM(AL196)</f>
        <v>0</v>
      </c>
      <c r="AM195" s="225" t="n">
        <f aca="false">SUM(AM196)</f>
        <v>0</v>
      </c>
      <c r="AN195" s="225" t="n">
        <f aca="false">SUM(AN196)</f>
        <v>50000</v>
      </c>
      <c r="AO195" s="225" t="n">
        <f aca="false">SUM(AO196)</f>
        <v>7820</v>
      </c>
      <c r="AP195" s="226" t="n">
        <f aca="false">SUM(AO195/AN195*100)</f>
        <v>15.64</v>
      </c>
    </row>
    <row r="196" customFormat="false" ht="12.75" hidden="false" customHeight="false" outlineLevel="0" collapsed="false">
      <c r="A196" s="222"/>
      <c r="B196" s="223"/>
      <c r="C196" s="223"/>
      <c r="D196" s="223"/>
      <c r="E196" s="223"/>
      <c r="F196" s="223"/>
      <c r="G196" s="223"/>
      <c r="H196" s="223"/>
      <c r="I196" s="224" t="n">
        <v>32</v>
      </c>
      <c r="J196" s="120" t="s">
        <v>82</v>
      </c>
      <c r="K196" s="225" t="n">
        <f aca="false">SUM(K197)</f>
        <v>170587.68</v>
      </c>
      <c r="L196" s="225" t="n">
        <f aca="false">SUM(L197)</f>
        <v>30000</v>
      </c>
      <c r="M196" s="225" t="n">
        <f aca="false">SUM(M197)</f>
        <v>30000</v>
      </c>
      <c r="N196" s="225" t="n">
        <f aca="false">SUM(N197)</f>
        <v>15000</v>
      </c>
      <c r="O196" s="225" t="n">
        <f aca="false">SUM(O197)</f>
        <v>15000</v>
      </c>
      <c r="P196" s="225" t="n">
        <f aca="false">SUM(P197)</f>
        <v>13000</v>
      </c>
      <c r="Q196" s="225" t="n">
        <f aca="false">SUM(Q197)</f>
        <v>13000</v>
      </c>
      <c r="R196" s="225" t="n">
        <f aca="false">SUM(R197)</f>
        <v>0</v>
      </c>
      <c r="S196" s="225" t="n">
        <f aca="false">SUM(S197)</f>
        <v>13000</v>
      </c>
      <c r="T196" s="225" t="n">
        <f aca="false">SUM(T197)</f>
        <v>0</v>
      </c>
      <c r="U196" s="225" t="n">
        <f aca="false">SUM(U197)</f>
        <v>0</v>
      </c>
      <c r="V196" s="225" t="n">
        <f aca="false">SUM(V197)</f>
        <v>100</v>
      </c>
      <c r="W196" s="225" t="n">
        <f aca="false">SUM(W197)</f>
        <v>15000</v>
      </c>
      <c r="X196" s="225" t="n">
        <f aca="false">SUM(X197)</f>
        <v>50000</v>
      </c>
      <c r="Y196" s="225" t="n">
        <f aca="false">SUM(Y197+Y199)</f>
        <v>50000</v>
      </c>
      <c r="Z196" s="225" t="n">
        <f aca="false">SUM(Z197+Z199)</f>
        <v>50000</v>
      </c>
      <c r="AA196" s="225" t="n">
        <f aca="false">SUM(AA197+AA199)</f>
        <v>50000</v>
      </c>
      <c r="AB196" s="225" t="n">
        <f aca="false">SUM(AB197+AB199)</f>
        <v>7230.75</v>
      </c>
      <c r="AC196" s="225" t="n">
        <f aca="false">SUM(AC197+AC199)</f>
        <v>50000</v>
      </c>
      <c r="AD196" s="225" t="n">
        <f aca="false">SUM(AD197+AD199)</f>
        <v>50000</v>
      </c>
      <c r="AE196" s="225" t="n">
        <f aca="false">SUM(AE197+AE199)</f>
        <v>0</v>
      </c>
      <c r="AF196" s="225" t="n">
        <f aca="false">SUM(AF197+AF199)</f>
        <v>0</v>
      </c>
      <c r="AG196" s="225" t="n">
        <f aca="false">SUM(AG197+AG199)</f>
        <v>50000</v>
      </c>
      <c r="AH196" s="225" t="n">
        <f aca="false">SUM(AH197+AH199)</f>
        <v>8325</v>
      </c>
      <c r="AI196" s="225" t="n">
        <f aca="false">SUM(AI197+AI199)</f>
        <v>50000</v>
      </c>
      <c r="AJ196" s="225" t="n">
        <f aca="false">SUM(AJ197+AJ199)</f>
        <v>0</v>
      </c>
      <c r="AK196" s="225" t="n">
        <f aca="false">SUM(AK197+AK199)</f>
        <v>50000</v>
      </c>
      <c r="AL196" s="225" t="n">
        <f aca="false">SUM(AL197+AL199)</f>
        <v>0</v>
      </c>
      <c r="AM196" s="225" t="n">
        <f aca="false">SUM(AM197+AM199)</f>
        <v>0</v>
      </c>
      <c r="AN196" s="225" t="n">
        <f aca="false">SUM(AN197+AN199)</f>
        <v>50000</v>
      </c>
      <c r="AO196" s="225" t="n">
        <f aca="false">SUM(AO197+AO199)</f>
        <v>7820</v>
      </c>
      <c r="AP196" s="226" t="n">
        <f aca="false">SUM(AO196/AN196*100)</f>
        <v>15.64</v>
      </c>
    </row>
    <row r="197" customFormat="false" ht="12.75" hidden="true" customHeight="false" outlineLevel="0" collapsed="false">
      <c r="A197" s="227"/>
      <c r="B197" s="228"/>
      <c r="C197" s="228"/>
      <c r="D197" s="228"/>
      <c r="E197" s="228"/>
      <c r="F197" s="228"/>
      <c r="G197" s="228"/>
      <c r="H197" s="228"/>
      <c r="I197" s="229" t="n">
        <v>322</v>
      </c>
      <c r="J197" s="230" t="s">
        <v>385</v>
      </c>
      <c r="K197" s="231" t="n">
        <f aca="false">SUM(K200)</f>
        <v>170587.68</v>
      </c>
      <c r="L197" s="231" t="n">
        <f aca="false">SUM(L200)</f>
        <v>30000</v>
      </c>
      <c r="M197" s="231" t="n">
        <f aca="false">SUM(M200)</f>
        <v>30000</v>
      </c>
      <c r="N197" s="231" t="n">
        <f aca="false">SUM(N200)</f>
        <v>15000</v>
      </c>
      <c r="O197" s="231" t="n">
        <f aca="false">SUM(O200)</f>
        <v>15000</v>
      </c>
      <c r="P197" s="231" t="n">
        <f aca="false">SUM(P200)</f>
        <v>13000</v>
      </c>
      <c r="Q197" s="231" t="n">
        <f aca="false">SUM(Q200)</f>
        <v>13000</v>
      </c>
      <c r="R197" s="231" t="n">
        <f aca="false">SUM(R200)</f>
        <v>0</v>
      </c>
      <c r="S197" s="231" t="n">
        <f aca="false">SUM(S200)</f>
        <v>13000</v>
      </c>
      <c r="T197" s="231" t="n">
        <f aca="false">SUM(T200)</f>
        <v>0</v>
      </c>
      <c r="U197" s="231" t="n">
        <f aca="false">SUM(U200)</f>
        <v>0</v>
      </c>
      <c r="V197" s="231" t="n">
        <f aca="false">SUM(V200)</f>
        <v>100</v>
      </c>
      <c r="W197" s="231" t="n">
        <f aca="false">SUM(W200)</f>
        <v>15000</v>
      </c>
      <c r="X197" s="231" t="n">
        <f aca="false">SUM(X200)</f>
        <v>50000</v>
      </c>
      <c r="Y197" s="231" t="n">
        <f aca="false">SUM(Y198)</f>
        <v>0</v>
      </c>
      <c r="Z197" s="231" t="n">
        <f aca="false">SUM(Z198)</f>
        <v>0</v>
      </c>
      <c r="AA197" s="231" t="n">
        <v>0</v>
      </c>
      <c r="AB197" s="231" t="n">
        <f aca="false">SUM(AB198)</f>
        <v>3818.25</v>
      </c>
      <c r="AC197" s="231" t="n">
        <v>0</v>
      </c>
      <c r="AD197" s="231"/>
      <c r="AE197" s="231"/>
      <c r="AF197" s="231"/>
      <c r="AG197" s="234" t="n">
        <f aca="false">SUM(AC197+AE197-AF197)</f>
        <v>0</v>
      </c>
      <c r="AH197" s="231"/>
      <c r="AI197" s="231"/>
      <c r="AJ197" s="169"/>
      <c r="AK197" s="231"/>
      <c r="AL197" s="231"/>
      <c r="AM197" s="231"/>
      <c r="AN197" s="169" t="n">
        <f aca="false">SUM(AK197+AL197-AM197)</f>
        <v>0</v>
      </c>
      <c r="AO197" s="169"/>
      <c r="AP197" s="226" t="e">
        <f aca="false">SUM(AO197/AN197*100)</f>
        <v>#DIV/0!</v>
      </c>
    </row>
    <row r="198" customFormat="false" ht="12.75" hidden="true" customHeight="false" outlineLevel="0" collapsed="false">
      <c r="A198" s="227"/>
      <c r="B198" s="228"/>
      <c r="C198" s="228"/>
      <c r="D198" s="228"/>
      <c r="E198" s="228"/>
      <c r="F198" s="228"/>
      <c r="G198" s="228"/>
      <c r="H198" s="228"/>
      <c r="I198" s="229" t="n">
        <v>32241</v>
      </c>
      <c r="J198" s="230" t="s">
        <v>386</v>
      </c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2"/>
      <c r="W198" s="233"/>
      <c r="X198" s="233"/>
      <c r="Y198" s="233"/>
      <c r="Z198" s="233"/>
      <c r="AA198" s="231" t="n">
        <v>0</v>
      </c>
      <c r="AB198" s="233" t="n">
        <v>3818.25</v>
      </c>
      <c r="AC198" s="231" t="n">
        <v>0</v>
      </c>
      <c r="AD198" s="231"/>
      <c r="AE198" s="231"/>
      <c r="AF198" s="231"/>
      <c r="AG198" s="234" t="n">
        <f aca="false">SUM(AC198+AE198-AF198)</f>
        <v>0</v>
      </c>
      <c r="AH198" s="231"/>
      <c r="AI198" s="231"/>
      <c r="AJ198" s="169"/>
      <c r="AK198" s="231"/>
      <c r="AL198" s="231"/>
      <c r="AM198" s="231"/>
      <c r="AN198" s="169" t="n">
        <f aca="false">SUM(AK198+AL198-AM198)</f>
        <v>0</v>
      </c>
      <c r="AO198" s="169"/>
      <c r="AP198" s="226" t="e">
        <f aca="false">SUM(AO198/AN198*100)</f>
        <v>#DIV/0!</v>
      </c>
    </row>
    <row r="199" customFormat="false" ht="12.75" hidden="false" customHeight="false" outlineLevel="0" collapsed="false">
      <c r="A199" s="227"/>
      <c r="B199" s="228" t="s">
        <v>115</v>
      </c>
      <c r="C199" s="228"/>
      <c r="D199" s="228"/>
      <c r="E199" s="228"/>
      <c r="F199" s="228"/>
      <c r="G199" s="228"/>
      <c r="H199" s="228"/>
      <c r="I199" s="229" t="n">
        <v>323</v>
      </c>
      <c r="J199" s="230" t="s">
        <v>85</v>
      </c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2"/>
      <c r="W199" s="233"/>
      <c r="X199" s="233"/>
      <c r="Y199" s="233" t="n">
        <f aca="false">SUM(Y200)</f>
        <v>50000</v>
      </c>
      <c r="Z199" s="233" t="n">
        <f aca="false">SUM(Z200)</f>
        <v>50000</v>
      </c>
      <c r="AA199" s="233" t="n">
        <f aca="false">SUM(AA200)</f>
        <v>50000</v>
      </c>
      <c r="AB199" s="233" t="n">
        <f aca="false">SUM(AB200)</f>
        <v>3412.5</v>
      </c>
      <c r="AC199" s="233" t="n">
        <f aca="false">SUM(AC200)</f>
        <v>50000</v>
      </c>
      <c r="AD199" s="233" t="n">
        <f aca="false">SUM(AD200)</f>
        <v>50000</v>
      </c>
      <c r="AE199" s="233" t="n">
        <f aca="false">SUM(AE200)</f>
        <v>0</v>
      </c>
      <c r="AF199" s="233" t="n">
        <f aca="false">SUM(AF200)</f>
        <v>0</v>
      </c>
      <c r="AG199" s="233" t="n">
        <f aca="false">SUM(AG200)</f>
        <v>50000</v>
      </c>
      <c r="AH199" s="233" t="n">
        <f aca="false">SUM(AH200)</f>
        <v>8325</v>
      </c>
      <c r="AI199" s="233" t="n">
        <f aca="false">SUM(AI200)</f>
        <v>50000</v>
      </c>
      <c r="AJ199" s="233" t="n">
        <f aca="false">SUM(AJ200)</f>
        <v>0</v>
      </c>
      <c r="AK199" s="233" t="n">
        <f aca="false">SUM(AK200)</f>
        <v>50000</v>
      </c>
      <c r="AL199" s="233" t="n">
        <f aca="false">SUM(AL200)</f>
        <v>0</v>
      </c>
      <c r="AM199" s="233" t="n">
        <f aca="false">SUM(AM200)</f>
        <v>0</v>
      </c>
      <c r="AN199" s="233" t="n">
        <f aca="false">SUM(AN200)</f>
        <v>50000</v>
      </c>
      <c r="AO199" s="233" t="n">
        <f aca="false">SUM(AO200)</f>
        <v>7820</v>
      </c>
      <c r="AP199" s="226" t="n">
        <f aca="false">SUM(AO199/AN199*100)</f>
        <v>15.64</v>
      </c>
    </row>
    <row r="200" customFormat="false" ht="12.75" hidden="true" customHeight="false" outlineLevel="0" collapsed="false">
      <c r="A200" s="227"/>
      <c r="B200" s="228"/>
      <c r="C200" s="228"/>
      <c r="D200" s="228"/>
      <c r="E200" s="228"/>
      <c r="F200" s="228"/>
      <c r="G200" s="228"/>
      <c r="H200" s="228"/>
      <c r="I200" s="229" t="n">
        <v>32329</v>
      </c>
      <c r="J200" s="230" t="s">
        <v>387</v>
      </c>
      <c r="K200" s="231" t="n">
        <v>170587.68</v>
      </c>
      <c r="L200" s="231" t="n">
        <v>30000</v>
      </c>
      <c r="M200" s="231" t="n">
        <v>30000</v>
      </c>
      <c r="N200" s="231" t="n">
        <v>15000</v>
      </c>
      <c r="O200" s="231" t="n">
        <v>15000</v>
      </c>
      <c r="P200" s="231" t="n">
        <v>13000</v>
      </c>
      <c r="Q200" s="231" t="n">
        <v>13000</v>
      </c>
      <c r="R200" s="231"/>
      <c r="S200" s="231" t="n">
        <v>13000</v>
      </c>
      <c r="T200" s="231"/>
      <c r="U200" s="231"/>
      <c r="V200" s="232" t="n">
        <f aca="false">S200/P200*100</f>
        <v>100</v>
      </c>
      <c r="W200" s="233" t="n">
        <v>15000</v>
      </c>
      <c r="X200" s="231" t="n">
        <v>50000</v>
      </c>
      <c r="Y200" s="231" t="n">
        <v>50000</v>
      </c>
      <c r="Z200" s="231" t="n">
        <v>50000</v>
      </c>
      <c r="AA200" s="231" t="n">
        <v>50000</v>
      </c>
      <c r="AB200" s="231" t="n">
        <v>3412.5</v>
      </c>
      <c r="AC200" s="231" t="n">
        <v>50000</v>
      </c>
      <c r="AD200" s="231" t="n">
        <v>50000</v>
      </c>
      <c r="AE200" s="231"/>
      <c r="AF200" s="231"/>
      <c r="AG200" s="234" t="n">
        <f aca="false">SUM(AD200+AE200-AF200)</f>
        <v>50000</v>
      </c>
      <c r="AH200" s="231" t="n">
        <v>8325</v>
      </c>
      <c r="AI200" s="231" t="n">
        <v>50000</v>
      </c>
      <c r="AJ200" s="169" t="n">
        <v>0</v>
      </c>
      <c r="AK200" s="231" t="n">
        <v>50000</v>
      </c>
      <c r="AL200" s="231"/>
      <c r="AM200" s="231"/>
      <c r="AN200" s="169" t="n">
        <f aca="false">SUM(AK200+AL200-AM200)</f>
        <v>50000</v>
      </c>
      <c r="AO200" s="169" t="n">
        <v>7820</v>
      </c>
      <c r="AP200" s="226" t="n">
        <f aca="false">SUM(AO200/AN200*100)</f>
        <v>15.64</v>
      </c>
    </row>
    <row r="201" customFormat="false" ht="12.75" hidden="false" customHeight="false" outlineLevel="0" collapsed="false">
      <c r="A201" s="218" t="s">
        <v>388</v>
      </c>
      <c r="B201" s="243"/>
      <c r="C201" s="243"/>
      <c r="D201" s="243"/>
      <c r="E201" s="243"/>
      <c r="F201" s="243"/>
      <c r="G201" s="243"/>
      <c r="H201" s="243"/>
      <c r="I201" s="209" t="s">
        <v>389</v>
      </c>
      <c r="J201" s="210" t="s">
        <v>390</v>
      </c>
      <c r="K201" s="211" t="e">
        <f aca="false">SUM(K202+#REF!+#REF!+#REF!+#REF!)</f>
        <v>#REF!</v>
      </c>
      <c r="L201" s="211" t="e">
        <f aca="false">SUM(L202+#REF!+#REF!+#REF!+#REF!)</f>
        <v>#REF!</v>
      </c>
      <c r="M201" s="211" t="e">
        <f aca="false">SUM(M202+#REF!+#REF!+#REF!+#REF!)</f>
        <v>#REF!</v>
      </c>
      <c r="N201" s="211" t="n">
        <f aca="false">SUM(N202)</f>
        <v>400000</v>
      </c>
      <c r="O201" s="211" t="n">
        <f aca="false">SUM(O202)</f>
        <v>400000</v>
      </c>
      <c r="P201" s="211" t="n">
        <f aca="false">SUM(P202)</f>
        <v>500000</v>
      </c>
      <c r="Q201" s="211" t="n">
        <f aca="false">SUM(Q202)</f>
        <v>500000</v>
      </c>
      <c r="R201" s="211" t="n">
        <f aca="false">SUM(R202)</f>
        <v>0</v>
      </c>
      <c r="S201" s="211" t="n">
        <f aca="false">SUM(S202)</f>
        <v>500000</v>
      </c>
      <c r="T201" s="211" t="n">
        <f aca="false">SUM(T202)</f>
        <v>0</v>
      </c>
      <c r="U201" s="211" t="n">
        <f aca="false">SUM(U202)</f>
        <v>0</v>
      </c>
      <c r="V201" s="211" t="n">
        <f aca="false">SUM(V202)</f>
        <v>100</v>
      </c>
      <c r="W201" s="211" t="n">
        <f aca="false">SUM(W202)</f>
        <v>625000</v>
      </c>
      <c r="X201" s="211" t="n">
        <f aca="false">SUM(X202)</f>
        <v>200000</v>
      </c>
      <c r="Y201" s="211" t="n">
        <f aca="false">SUM(Y202+Y212)</f>
        <v>100000</v>
      </c>
      <c r="Z201" s="211" t="n">
        <f aca="false">SUM(Z202+Z212)</f>
        <v>500000</v>
      </c>
      <c r="AA201" s="211" t="n">
        <f aca="false">SUM(AA202+AA212)</f>
        <v>150000</v>
      </c>
      <c r="AB201" s="211" t="n">
        <f aca="false">SUM(AB202+AB212)</f>
        <v>0</v>
      </c>
      <c r="AC201" s="211" t="n">
        <f aca="false">SUM(AC202+AC212)</f>
        <v>250000</v>
      </c>
      <c r="AD201" s="211" t="n">
        <f aca="false">SUM(AD202+AD212)</f>
        <v>250000</v>
      </c>
      <c r="AE201" s="211" t="n">
        <f aca="false">SUM(AE202+AE212)</f>
        <v>0</v>
      </c>
      <c r="AF201" s="211" t="n">
        <f aca="false">SUM(AF202+AF212)</f>
        <v>0</v>
      </c>
      <c r="AG201" s="211" t="n">
        <f aca="false">SUM(AG202+AG212)</f>
        <v>250000</v>
      </c>
      <c r="AH201" s="211" t="n">
        <f aca="false">SUM(AH202+AH212)</f>
        <v>143600</v>
      </c>
      <c r="AI201" s="211" t="n">
        <f aca="false">SUM(AI202+AI212)</f>
        <v>350000</v>
      </c>
      <c r="AJ201" s="211" t="n">
        <f aca="false">SUM(AJ202+AJ212)</f>
        <v>19017.5</v>
      </c>
      <c r="AK201" s="211" t="n">
        <f aca="false">SUM(AK202+AK212)</f>
        <v>3770000</v>
      </c>
      <c r="AL201" s="211" t="n">
        <f aca="false">SUM(AL202+AL212)</f>
        <v>450000</v>
      </c>
      <c r="AM201" s="211" t="n">
        <f aca="false">SUM(AM202+AM212)</f>
        <v>0</v>
      </c>
      <c r="AN201" s="211" t="n">
        <f aca="false">SUM(AN202+AN212)</f>
        <v>4220000</v>
      </c>
      <c r="AO201" s="211" t="n">
        <f aca="false">SUM(AO202+AO212)</f>
        <v>0</v>
      </c>
      <c r="AP201" s="226" t="n">
        <f aca="false">SUM(AO201/AN201*100)</f>
        <v>0</v>
      </c>
    </row>
    <row r="202" customFormat="false" ht="12.75" hidden="false" customHeight="false" outlineLevel="0" collapsed="false">
      <c r="A202" s="213" t="s">
        <v>391</v>
      </c>
      <c r="B202" s="208"/>
      <c r="C202" s="208"/>
      <c r="D202" s="208"/>
      <c r="E202" s="208"/>
      <c r="F202" s="208"/>
      <c r="G202" s="208"/>
      <c r="H202" s="208"/>
      <c r="I202" s="219" t="s">
        <v>315</v>
      </c>
      <c r="J202" s="220" t="s">
        <v>392</v>
      </c>
      <c r="K202" s="221" t="e">
        <f aca="false">SUM(K204)</f>
        <v>#REF!</v>
      </c>
      <c r="L202" s="221" t="e">
        <f aca="false">SUM(L204)</f>
        <v>#REF!</v>
      </c>
      <c r="M202" s="221" t="e">
        <f aca="false">SUM(M204)</f>
        <v>#REF!</v>
      </c>
      <c r="N202" s="221" t="n">
        <f aca="false">SUM(N204)</f>
        <v>400000</v>
      </c>
      <c r="O202" s="221" t="n">
        <f aca="false">SUM(O204)</f>
        <v>400000</v>
      </c>
      <c r="P202" s="221" t="n">
        <f aca="false">SUM(P204)</f>
        <v>500000</v>
      </c>
      <c r="Q202" s="221" t="n">
        <f aca="false">SUM(Q204)</f>
        <v>500000</v>
      </c>
      <c r="R202" s="221" t="n">
        <f aca="false">SUM(R204)</f>
        <v>0</v>
      </c>
      <c r="S202" s="221" t="n">
        <f aca="false">SUM(S204)</f>
        <v>500000</v>
      </c>
      <c r="T202" s="221" t="n">
        <f aca="false">SUM(T204)</f>
        <v>0</v>
      </c>
      <c r="U202" s="221" t="n">
        <f aca="false">SUM(U204)</f>
        <v>0</v>
      </c>
      <c r="V202" s="221" t="n">
        <f aca="false">SUM(V204)</f>
        <v>100</v>
      </c>
      <c r="W202" s="221" t="n">
        <f aca="false">SUM(W204)</f>
        <v>625000</v>
      </c>
      <c r="X202" s="221" t="n">
        <f aca="false">SUM(X204)</f>
        <v>200000</v>
      </c>
      <c r="Y202" s="221" t="n">
        <f aca="false">SUM(Y204)</f>
        <v>50000</v>
      </c>
      <c r="Z202" s="221" t="n">
        <f aca="false">SUM(Z204)</f>
        <v>50000</v>
      </c>
      <c r="AA202" s="221" t="n">
        <f aca="false">SUM(AA204)</f>
        <v>50000</v>
      </c>
      <c r="AB202" s="221" t="n">
        <f aca="false">SUM(AB204)</f>
        <v>0</v>
      </c>
      <c r="AC202" s="221" t="n">
        <f aca="false">SUM(AC204)</f>
        <v>50000</v>
      </c>
      <c r="AD202" s="221" t="n">
        <f aca="false">SUM(AD204)</f>
        <v>50000</v>
      </c>
      <c r="AE202" s="221" t="n">
        <f aca="false">SUM(AE204)</f>
        <v>0</v>
      </c>
      <c r="AF202" s="221" t="n">
        <f aca="false">SUM(AF204)</f>
        <v>0</v>
      </c>
      <c r="AG202" s="221" t="n">
        <f aca="false">SUM(AG204)</f>
        <v>50000</v>
      </c>
      <c r="AH202" s="221" t="n">
        <f aca="false">SUM(AH204)</f>
        <v>0</v>
      </c>
      <c r="AI202" s="221" t="n">
        <f aca="false">SUM(AI204)</f>
        <v>200000</v>
      </c>
      <c r="AJ202" s="221" t="n">
        <f aca="false">SUM(AJ204)</f>
        <v>19017.5</v>
      </c>
      <c r="AK202" s="221" t="n">
        <f aca="false">SUM(AK204)</f>
        <v>3620000</v>
      </c>
      <c r="AL202" s="221" t="n">
        <f aca="false">SUM(AL204)</f>
        <v>400000</v>
      </c>
      <c r="AM202" s="221" t="n">
        <f aca="false">SUM(AM204)</f>
        <v>0</v>
      </c>
      <c r="AN202" s="221" t="n">
        <f aca="false">SUM(AN204)</f>
        <v>4020000</v>
      </c>
      <c r="AO202" s="221" t="n">
        <f aca="false">SUM(AO204)</f>
        <v>0</v>
      </c>
      <c r="AP202" s="226" t="n">
        <f aca="false">SUM(AO202/AN202*100)</f>
        <v>0</v>
      </c>
    </row>
    <row r="203" customFormat="false" ht="12.75" hidden="false" customHeight="false" outlineLevel="0" collapsed="false">
      <c r="A203" s="213"/>
      <c r="B203" s="208"/>
      <c r="C203" s="208"/>
      <c r="D203" s="208"/>
      <c r="E203" s="208"/>
      <c r="F203" s="208"/>
      <c r="G203" s="208"/>
      <c r="H203" s="208"/>
      <c r="I203" s="219" t="s">
        <v>369</v>
      </c>
      <c r="J203" s="220"/>
      <c r="K203" s="221" t="e">
        <f aca="false">SUM(K204)</f>
        <v>#REF!</v>
      </c>
      <c r="L203" s="221" t="e">
        <f aca="false">SUM(L204)</f>
        <v>#REF!</v>
      </c>
      <c r="M203" s="221" t="e">
        <f aca="false">SUM(M204)</f>
        <v>#REF!</v>
      </c>
      <c r="N203" s="221" t="n">
        <f aca="false">SUM(N204)</f>
        <v>400000</v>
      </c>
      <c r="O203" s="221" t="n">
        <f aca="false">SUM(O204)</f>
        <v>400000</v>
      </c>
      <c r="P203" s="221" t="n">
        <f aca="false">SUM(P204)</f>
        <v>500000</v>
      </c>
      <c r="Q203" s="221" t="n">
        <f aca="false">SUM(Q204)</f>
        <v>500000</v>
      </c>
      <c r="R203" s="221" t="n">
        <f aca="false">SUM(R204)</f>
        <v>0</v>
      </c>
      <c r="S203" s="221" t="n">
        <f aca="false">SUM(S204)</f>
        <v>500000</v>
      </c>
      <c r="T203" s="221" t="n">
        <f aca="false">SUM(T204)</f>
        <v>0</v>
      </c>
      <c r="U203" s="221" t="n">
        <f aca="false">SUM(U204)</f>
        <v>0</v>
      </c>
      <c r="V203" s="221" t="n">
        <f aca="false">SUM(V204)</f>
        <v>100</v>
      </c>
      <c r="W203" s="221" t="n">
        <f aca="false">SUM(W204)</f>
        <v>625000</v>
      </c>
      <c r="X203" s="221" t="n">
        <f aca="false">SUM(X204)</f>
        <v>200000</v>
      </c>
      <c r="Y203" s="221" t="n">
        <f aca="false">SUM(Y204)</f>
        <v>50000</v>
      </c>
      <c r="Z203" s="221" t="n">
        <f aca="false">SUM(Z204)</f>
        <v>50000</v>
      </c>
      <c r="AA203" s="221" t="n">
        <f aca="false">SUM(AA204)</f>
        <v>50000</v>
      </c>
      <c r="AB203" s="221" t="n">
        <f aca="false">SUM(AB204)</f>
        <v>0</v>
      </c>
      <c r="AC203" s="221" t="n">
        <f aca="false">SUM(AC204)</f>
        <v>50000</v>
      </c>
      <c r="AD203" s="221" t="n">
        <f aca="false">SUM(AD204)</f>
        <v>50000</v>
      </c>
      <c r="AE203" s="221" t="n">
        <f aca="false">SUM(AE204)</f>
        <v>0</v>
      </c>
      <c r="AF203" s="221" t="n">
        <f aca="false">SUM(AF204)</f>
        <v>0</v>
      </c>
      <c r="AG203" s="221" t="n">
        <f aca="false">SUM(AG204)</f>
        <v>50000</v>
      </c>
      <c r="AH203" s="221" t="n">
        <f aca="false">SUM(AH204)</f>
        <v>0</v>
      </c>
      <c r="AI203" s="221" t="n">
        <f aca="false">SUM(AI204)</f>
        <v>200000</v>
      </c>
      <c r="AJ203" s="221" t="n">
        <f aca="false">SUM(AJ204)</f>
        <v>19017.5</v>
      </c>
      <c r="AK203" s="221" t="n">
        <f aca="false">SUM(AK204)</f>
        <v>3620000</v>
      </c>
      <c r="AL203" s="221" t="n">
        <f aca="false">SUM(AL204)</f>
        <v>400000</v>
      </c>
      <c r="AM203" s="221" t="n">
        <f aca="false">SUM(AM204)</f>
        <v>0</v>
      </c>
      <c r="AN203" s="221" t="n">
        <f aca="false">SUM(AN204)</f>
        <v>4020000</v>
      </c>
      <c r="AO203" s="221" t="n">
        <f aca="false">SUM(AO204)</f>
        <v>0</v>
      </c>
      <c r="AP203" s="226" t="n">
        <f aca="false">SUM(AO203/AN203*100)</f>
        <v>0</v>
      </c>
    </row>
    <row r="204" customFormat="false" ht="12.75" hidden="false" customHeight="false" outlineLevel="0" collapsed="false">
      <c r="A204" s="222"/>
      <c r="B204" s="223"/>
      <c r="C204" s="223"/>
      <c r="D204" s="223"/>
      <c r="E204" s="223"/>
      <c r="F204" s="223"/>
      <c r="G204" s="223"/>
      <c r="H204" s="223"/>
      <c r="I204" s="224" t="n">
        <v>4</v>
      </c>
      <c r="J204" s="120" t="s">
        <v>98</v>
      </c>
      <c r="K204" s="225" t="e">
        <f aca="false">SUM(K205)</f>
        <v>#REF!</v>
      </c>
      <c r="L204" s="225" t="e">
        <f aca="false">SUM(L205)</f>
        <v>#REF!</v>
      </c>
      <c r="M204" s="225" t="e">
        <f aca="false">SUM(M205)</f>
        <v>#REF!</v>
      </c>
      <c r="N204" s="225" t="n">
        <f aca="false">SUM(N205)</f>
        <v>400000</v>
      </c>
      <c r="O204" s="225" t="n">
        <f aca="false">SUM(O205)</f>
        <v>400000</v>
      </c>
      <c r="P204" s="225" t="n">
        <f aca="false">SUM(P205)</f>
        <v>500000</v>
      </c>
      <c r="Q204" s="225" t="n">
        <f aca="false">SUM(Q205)</f>
        <v>500000</v>
      </c>
      <c r="R204" s="225" t="n">
        <f aca="false">SUM(R205)</f>
        <v>0</v>
      </c>
      <c r="S204" s="225" t="n">
        <f aca="false">SUM(S205)</f>
        <v>500000</v>
      </c>
      <c r="T204" s="225" t="n">
        <f aca="false">SUM(T205)</f>
        <v>0</v>
      </c>
      <c r="U204" s="225" t="n">
        <f aca="false">SUM(U205)</f>
        <v>0</v>
      </c>
      <c r="V204" s="225" t="n">
        <f aca="false">SUM(V205)</f>
        <v>100</v>
      </c>
      <c r="W204" s="225" t="n">
        <f aca="false">SUM(W205)</f>
        <v>625000</v>
      </c>
      <c r="X204" s="225" t="n">
        <f aca="false">SUM(X205)</f>
        <v>200000</v>
      </c>
      <c r="Y204" s="225" t="n">
        <f aca="false">SUM(Y205)</f>
        <v>50000</v>
      </c>
      <c r="Z204" s="225" t="n">
        <f aca="false">SUM(Z205)</f>
        <v>50000</v>
      </c>
      <c r="AA204" s="225" t="n">
        <f aca="false">SUM(AA205)</f>
        <v>50000</v>
      </c>
      <c r="AB204" s="225" t="n">
        <f aca="false">SUM(AB205)</f>
        <v>0</v>
      </c>
      <c r="AC204" s="225" t="n">
        <f aca="false">SUM(AC205)</f>
        <v>50000</v>
      </c>
      <c r="AD204" s="225" t="n">
        <f aca="false">SUM(AD205)</f>
        <v>50000</v>
      </c>
      <c r="AE204" s="225" t="n">
        <f aca="false">SUM(AE205)</f>
        <v>0</v>
      </c>
      <c r="AF204" s="225" t="n">
        <f aca="false">SUM(AF205)</f>
        <v>0</v>
      </c>
      <c r="AG204" s="225" t="n">
        <f aca="false">SUM(AG205)</f>
        <v>50000</v>
      </c>
      <c r="AH204" s="225" t="n">
        <f aca="false">SUM(AH205)</f>
        <v>0</v>
      </c>
      <c r="AI204" s="225" t="n">
        <f aca="false">SUM(AI205)</f>
        <v>200000</v>
      </c>
      <c r="AJ204" s="225" t="n">
        <f aca="false">SUM(AJ205)</f>
        <v>19017.5</v>
      </c>
      <c r="AK204" s="225" t="n">
        <f aca="false">SUM(AK205)</f>
        <v>3620000</v>
      </c>
      <c r="AL204" s="225" t="n">
        <f aca="false">SUM(AL205)</f>
        <v>400000</v>
      </c>
      <c r="AM204" s="225" t="n">
        <f aca="false">SUM(AM205)</f>
        <v>0</v>
      </c>
      <c r="AN204" s="225" t="n">
        <f aca="false">SUM(AN205)</f>
        <v>4020000</v>
      </c>
      <c r="AO204" s="225" t="n">
        <f aca="false">SUM(AO205)</f>
        <v>0</v>
      </c>
      <c r="AP204" s="226" t="n">
        <f aca="false">SUM(AO204/AN204*100)</f>
        <v>0</v>
      </c>
    </row>
    <row r="205" customFormat="false" ht="12.75" hidden="false" customHeight="false" outlineLevel="0" collapsed="false">
      <c r="A205" s="222"/>
      <c r="B205" s="223"/>
      <c r="C205" s="223"/>
      <c r="D205" s="223"/>
      <c r="E205" s="223"/>
      <c r="F205" s="223"/>
      <c r="G205" s="223"/>
      <c r="H205" s="223"/>
      <c r="I205" s="224" t="n">
        <v>42</v>
      </c>
      <c r="J205" s="120" t="s">
        <v>370</v>
      </c>
      <c r="K205" s="225" t="e">
        <f aca="false">SUM(K206:K206)</f>
        <v>#REF!</v>
      </c>
      <c r="L205" s="225" t="e">
        <f aca="false">SUM(L206:L206)</f>
        <v>#REF!</v>
      </c>
      <c r="M205" s="225" t="e">
        <f aca="false">SUM(M206:M206)</f>
        <v>#REF!</v>
      </c>
      <c r="N205" s="225" t="n">
        <f aca="false">SUM(N206)</f>
        <v>400000</v>
      </c>
      <c r="O205" s="225" t="n">
        <f aca="false">SUM(O206)</f>
        <v>400000</v>
      </c>
      <c r="P205" s="225" t="n">
        <f aca="false">SUM(P206)</f>
        <v>500000</v>
      </c>
      <c r="Q205" s="225" t="n">
        <f aca="false">SUM(Q206)</f>
        <v>500000</v>
      </c>
      <c r="R205" s="225" t="n">
        <f aca="false">SUM(R206)</f>
        <v>0</v>
      </c>
      <c r="S205" s="225" t="n">
        <f aca="false">SUM(S206)</f>
        <v>500000</v>
      </c>
      <c r="T205" s="225" t="n">
        <f aca="false">SUM(T206)</f>
        <v>0</v>
      </c>
      <c r="U205" s="225" t="n">
        <f aca="false">SUM(U206)</f>
        <v>0</v>
      </c>
      <c r="V205" s="225" t="n">
        <f aca="false">SUM(V206)</f>
        <v>100</v>
      </c>
      <c r="W205" s="225" t="n">
        <f aca="false">SUM(W206)</f>
        <v>625000</v>
      </c>
      <c r="X205" s="225" t="n">
        <f aca="false">SUM(X206)</f>
        <v>200000</v>
      </c>
      <c r="Y205" s="225" t="n">
        <f aca="false">SUM(Y206)</f>
        <v>50000</v>
      </c>
      <c r="Z205" s="225" t="n">
        <f aca="false">SUM(Z206)</f>
        <v>50000</v>
      </c>
      <c r="AA205" s="225" t="n">
        <f aca="false">SUM(AA206)</f>
        <v>50000</v>
      </c>
      <c r="AB205" s="225" t="n">
        <f aca="false">SUM(AB206)</f>
        <v>0</v>
      </c>
      <c r="AC205" s="225" t="n">
        <f aca="false">SUM(AC206)</f>
        <v>50000</v>
      </c>
      <c r="AD205" s="225" t="n">
        <f aca="false">SUM(AD206)</f>
        <v>50000</v>
      </c>
      <c r="AE205" s="225" t="n">
        <f aca="false">SUM(AE206)</f>
        <v>0</v>
      </c>
      <c r="AF205" s="225" t="n">
        <f aca="false">SUM(AF206)</f>
        <v>0</v>
      </c>
      <c r="AG205" s="225" t="n">
        <f aca="false">SUM(AG206)</f>
        <v>50000</v>
      </c>
      <c r="AH205" s="225" t="n">
        <f aca="false">SUM(AH206)</f>
        <v>0</v>
      </c>
      <c r="AI205" s="225" t="n">
        <f aca="false">SUM(AI206)</f>
        <v>200000</v>
      </c>
      <c r="AJ205" s="225" t="n">
        <f aca="false">SUM(AJ206)</f>
        <v>19017.5</v>
      </c>
      <c r="AK205" s="225" t="n">
        <f aca="false">SUM(AK206)</f>
        <v>3620000</v>
      </c>
      <c r="AL205" s="225" t="n">
        <f aca="false">SUM(AL206)</f>
        <v>400000</v>
      </c>
      <c r="AM205" s="225" t="n">
        <f aca="false">SUM(AM206)</f>
        <v>0</v>
      </c>
      <c r="AN205" s="225" t="n">
        <f aca="false">SUM(AN206)</f>
        <v>4020000</v>
      </c>
      <c r="AO205" s="225" t="n">
        <f aca="false">SUM(AO206)</f>
        <v>0</v>
      </c>
      <c r="AP205" s="226" t="n">
        <f aca="false">SUM(AO205/AN205*100)</f>
        <v>0</v>
      </c>
    </row>
    <row r="206" customFormat="false" ht="12.75" hidden="false" customHeight="false" outlineLevel="0" collapsed="false">
      <c r="A206" s="227"/>
      <c r="B206" s="228"/>
      <c r="C206" s="228"/>
      <c r="D206" s="228"/>
      <c r="E206" s="228"/>
      <c r="F206" s="228"/>
      <c r="G206" s="228"/>
      <c r="H206" s="228"/>
      <c r="I206" s="229" t="n">
        <v>421</v>
      </c>
      <c r="J206" s="230" t="s">
        <v>101</v>
      </c>
      <c r="K206" s="231" t="e">
        <f aca="false">SUM(#REF!)</f>
        <v>#REF!</v>
      </c>
      <c r="L206" s="231" t="e">
        <f aca="false">SUM(#REF!)</f>
        <v>#REF!</v>
      </c>
      <c r="M206" s="231" t="e">
        <f aca="false">SUM(#REF!)</f>
        <v>#REF!</v>
      </c>
      <c r="N206" s="231" t="n">
        <f aca="false">SUM(N208:N208)</f>
        <v>400000</v>
      </c>
      <c r="O206" s="231" t="n">
        <f aca="false">SUM(O208:O208)</f>
        <v>400000</v>
      </c>
      <c r="P206" s="231" t="n">
        <f aca="false">SUM(P208:P208)</f>
        <v>500000</v>
      </c>
      <c r="Q206" s="231" t="n">
        <f aca="false">SUM(Q208:Q208)</f>
        <v>500000</v>
      </c>
      <c r="R206" s="231" t="n">
        <f aca="false">SUM(R208:R208)</f>
        <v>0</v>
      </c>
      <c r="S206" s="231" t="n">
        <f aca="false">SUM(S208:S208)</f>
        <v>500000</v>
      </c>
      <c r="T206" s="231" t="n">
        <f aca="false">SUM(T208:T208)</f>
        <v>0</v>
      </c>
      <c r="U206" s="231" t="n">
        <f aca="false">SUM(U208:U208)</f>
        <v>0</v>
      </c>
      <c r="V206" s="231" t="n">
        <f aca="false">SUM(V208:V208)</f>
        <v>100</v>
      </c>
      <c r="W206" s="231" t="n">
        <f aca="false">SUM(W208:W208)</f>
        <v>625000</v>
      </c>
      <c r="X206" s="231" t="n">
        <f aca="false">SUM(X208:X208)</f>
        <v>200000</v>
      </c>
      <c r="Y206" s="231" t="n">
        <f aca="false">SUM(Y208:Y208)</f>
        <v>50000</v>
      </c>
      <c r="Z206" s="231" t="n">
        <f aca="false">SUM(Z208:Z208)</f>
        <v>50000</v>
      </c>
      <c r="AA206" s="231" t="n">
        <f aca="false">SUM(AA208:AA208)</f>
        <v>50000</v>
      </c>
      <c r="AB206" s="231" t="n">
        <f aca="false">SUM(AB208:AB208)</f>
        <v>0</v>
      </c>
      <c r="AC206" s="231" t="n">
        <f aca="false">SUM(AC208:AC208)</f>
        <v>50000</v>
      </c>
      <c r="AD206" s="231" t="n">
        <f aca="false">SUM(AD208:AD208)</f>
        <v>50000</v>
      </c>
      <c r="AE206" s="231" t="n">
        <f aca="false">SUM(AE208:AE208)</f>
        <v>0</v>
      </c>
      <c r="AF206" s="231" t="n">
        <f aca="false">SUM(AF208:AF208)</f>
        <v>0</v>
      </c>
      <c r="AG206" s="231" t="n">
        <f aca="false">SUM(AG211+AG208)</f>
        <v>50000</v>
      </c>
      <c r="AH206" s="231" t="n">
        <f aca="false">SUM(AH211+AH208)</f>
        <v>0</v>
      </c>
      <c r="AI206" s="231" t="n">
        <f aca="false">SUM(AI211+AI208)</f>
        <v>200000</v>
      </c>
      <c r="AJ206" s="231" t="n">
        <f aca="false">SUM(AJ208:AJ211)</f>
        <v>19017.5</v>
      </c>
      <c r="AK206" s="231" t="n">
        <f aca="false">SUM(AK207:AK211)</f>
        <v>3620000</v>
      </c>
      <c r="AL206" s="231" t="n">
        <v>400000</v>
      </c>
      <c r="AM206" s="231" t="n">
        <f aca="false">SUM(AM207:AM211)</f>
        <v>0</v>
      </c>
      <c r="AN206" s="231" t="n">
        <v>4020000</v>
      </c>
      <c r="AO206" s="231" t="n">
        <f aca="false">SUM(AO208:AO211)</f>
        <v>0</v>
      </c>
      <c r="AP206" s="226" t="n">
        <f aca="false">SUM(AO206/AN206*100)</f>
        <v>0</v>
      </c>
    </row>
    <row r="207" customFormat="false" ht="12.75" hidden="true" customHeight="false" outlineLevel="0" collapsed="false">
      <c r="A207" s="227"/>
      <c r="B207" s="228"/>
      <c r="C207" s="228"/>
      <c r="D207" s="228"/>
      <c r="E207" s="228"/>
      <c r="F207" s="228"/>
      <c r="G207" s="228"/>
      <c r="H207" s="228"/>
      <c r="I207" s="229"/>
      <c r="J207" s="230" t="s">
        <v>393</v>
      </c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1"/>
      <c r="AA207" s="231"/>
      <c r="AB207" s="231"/>
      <c r="AC207" s="231"/>
      <c r="AD207" s="231"/>
      <c r="AE207" s="231"/>
      <c r="AF207" s="231"/>
      <c r="AG207" s="231"/>
      <c r="AH207" s="231"/>
      <c r="AI207" s="231"/>
      <c r="AJ207" s="231"/>
      <c r="AK207" s="231"/>
      <c r="AL207" s="231" t="n">
        <v>250000</v>
      </c>
      <c r="AM207" s="231"/>
      <c r="AN207" s="231" t="n">
        <f aca="false">SUM(AK207+AL207-AM207)</f>
        <v>250000</v>
      </c>
      <c r="AO207" s="231"/>
      <c r="AP207" s="226"/>
    </row>
    <row r="208" customFormat="false" ht="12.75" hidden="true" customHeight="false" outlineLevel="0" collapsed="false">
      <c r="A208" s="227"/>
      <c r="B208" s="228"/>
      <c r="C208" s="228"/>
      <c r="D208" s="228"/>
      <c r="E208" s="228"/>
      <c r="F208" s="228"/>
      <c r="G208" s="228"/>
      <c r="H208" s="228"/>
      <c r="I208" s="229" t="n">
        <v>42141</v>
      </c>
      <c r="J208" s="230" t="s">
        <v>394</v>
      </c>
      <c r="K208" s="231"/>
      <c r="L208" s="231"/>
      <c r="M208" s="231"/>
      <c r="N208" s="231" t="n">
        <v>400000</v>
      </c>
      <c r="O208" s="231" t="n">
        <v>400000</v>
      </c>
      <c r="P208" s="231" t="n">
        <v>500000</v>
      </c>
      <c r="Q208" s="231" t="n">
        <v>500000</v>
      </c>
      <c r="R208" s="231"/>
      <c r="S208" s="231" t="n">
        <v>500000</v>
      </c>
      <c r="T208" s="231"/>
      <c r="U208" s="231"/>
      <c r="V208" s="232" t="n">
        <f aca="false">S208/P208*100</f>
        <v>100</v>
      </c>
      <c r="W208" s="233" t="n">
        <v>625000</v>
      </c>
      <c r="X208" s="231" t="n">
        <v>200000</v>
      </c>
      <c r="Y208" s="231" t="n">
        <v>50000</v>
      </c>
      <c r="Z208" s="231" t="n">
        <v>50000</v>
      </c>
      <c r="AA208" s="231" t="n">
        <v>50000</v>
      </c>
      <c r="AB208" s="231"/>
      <c r="AC208" s="231" t="n">
        <v>50000</v>
      </c>
      <c r="AD208" s="231" t="n">
        <v>50000</v>
      </c>
      <c r="AE208" s="231"/>
      <c r="AF208" s="231"/>
      <c r="AG208" s="234" t="n">
        <f aca="false">SUM(AD208+AE208-AF208)</f>
        <v>50000</v>
      </c>
      <c r="AH208" s="231"/>
      <c r="AI208" s="231" t="n">
        <v>200000</v>
      </c>
      <c r="AJ208" s="169" t="n">
        <v>0</v>
      </c>
      <c r="AK208" s="231" t="n">
        <v>20000</v>
      </c>
      <c r="AL208" s="231"/>
      <c r="AM208" s="231"/>
      <c r="AN208" s="169" t="n">
        <f aca="false">SUM(AK208+AL208-AM208)</f>
        <v>20000</v>
      </c>
      <c r="AO208" s="169"/>
      <c r="AP208" s="226" t="n">
        <f aca="false">SUM(AO208/AN208*100)</f>
        <v>0</v>
      </c>
    </row>
    <row r="209" customFormat="false" ht="12.75" hidden="true" customHeight="false" outlineLevel="0" collapsed="false">
      <c r="A209" s="227"/>
      <c r="B209" s="228"/>
      <c r="C209" s="228"/>
      <c r="D209" s="228"/>
      <c r="E209" s="228"/>
      <c r="F209" s="228"/>
      <c r="G209" s="228"/>
      <c r="H209" s="228"/>
      <c r="I209" s="229" t="n">
        <v>42142</v>
      </c>
      <c r="J209" s="230" t="s">
        <v>395</v>
      </c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2"/>
      <c r="W209" s="233"/>
      <c r="X209" s="231"/>
      <c r="Y209" s="231"/>
      <c r="Z209" s="231"/>
      <c r="AA209" s="231"/>
      <c r="AB209" s="231"/>
      <c r="AC209" s="231"/>
      <c r="AD209" s="231"/>
      <c r="AE209" s="231"/>
      <c r="AF209" s="231"/>
      <c r="AG209" s="234"/>
      <c r="AH209" s="231"/>
      <c r="AI209" s="231"/>
      <c r="AJ209" s="169"/>
      <c r="AK209" s="231" t="n">
        <v>600000</v>
      </c>
      <c r="AL209" s="231"/>
      <c r="AM209" s="231"/>
      <c r="AN209" s="169" t="n">
        <f aca="false">SUM(AK209+AL209-AM209)</f>
        <v>600000</v>
      </c>
      <c r="AO209" s="169"/>
      <c r="AP209" s="226" t="n">
        <f aca="false">SUM(AO209/AN209*100)</f>
        <v>0</v>
      </c>
    </row>
    <row r="210" customFormat="false" ht="12.75" hidden="true" customHeight="false" outlineLevel="0" collapsed="false">
      <c r="A210" s="227"/>
      <c r="B210" s="228"/>
      <c r="C210" s="228"/>
      <c r="D210" s="228"/>
      <c r="E210" s="228"/>
      <c r="F210" s="228"/>
      <c r="G210" s="228"/>
      <c r="H210" s="228"/>
      <c r="I210" s="229" t="n">
        <v>42142</v>
      </c>
      <c r="J210" s="230" t="s">
        <v>396</v>
      </c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2"/>
      <c r="W210" s="233"/>
      <c r="X210" s="231"/>
      <c r="Y210" s="231"/>
      <c r="Z210" s="231"/>
      <c r="AA210" s="231"/>
      <c r="AB210" s="231"/>
      <c r="AC210" s="231"/>
      <c r="AD210" s="231"/>
      <c r="AE210" s="231"/>
      <c r="AF210" s="231"/>
      <c r="AG210" s="234"/>
      <c r="AH210" s="231"/>
      <c r="AI210" s="231"/>
      <c r="AJ210" s="169"/>
      <c r="AK210" s="231" t="n">
        <v>3000000</v>
      </c>
      <c r="AL210" s="231"/>
      <c r="AM210" s="231"/>
      <c r="AN210" s="169" t="n">
        <f aca="false">SUM(AK210+AL210-AM210)</f>
        <v>3000000</v>
      </c>
      <c r="AO210" s="169"/>
      <c r="AP210" s="226" t="n">
        <f aca="false">SUM(AO210/AN210*100)</f>
        <v>0</v>
      </c>
    </row>
    <row r="211" customFormat="false" ht="12.75" hidden="true" customHeight="false" outlineLevel="0" collapsed="false">
      <c r="A211" s="227"/>
      <c r="B211" s="228"/>
      <c r="C211" s="228"/>
      <c r="D211" s="228"/>
      <c r="E211" s="228"/>
      <c r="F211" s="228"/>
      <c r="G211" s="228"/>
      <c r="H211" s="228"/>
      <c r="I211" s="229" t="n">
        <v>42147</v>
      </c>
      <c r="J211" s="230" t="s">
        <v>397</v>
      </c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2"/>
      <c r="W211" s="233"/>
      <c r="X211" s="231"/>
      <c r="Y211" s="231"/>
      <c r="Z211" s="231"/>
      <c r="AA211" s="231"/>
      <c r="AB211" s="231"/>
      <c r="AC211" s="231"/>
      <c r="AD211" s="231"/>
      <c r="AE211" s="231"/>
      <c r="AF211" s="231"/>
      <c r="AG211" s="234"/>
      <c r="AH211" s="231"/>
      <c r="AI211" s="231"/>
      <c r="AJ211" s="169" t="n">
        <v>19017.5</v>
      </c>
      <c r="AK211" s="231" t="n">
        <v>0</v>
      </c>
      <c r="AL211" s="231"/>
      <c r="AM211" s="231"/>
      <c r="AN211" s="169" t="n">
        <f aca="false">SUM(AK211+AL211-AM211)</f>
        <v>0</v>
      </c>
      <c r="AO211" s="169"/>
      <c r="AP211" s="226" t="e">
        <f aca="false">SUM(AO211/AN211*100)</f>
        <v>#DIV/0!</v>
      </c>
    </row>
    <row r="212" customFormat="false" ht="12.75" hidden="false" customHeight="false" outlineLevel="0" collapsed="false">
      <c r="A212" s="213" t="s">
        <v>398</v>
      </c>
      <c r="B212" s="208"/>
      <c r="C212" s="208"/>
      <c r="D212" s="208"/>
      <c r="E212" s="208"/>
      <c r="F212" s="208"/>
      <c r="G212" s="208"/>
      <c r="H212" s="208"/>
      <c r="I212" s="219" t="s">
        <v>315</v>
      </c>
      <c r="J212" s="220" t="s">
        <v>399</v>
      </c>
      <c r="K212" s="221" t="e">
        <f aca="false">SUM(K214)</f>
        <v>#REF!</v>
      </c>
      <c r="L212" s="221" t="e">
        <f aca="false">SUM(L214)</f>
        <v>#REF!</v>
      </c>
      <c r="M212" s="221" t="e">
        <f aca="false">SUM(M214)</f>
        <v>#REF!</v>
      </c>
      <c r="N212" s="221" t="n">
        <f aca="false">SUM(N214)</f>
        <v>400000</v>
      </c>
      <c r="O212" s="221" t="n">
        <f aca="false">SUM(O214)</f>
        <v>400000</v>
      </c>
      <c r="P212" s="221" t="n">
        <f aca="false">SUM(P214)</f>
        <v>500000</v>
      </c>
      <c r="Q212" s="221" t="n">
        <f aca="false">SUM(Q214)</f>
        <v>500000</v>
      </c>
      <c r="R212" s="221" t="n">
        <f aca="false">SUM(R214)</f>
        <v>0</v>
      </c>
      <c r="S212" s="221" t="n">
        <f aca="false">SUM(S214)</f>
        <v>500000</v>
      </c>
      <c r="T212" s="221" t="n">
        <f aca="false">SUM(T214)</f>
        <v>0</v>
      </c>
      <c r="U212" s="221" t="n">
        <f aca="false">SUM(U214)</f>
        <v>0</v>
      </c>
      <c r="V212" s="221" t="n">
        <f aca="false">SUM(V214)</f>
        <v>100</v>
      </c>
      <c r="W212" s="221" t="n">
        <f aca="false">SUM(W214)</f>
        <v>0</v>
      </c>
      <c r="X212" s="221" t="n">
        <f aca="false">SUM(X214)</f>
        <v>0</v>
      </c>
      <c r="Y212" s="221" t="n">
        <f aca="false">SUM(Y214)</f>
        <v>50000</v>
      </c>
      <c r="Z212" s="221" t="n">
        <f aca="false">SUM(Z214)</f>
        <v>450000</v>
      </c>
      <c r="AA212" s="221" t="n">
        <f aca="false">SUM(AA214)</f>
        <v>100000</v>
      </c>
      <c r="AB212" s="221" t="n">
        <f aca="false">SUM(AB214)</f>
        <v>0</v>
      </c>
      <c r="AC212" s="221" t="n">
        <f aca="false">SUM(AC214)</f>
        <v>200000</v>
      </c>
      <c r="AD212" s="221" t="n">
        <f aca="false">SUM(AD214)</f>
        <v>200000</v>
      </c>
      <c r="AE212" s="221" t="n">
        <f aca="false">SUM(AE214)</f>
        <v>0</v>
      </c>
      <c r="AF212" s="221" t="n">
        <f aca="false">SUM(AF214)</f>
        <v>0</v>
      </c>
      <c r="AG212" s="221" t="n">
        <f aca="false">SUM(AG214)</f>
        <v>200000</v>
      </c>
      <c r="AH212" s="221" t="n">
        <f aca="false">SUM(AH214)</f>
        <v>143600</v>
      </c>
      <c r="AI212" s="221" t="n">
        <f aca="false">SUM(AI214)</f>
        <v>150000</v>
      </c>
      <c r="AJ212" s="221" t="n">
        <f aca="false">SUM(AJ214)</f>
        <v>0</v>
      </c>
      <c r="AK212" s="221" t="n">
        <f aca="false">SUM(AK214)</f>
        <v>150000</v>
      </c>
      <c r="AL212" s="221" t="n">
        <f aca="false">SUM(AL214)</f>
        <v>50000</v>
      </c>
      <c r="AM212" s="221" t="n">
        <f aca="false">SUM(AM214)</f>
        <v>0</v>
      </c>
      <c r="AN212" s="221" t="n">
        <f aca="false">SUM(AN214)</f>
        <v>200000</v>
      </c>
      <c r="AO212" s="221" t="n">
        <f aca="false">SUM(AO214)</f>
        <v>0</v>
      </c>
      <c r="AP212" s="226" t="n">
        <f aca="false">SUM(AO212/AN212*100)</f>
        <v>0</v>
      </c>
    </row>
    <row r="213" customFormat="false" ht="12.75" hidden="false" customHeight="false" outlineLevel="0" collapsed="false">
      <c r="A213" s="213"/>
      <c r="B213" s="208"/>
      <c r="C213" s="208"/>
      <c r="D213" s="208"/>
      <c r="E213" s="208"/>
      <c r="F213" s="208"/>
      <c r="G213" s="208"/>
      <c r="H213" s="208"/>
      <c r="I213" s="219" t="s">
        <v>369</v>
      </c>
      <c r="J213" s="220"/>
      <c r="K213" s="221" t="e">
        <f aca="false">SUM(K214)</f>
        <v>#REF!</v>
      </c>
      <c r="L213" s="221" t="e">
        <f aca="false">SUM(L214)</f>
        <v>#REF!</v>
      </c>
      <c r="M213" s="221" t="e">
        <f aca="false">SUM(M214)</f>
        <v>#REF!</v>
      </c>
      <c r="N213" s="221" t="n">
        <f aca="false">SUM(N214)</f>
        <v>400000</v>
      </c>
      <c r="O213" s="221" t="n">
        <f aca="false">SUM(O214)</f>
        <v>400000</v>
      </c>
      <c r="P213" s="221" t="n">
        <f aca="false">SUM(P214)</f>
        <v>500000</v>
      </c>
      <c r="Q213" s="221" t="n">
        <f aca="false">SUM(Q214)</f>
        <v>500000</v>
      </c>
      <c r="R213" s="221" t="n">
        <f aca="false">SUM(R214)</f>
        <v>0</v>
      </c>
      <c r="S213" s="221" t="n">
        <f aca="false">SUM(S214)</f>
        <v>500000</v>
      </c>
      <c r="T213" s="221" t="n">
        <f aca="false">SUM(T214)</f>
        <v>0</v>
      </c>
      <c r="U213" s="221" t="n">
        <f aca="false">SUM(U214)</f>
        <v>0</v>
      </c>
      <c r="V213" s="221" t="n">
        <f aca="false">SUM(V214)</f>
        <v>100</v>
      </c>
      <c r="W213" s="221" t="n">
        <f aca="false">SUM(W214)</f>
        <v>0</v>
      </c>
      <c r="X213" s="221" t="n">
        <f aca="false">SUM(X214)</f>
        <v>0</v>
      </c>
      <c r="Y213" s="221" t="n">
        <f aca="false">SUM(Y214)</f>
        <v>50000</v>
      </c>
      <c r="Z213" s="221" t="n">
        <f aca="false">SUM(Z214)</f>
        <v>450000</v>
      </c>
      <c r="AA213" s="221" t="n">
        <f aca="false">SUM(AA214)</f>
        <v>100000</v>
      </c>
      <c r="AB213" s="221" t="n">
        <f aca="false">SUM(AB214)</f>
        <v>0</v>
      </c>
      <c r="AC213" s="221" t="n">
        <f aca="false">SUM(AC214)</f>
        <v>200000</v>
      </c>
      <c r="AD213" s="221" t="n">
        <f aca="false">SUM(AD214)</f>
        <v>200000</v>
      </c>
      <c r="AE213" s="221" t="n">
        <f aca="false">SUM(AE214)</f>
        <v>0</v>
      </c>
      <c r="AF213" s="221" t="n">
        <f aca="false">SUM(AF214)</f>
        <v>0</v>
      </c>
      <c r="AG213" s="221" t="n">
        <f aca="false">SUM(AG214)</f>
        <v>200000</v>
      </c>
      <c r="AH213" s="221" t="n">
        <f aca="false">SUM(AH214)</f>
        <v>143600</v>
      </c>
      <c r="AI213" s="221" t="n">
        <f aca="false">SUM(AI214)</f>
        <v>150000</v>
      </c>
      <c r="AJ213" s="221" t="n">
        <f aca="false">SUM(AJ214)</f>
        <v>0</v>
      </c>
      <c r="AK213" s="221" t="n">
        <f aca="false">SUM(AK214)</f>
        <v>150000</v>
      </c>
      <c r="AL213" s="221" t="n">
        <f aca="false">SUM(AL214)</f>
        <v>50000</v>
      </c>
      <c r="AM213" s="221" t="n">
        <f aca="false">SUM(AM214)</f>
        <v>0</v>
      </c>
      <c r="AN213" s="221" t="n">
        <f aca="false">SUM(AN214)</f>
        <v>200000</v>
      </c>
      <c r="AO213" s="221" t="n">
        <f aca="false">SUM(AO214)</f>
        <v>0</v>
      </c>
      <c r="AP213" s="226" t="n">
        <f aca="false">SUM(AO213/AN213*100)</f>
        <v>0</v>
      </c>
    </row>
    <row r="214" customFormat="false" ht="12.75" hidden="false" customHeight="false" outlineLevel="0" collapsed="false">
      <c r="A214" s="222"/>
      <c r="B214" s="223"/>
      <c r="C214" s="223"/>
      <c r="D214" s="223"/>
      <c r="E214" s="223"/>
      <c r="F214" s="223"/>
      <c r="G214" s="223"/>
      <c r="H214" s="223"/>
      <c r="I214" s="224" t="n">
        <v>4</v>
      </c>
      <c r="J214" s="120" t="s">
        <v>98</v>
      </c>
      <c r="K214" s="225" t="e">
        <f aca="false">SUM(K215)</f>
        <v>#REF!</v>
      </c>
      <c r="L214" s="225" t="e">
        <f aca="false">SUM(L215)</f>
        <v>#REF!</v>
      </c>
      <c r="M214" s="225" t="e">
        <f aca="false">SUM(M215)</f>
        <v>#REF!</v>
      </c>
      <c r="N214" s="225" t="n">
        <f aca="false">SUM(N215)</f>
        <v>400000</v>
      </c>
      <c r="O214" s="225" t="n">
        <f aca="false">SUM(O215)</f>
        <v>400000</v>
      </c>
      <c r="P214" s="225" t="n">
        <f aca="false">SUM(P215)</f>
        <v>500000</v>
      </c>
      <c r="Q214" s="225" t="n">
        <f aca="false">SUM(Q215)</f>
        <v>500000</v>
      </c>
      <c r="R214" s="225" t="n">
        <f aca="false">SUM(R215)</f>
        <v>0</v>
      </c>
      <c r="S214" s="225" t="n">
        <f aca="false">SUM(S215)</f>
        <v>500000</v>
      </c>
      <c r="T214" s="225" t="n">
        <f aca="false">SUM(T215)</f>
        <v>0</v>
      </c>
      <c r="U214" s="225" t="n">
        <f aca="false">SUM(U215)</f>
        <v>0</v>
      </c>
      <c r="V214" s="225" t="n">
        <f aca="false">SUM(V215)</f>
        <v>100</v>
      </c>
      <c r="W214" s="225" t="n">
        <f aca="false">SUM(W215)</f>
        <v>0</v>
      </c>
      <c r="X214" s="225" t="n">
        <f aca="false">SUM(X215)</f>
        <v>0</v>
      </c>
      <c r="Y214" s="225" t="n">
        <f aca="false">SUM(Y215)</f>
        <v>50000</v>
      </c>
      <c r="Z214" s="225" t="n">
        <f aca="false">SUM(Z215)</f>
        <v>450000</v>
      </c>
      <c r="AA214" s="225" t="n">
        <f aca="false">SUM(AA215)</f>
        <v>100000</v>
      </c>
      <c r="AB214" s="225" t="n">
        <f aca="false">SUM(AB215)</f>
        <v>0</v>
      </c>
      <c r="AC214" s="225" t="n">
        <f aca="false">SUM(AC215)</f>
        <v>200000</v>
      </c>
      <c r="AD214" s="225" t="n">
        <f aca="false">SUM(AD215)</f>
        <v>200000</v>
      </c>
      <c r="AE214" s="225" t="n">
        <f aca="false">SUM(AE215)</f>
        <v>0</v>
      </c>
      <c r="AF214" s="225" t="n">
        <f aca="false">SUM(AF215)</f>
        <v>0</v>
      </c>
      <c r="AG214" s="225" t="n">
        <f aca="false">SUM(AG215)</f>
        <v>200000</v>
      </c>
      <c r="AH214" s="225" t="n">
        <f aca="false">SUM(AH215)</f>
        <v>143600</v>
      </c>
      <c r="AI214" s="225" t="n">
        <f aca="false">SUM(AI215)</f>
        <v>150000</v>
      </c>
      <c r="AJ214" s="225" t="n">
        <f aca="false">SUM(AJ215)</f>
        <v>0</v>
      </c>
      <c r="AK214" s="225" t="n">
        <f aca="false">SUM(AK215)</f>
        <v>150000</v>
      </c>
      <c r="AL214" s="225" t="n">
        <f aca="false">SUM(AL215)</f>
        <v>50000</v>
      </c>
      <c r="AM214" s="225" t="n">
        <f aca="false">SUM(AM215)</f>
        <v>0</v>
      </c>
      <c r="AN214" s="225" t="n">
        <f aca="false">SUM(AN215)</f>
        <v>200000</v>
      </c>
      <c r="AO214" s="225" t="n">
        <f aca="false">SUM(AO215)</f>
        <v>0</v>
      </c>
      <c r="AP214" s="226" t="n">
        <f aca="false">SUM(AO214/AN214*100)</f>
        <v>0</v>
      </c>
    </row>
    <row r="215" customFormat="false" ht="12.75" hidden="false" customHeight="false" outlineLevel="0" collapsed="false">
      <c r="A215" s="222"/>
      <c r="B215" s="223"/>
      <c r="C215" s="223"/>
      <c r="D215" s="223"/>
      <c r="E215" s="223"/>
      <c r="F215" s="223"/>
      <c r="G215" s="223"/>
      <c r="H215" s="223"/>
      <c r="I215" s="224" t="n">
        <v>42</v>
      </c>
      <c r="J215" s="120" t="s">
        <v>370</v>
      </c>
      <c r="K215" s="225" t="e">
        <f aca="false">SUM(K216:K216)</f>
        <v>#REF!</v>
      </c>
      <c r="L215" s="225" t="e">
        <f aca="false">SUM(L216:L216)</f>
        <v>#REF!</v>
      </c>
      <c r="M215" s="225" t="e">
        <f aca="false">SUM(M216:M216)</f>
        <v>#REF!</v>
      </c>
      <c r="N215" s="225" t="n">
        <f aca="false">SUM(N216)</f>
        <v>400000</v>
      </c>
      <c r="O215" s="225" t="n">
        <f aca="false">SUM(O216)</f>
        <v>400000</v>
      </c>
      <c r="P215" s="225" t="n">
        <f aca="false">SUM(P216)</f>
        <v>500000</v>
      </c>
      <c r="Q215" s="225" t="n">
        <f aca="false">SUM(Q216)</f>
        <v>500000</v>
      </c>
      <c r="R215" s="225" t="n">
        <f aca="false">SUM(R216)</f>
        <v>0</v>
      </c>
      <c r="S215" s="225" t="n">
        <f aca="false">SUM(S216)</f>
        <v>500000</v>
      </c>
      <c r="T215" s="225" t="n">
        <f aca="false">SUM(T216)</f>
        <v>0</v>
      </c>
      <c r="U215" s="225" t="n">
        <f aca="false">SUM(U216)</f>
        <v>0</v>
      </c>
      <c r="V215" s="225" t="n">
        <f aca="false">SUM(V216)</f>
        <v>100</v>
      </c>
      <c r="W215" s="225" t="n">
        <f aca="false">SUM(W216)</f>
        <v>0</v>
      </c>
      <c r="X215" s="225" t="n">
        <f aca="false">SUM(X216)</f>
        <v>0</v>
      </c>
      <c r="Y215" s="225" t="n">
        <f aca="false">SUM(Y216+Y218)</f>
        <v>50000</v>
      </c>
      <c r="Z215" s="225" t="n">
        <f aca="false">SUM(Z216+Z218)</f>
        <v>450000</v>
      </c>
      <c r="AA215" s="225" t="n">
        <f aca="false">SUM(AA216+AA218)</f>
        <v>100000</v>
      </c>
      <c r="AB215" s="225" t="n">
        <f aca="false">SUM(AB216+AB218)</f>
        <v>0</v>
      </c>
      <c r="AC215" s="225" t="n">
        <f aca="false">SUM(AC216+AC218)</f>
        <v>200000</v>
      </c>
      <c r="AD215" s="225" t="n">
        <f aca="false">SUM(AD216+AD218)</f>
        <v>200000</v>
      </c>
      <c r="AE215" s="225" t="n">
        <f aca="false">SUM(AE216+AE218)</f>
        <v>0</v>
      </c>
      <c r="AF215" s="225" t="n">
        <f aca="false">SUM(AF216+AF218)</f>
        <v>0</v>
      </c>
      <c r="AG215" s="225" t="n">
        <f aca="false">SUM(AG216+AG218)</f>
        <v>200000</v>
      </c>
      <c r="AH215" s="225" t="n">
        <f aca="false">SUM(AH216+AH218)</f>
        <v>143600</v>
      </c>
      <c r="AI215" s="225" t="n">
        <f aca="false">SUM(AI216+AI218)</f>
        <v>150000</v>
      </c>
      <c r="AJ215" s="225" t="n">
        <f aca="false">SUM(AJ216+AJ218)</f>
        <v>0</v>
      </c>
      <c r="AK215" s="225" t="n">
        <f aca="false">SUM(AK216+AK218)</f>
        <v>150000</v>
      </c>
      <c r="AL215" s="225" t="n">
        <f aca="false">SUM(AL216+AL218)</f>
        <v>50000</v>
      </c>
      <c r="AM215" s="225" t="n">
        <f aca="false">SUM(AM216+AM218)</f>
        <v>0</v>
      </c>
      <c r="AN215" s="225" t="n">
        <f aca="false">SUM(AN216+AN218)</f>
        <v>200000</v>
      </c>
      <c r="AO215" s="225" t="n">
        <f aca="false">SUM(AO216+AO218)</f>
        <v>0</v>
      </c>
      <c r="AP215" s="226" t="n">
        <f aca="false">SUM(AO215/AN215*100)</f>
        <v>0</v>
      </c>
    </row>
    <row r="216" customFormat="false" ht="12.75" hidden="false" customHeight="false" outlineLevel="0" collapsed="false">
      <c r="A216" s="227"/>
      <c r="B216" s="228" t="s">
        <v>400</v>
      </c>
      <c r="C216" s="228"/>
      <c r="D216" s="228"/>
      <c r="E216" s="228"/>
      <c r="F216" s="228"/>
      <c r="G216" s="228"/>
      <c r="H216" s="228"/>
      <c r="I216" s="229" t="n">
        <v>422</v>
      </c>
      <c r="J216" s="230" t="s">
        <v>102</v>
      </c>
      <c r="K216" s="231" t="e">
        <f aca="false">SUM(#REF!)</f>
        <v>#REF!</v>
      </c>
      <c r="L216" s="231" t="e">
        <f aca="false">SUM(#REF!)</f>
        <v>#REF!</v>
      </c>
      <c r="M216" s="231" t="e">
        <f aca="false">SUM(#REF!)</f>
        <v>#REF!</v>
      </c>
      <c r="N216" s="231" t="n">
        <f aca="false">SUM(N217:N217)</f>
        <v>400000</v>
      </c>
      <c r="O216" s="231" t="n">
        <f aca="false">SUM(O217:O217)</f>
        <v>400000</v>
      </c>
      <c r="P216" s="231" t="n">
        <f aca="false">SUM(P217:P217)</f>
        <v>500000</v>
      </c>
      <c r="Q216" s="231" t="n">
        <f aca="false">SUM(Q217:Q217)</f>
        <v>500000</v>
      </c>
      <c r="R216" s="231" t="n">
        <f aca="false">SUM(R217:R217)</f>
        <v>0</v>
      </c>
      <c r="S216" s="231" t="n">
        <f aca="false">SUM(S217:S217)</f>
        <v>500000</v>
      </c>
      <c r="T216" s="231" t="n">
        <f aca="false">SUM(T217:T217)</f>
        <v>0</v>
      </c>
      <c r="U216" s="231" t="n">
        <f aca="false">SUM(U217:U217)</f>
        <v>0</v>
      </c>
      <c r="V216" s="231" t="n">
        <f aca="false">SUM(V217:V217)</f>
        <v>100</v>
      </c>
      <c r="W216" s="231" t="n">
        <f aca="false">SUM(W217:W217)</f>
        <v>0</v>
      </c>
      <c r="X216" s="231" t="n">
        <f aca="false">SUM(X217:X217)</f>
        <v>0</v>
      </c>
      <c r="Y216" s="231" t="n">
        <f aca="false">SUM(Y217:Y217)</f>
        <v>50000</v>
      </c>
      <c r="Z216" s="231" t="n">
        <f aca="false">SUM(Z217:Z217)</f>
        <v>50000</v>
      </c>
      <c r="AA216" s="231" t="n">
        <f aca="false">SUM(AA217:AA217)</f>
        <v>50000</v>
      </c>
      <c r="AB216" s="231" t="n">
        <f aca="false">SUM(AB217:AB217)</f>
        <v>0</v>
      </c>
      <c r="AC216" s="231" t="n">
        <f aca="false">SUM(AC217:AC217)</f>
        <v>50000</v>
      </c>
      <c r="AD216" s="231" t="n">
        <f aca="false">SUM(AD217:AD217)</f>
        <v>50000</v>
      </c>
      <c r="AE216" s="231" t="n">
        <f aca="false">SUM(AE217:AE217)</f>
        <v>0</v>
      </c>
      <c r="AF216" s="231" t="n">
        <f aca="false">SUM(AF217:AF217)</f>
        <v>0</v>
      </c>
      <c r="AG216" s="231" t="n">
        <f aca="false">SUM(AG217:AG217)</f>
        <v>50000</v>
      </c>
      <c r="AH216" s="231" t="n">
        <f aca="false">SUM(AH217:AH217)</f>
        <v>0</v>
      </c>
      <c r="AI216" s="231" t="n">
        <f aca="false">SUM(AI217:AI217)</f>
        <v>50000</v>
      </c>
      <c r="AJ216" s="231" t="n">
        <f aca="false">SUM(AJ217:AJ217)</f>
        <v>0</v>
      </c>
      <c r="AK216" s="231" t="n">
        <f aca="false">SUM(AK217:AK217)</f>
        <v>150000</v>
      </c>
      <c r="AL216" s="231" t="n">
        <f aca="false">SUM(AL217:AL217)</f>
        <v>50000</v>
      </c>
      <c r="AM216" s="231" t="n">
        <f aca="false">SUM(AM217:AM217)</f>
        <v>0</v>
      </c>
      <c r="AN216" s="231" t="n">
        <f aca="false">SUM(AN217:AN217)</f>
        <v>200000</v>
      </c>
      <c r="AO216" s="231" t="n">
        <f aca="false">SUM(AO217:AO217)</f>
        <v>0</v>
      </c>
      <c r="AP216" s="226" t="n">
        <f aca="false">SUM(AO216/AN216*100)</f>
        <v>0</v>
      </c>
    </row>
    <row r="217" customFormat="false" ht="12.75" hidden="true" customHeight="false" outlineLevel="0" collapsed="false">
      <c r="A217" s="227"/>
      <c r="B217" s="228"/>
      <c r="C217" s="228"/>
      <c r="D217" s="228"/>
      <c r="E217" s="228"/>
      <c r="F217" s="228"/>
      <c r="G217" s="228"/>
      <c r="H217" s="228"/>
      <c r="I217" s="229" t="n">
        <v>42231</v>
      </c>
      <c r="J217" s="230" t="s">
        <v>401</v>
      </c>
      <c r="K217" s="231"/>
      <c r="L217" s="231"/>
      <c r="M217" s="231"/>
      <c r="N217" s="231" t="n">
        <v>400000</v>
      </c>
      <c r="O217" s="231" t="n">
        <v>400000</v>
      </c>
      <c r="P217" s="231" t="n">
        <v>500000</v>
      </c>
      <c r="Q217" s="231" t="n">
        <v>500000</v>
      </c>
      <c r="R217" s="231"/>
      <c r="S217" s="231" t="n">
        <v>500000</v>
      </c>
      <c r="T217" s="231"/>
      <c r="U217" s="231"/>
      <c r="V217" s="232" t="n">
        <f aca="false">S217/P217*100</f>
        <v>100</v>
      </c>
      <c r="W217" s="233"/>
      <c r="X217" s="231"/>
      <c r="Y217" s="231" t="n">
        <v>50000</v>
      </c>
      <c r="Z217" s="231" t="n">
        <v>50000</v>
      </c>
      <c r="AA217" s="231" t="n">
        <v>50000</v>
      </c>
      <c r="AB217" s="231"/>
      <c r="AC217" s="231" t="n">
        <v>50000</v>
      </c>
      <c r="AD217" s="231" t="n">
        <v>50000</v>
      </c>
      <c r="AE217" s="231"/>
      <c r="AF217" s="231"/>
      <c r="AG217" s="234" t="n">
        <f aca="false">SUM(AD217+AE217-AF217)</f>
        <v>50000</v>
      </c>
      <c r="AH217" s="231"/>
      <c r="AI217" s="231" t="n">
        <v>50000</v>
      </c>
      <c r="AJ217" s="169" t="n">
        <v>0</v>
      </c>
      <c r="AK217" s="231" t="n">
        <v>150000</v>
      </c>
      <c r="AL217" s="231" t="n">
        <v>50000</v>
      </c>
      <c r="AM217" s="231"/>
      <c r="AN217" s="169" t="n">
        <f aca="false">SUM(AK217+AL217-AM217)</f>
        <v>200000</v>
      </c>
      <c r="AO217" s="169"/>
      <c r="AP217" s="226" t="n">
        <f aca="false">SUM(AO217/AN217*100)</f>
        <v>0</v>
      </c>
    </row>
    <row r="218" customFormat="false" ht="12.75" hidden="true" customHeight="false" outlineLevel="0" collapsed="false">
      <c r="A218" s="227"/>
      <c r="B218" s="228"/>
      <c r="C218" s="228"/>
      <c r="D218" s="228"/>
      <c r="E218" s="228"/>
      <c r="F218" s="228"/>
      <c r="G218" s="228"/>
      <c r="H218" s="228"/>
      <c r="I218" s="229" t="n">
        <v>423</v>
      </c>
      <c r="J218" s="230" t="s">
        <v>402</v>
      </c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2"/>
      <c r="W218" s="233"/>
      <c r="X218" s="231"/>
      <c r="Y218" s="231" t="n">
        <f aca="false">SUM(Y219)</f>
        <v>0</v>
      </c>
      <c r="Z218" s="231" t="n">
        <f aca="false">SUM(Z219)</f>
        <v>400000</v>
      </c>
      <c r="AA218" s="231" t="n">
        <f aca="false">AA219</f>
        <v>50000</v>
      </c>
      <c r="AB218" s="231" t="n">
        <f aca="false">AB219</f>
        <v>0</v>
      </c>
      <c r="AC218" s="231" t="n">
        <f aca="false">AC219</f>
        <v>150000</v>
      </c>
      <c r="AD218" s="231" t="n">
        <f aca="false">AD219</f>
        <v>150000</v>
      </c>
      <c r="AE218" s="231" t="n">
        <f aca="false">AE219</f>
        <v>0</v>
      </c>
      <c r="AF218" s="231" t="n">
        <f aca="false">AF219</f>
        <v>0</v>
      </c>
      <c r="AG218" s="231" t="n">
        <f aca="false">AG219</f>
        <v>150000</v>
      </c>
      <c r="AH218" s="231" t="n">
        <f aca="false">AH219</f>
        <v>143600</v>
      </c>
      <c r="AI218" s="231" t="n">
        <f aca="false">AI219</f>
        <v>100000</v>
      </c>
      <c r="AJ218" s="231" t="n">
        <f aca="false">AJ219</f>
        <v>0</v>
      </c>
      <c r="AK218" s="231" t="n">
        <f aca="false">AK219</f>
        <v>0</v>
      </c>
      <c r="AL218" s="231"/>
      <c r="AM218" s="231"/>
      <c r="AN218" s="169" t="n">
        <f aca="false">SUM(AK218+AL218-AM218)</f>
        <v>0</v>
      </c>
      <c r="AO218" s="169"/>
      <c r="AP218" s="226" t="e">
        <f aca="false">SUM(AO218/AN218*100)</f>
        <v>#DIV/0!</v>
      </c>
    </row>
    <row r="219" customFormat="false" ht="12.75" hidden="true" customHeight="false" outlineLevel="0" collapsed="false">
      <c r="A219" s="227"/>
      <c r="B219" s="228"/>
      <c r="C219" s="228"/>
      <c r="D219" s="228"/>
      <c r="E219" s="228"/>
      <c r="F219" s="228"/>
      <c r="G219" s="228"/>
      <c r="H219" s="228"/>
      <c r="I219" s="229" t="n">
        <v>42315</v>
      </c>
      <c r="J219" s="230" t="s">
        <v>403</v>
      </c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2"/>
      <c r="W219" s="233"/>
      <c r="X219" s="231"/>
      <c r="Y219" s="231" t="n">
        <v>0</v>
      </c>
      <c r="Z219" s="231" t="n">
        <v>400000</v>
      </c>
      <c r="AA219" s="231" t="n">
        <v>50000</v>
      </c>
      <c r="AB219" s="231"/>
      <c r="AC219" s="231" t="n">
        <v>150000</v>
      </c>
      <c r="AD219" s="231" t="n">
        <v>150000</v>
      </c>
      <c r="AE219" s="231"/>
      <c r="AF219" s="231"/>
      <c r="AG219" s="234" t="n">
        <f aca="false">SUM(AD219+AE219-AF219)</f>
        <v>150000</v>
      </c>
      <c r="AH219" s="231" t="n">
        <v>143600</v>
      </c>
      <c r="AI219" s="231" t="n">
        <v>100000</v>
      </c>
      <c r="AJ219" s="169" t="n">
        <v>0</v>
      </c>
      <c r="AK219" s="231" t="n">
        <v>0</v>
      </c>
      <c r="AL219" s="231"/>
      <c r="AM219" s="231"/>
      <c r="AN219" s="169" t="n">
        <f aca="false">SUM(AK219+AL219-AM219)</f>
        <v>0</v>
      </c>
      <c r="AO219" s="169"/>
      <c r="AP219" s="226" t="e">
        <f aca="false">SUM(AO219/AN219*100)</f>
        <v>#DIV/0!</v>
      </c>
    </row>
    <row r="220" customFormat="false" ht="12.75" hidden="false" customHeight="false" outlineLevel="0" collapsed="false">
      <c r="A220" s="218" t="s">
        <v>404</v>
      </c>
      <c r="B220" s="236"/>
      <c r="C220" s="236"/>
      <c r="D220" s="236"/>
      <c r="E220" s="236"/>
      <c r="F220" s="236"/>
      <c r="G220" s="236"/>
      <c r="H220" s="236"/>
      <c r="I220" s="215" t="s">
        <v>405</v>
      </c>
      <c r="J220" s="216" t="s">
        <v>406</v>
      </c>
      <c r="K220" s="217" t="e">
        <f aca="false">SUM(K221+K232+K310+K245)</f>
        <v>#REF!</v>
      </c>
      <c r="L220" s="217" t="e">
        <f aca="false">SUM(L221+L232+L310+L245)</f>
        <v>#REF!</v>
      </c>
      <c r="M220" s="217" t="e">
        <f aca="false">SUM(M221+M232+M310+M245)</f>
        <v>#REF!</v>
      </c>
      <c r="N220" s="217" t="n">
        <f aca="false">SUM(N221+N310+N245+N232)</f>
        <v>88000</v>
      </c>
      <c r="O220" s="217" t="n">
        <f aca="false">SUM(O221+O310+O245+O232)</f>
        <v>88000</v>
      </c>
      <c r="P220" s="217" t="n">
        <f aca="false">SUM(P221+P310+P245+P232+P239)</f>
        <v>508000</v>
      </c>
      <c r="Q220" s="217" t="n">
        <f aca="false">SUM(Q221+Q310+Q245+Q232+Q239)</f>
        <v>508000</v>
      </c>
      <c r="R220" s="217" t="n">
        <f aca="false">SUM(R221+R310+R245+R232)</f>
        <v>39709.34</v>
      </c>
      <c r="S220" s="217" t="n">
        <f aca="false">SUM(S221+S310+S245+S232)</f>
        <v>98000</v>
      </c>
      <c r="T220" s="217" t="n">
        <f aca="false">SUM(T221+T310+T245+T232)</f>
        <v>35615.2</v>
      </c>
      <c r="U220" s="217" t="n">
        <f aca="false">SUM(U221+U310+U245+U232)</f>
        <v>0</v>
      </c>
      <c r="V220" s="217" t="n">
        <f aca="false">SUM(V221+V310+V245+V232)</f>
        <v>610</v>
      </c>
      <c r="W220" s="217" t="n">
        <f aca="false">SUM(W221+W310+W245+W232)</f>
        <v>88000</v>
      </c>
      <c r="X220" s="217" t="n">
        <f aca="false">SUM(X221+X310+X245+X232)</f>
        <v>128000</v>
      </c>
      <c r="Y220" s="217" t="n">
        <f aca="false">SUM(Y221+Y310+Y245+Y232)</f>
        <v>123000</v>
      </c>
      <c r="Z220" s="217" t="n">
        <f aca="false">SUM(Z221+Z310+Z245+Z232)</f>
        <v>138000</v>
      </c>
      <c r="AA220" s="217" t="n">
        <f aca="false">SUM(AA221+AA310+AA245+AA232)</f>
        <v>147000</v>
      </c>
      <c r="AB220" s="217" t="n">
        <f aca="false">SUM(AB221+AB310+AB245+AB232)</f>
        <v>57395.38</v>
      </c>
      <c r="AC220" s="217" t="n">
        <f aca="false">SUM(AC221+AC310+AC245+AC232)</f>
        <v>447000</v>
      </c>
      <c r="AD220" s="217" t="n">
        <f aca="false">SUM(AD221+AD310+AD245+AD232)</f>
        <v>439000</v>
      </c>
      <c r="AE220" s="217" t="n">
        <f aca="false">SUM(AE221+AE310+AE245+AE232)</f>
        <v>0</v>
      </c>
      <c r="AF220" s="217" t="n">
        <f aca="false">SUM(AF221+AF310+AF245+AF232)</f>
        <v>0</v>
      </c>
      <c r="AG220" s="217" t="n">
        <f aca="false">SUM(AG221+AG310+AG245+AG232)</f>
        <v>439000</v>
      </c>
      <c r="AH220" s="217" t="n">
        <f aca="false">SUM(AH221+AH310+AH245+AH232)</f>
        <v>228153.98</v>
      </c>
      <c r="AI220" s="217" t="n">
        <f aca="false">SUM(AI221+AI310+AI245+AI232)</f>
        <v>740000</v>
      </c>
      <c r="AJ220" s="217" t="n">
        <f aca="false">SUM(AJ221+AJ310+AJ245+AJ232)</f>
        <v>86900.66</v>
      </c>
      <c r="AK220" s="217" t="n">
        <f aca="false">SUM(AK221+AK310+AK245+AK232)</f>
        <v>862000</v>
      </c>
      <c r="AL220" s="217" t="n">
        <f aca="false">SUM(AL221+AL310+AL245+AL232)</f>
        <v>30000</v>
      </c>
      <c r="AM220" s="217" t="n">
        <f aca="false">SUM(AM221+AM310+AM245+AM232)</f>
        <v>150000</v>
      </c>
      <c r="AN220" s="217" t="n">
        <f aca="false">SUM(AN221+AN310+AN245+AN232)</f>
        <v>742000</v>
      </c>
      <c r="AO220" s="217" t="n">
        <f aca="false">SUM(AO221+AO310+AO245+AO232)</f>
        <v>355641.39</v>
      </c>
      <c r="AP220" s="226" t="n">
        <f aca="false">SUM(AO220/AN220*100)</f>
        <v>47.9301064690027</v>
      </c>
    </row>
    <row r="221" customFormat="false" ht="12.75" hidden="false" customHeight="false" outlineLevel="0" collapsed="false">
      <c r="A221" s="207" t="s">
        <v>407</v>
      </c>
      <c r="B221" s="208"/>
      <c r="C221" s="208"/>
      <c r="D221" s="208"/>
      <c r="E221" s="208"/>
      <c r="F221" s="208"/>
      <c r="G221" s="208"/>
      <c r="H221" s="208"/>
      <c r="I221" s="209" t="s">
        <v>224</v>
      </c>
      <c r="J221" s="210" t="s">
        <v>408</v>
      </c>
      <c r="K221" s="211" t="n">
        <f aca="false">SUM(K222)</f>
        <v>71746.5</v>
      </c>
      <c r="L221" s="211" t="n">
        <f aca="false">SUM(L222)</f>
        <v>180000</v>
      </c>
      <c r="M221" s="211" t="n">
        <f aca="false">SUM(M222)</f>
        <v>180000</v>
      </c>
      <c r="N221" s="211" t="n">
        <f aca="false">SUM(N222)</f>
        <v>61000</v>
      </c>
      <c r="O221" s="211" t="n">
        <f aca="false">SUM(O222)</f>
        <v>61000</v>
      </c>
      <c r="P221" s="211" t="n">
        <f aca="false">SUM(P222)</f>
        <v>70000</v>
      </c>
      <c r="Q221" s="211" t="n">
        <f aca="false">SUM(Q222)</f>
        <v>70000</v>
      </c>
      <c r="R221" s="211" t="n">
        <f aca="false">SUM(R222)</f>
        <v>21923.2</v>
      </c>
      <c r="S221" s="211" t="n">
        <f aca="false">SUM(S222)</f>
        <v>60000</v>
      </c>
      <c r="T221" s="211" t="n">
        <f aca="false">SUM(T222)</f>
        <v>16193.2</v>
      </c>
      <c r="U221" s="211" t="n">
        <f aca="false">SUM(U222)</f>
        <v>0</v>
      </c>
      <c r="V221" s="211" t="n">
        <f aca="false">SUM(V222)</f>
        <v>210</v>
      </c>
      <c r="W221" s="211" t="n">
        <f aca="false">SUM(W222)</f>
        <v>50000</v>
      </c>
      <c r="X221" s="211" t="n">
        <f aca="false">SUM(X222)</f>
        <v>60000</v>
      </c>
      <c r="Y221" s="211" t="n">
        <f aca="false">SUM(Y222)</f>
        <v>60000</v>
      </c>
      <c r="Z221" s="211" t="n">
        <f aca="false">SUM(Z222)</f>
        <v>75000</v>
      </c>
      <c r="AA221" s="211" t="n">
        <f aca="false">SUM(AA222)</f>
        <v>60000</v>
      </c>
      <c r="AB221" s="211" t="n">
        <f aca="false">SUM(AB222)</f>
        <v>23896.8</v>
      </c>
      <c r="AC221" s="211" t="n">
        <f aca="false">SUM(AC222)</f>
        <v>80000</v>
      </c>
      <c r="AD221" s="211" t="n">
        <f aca="false">SUM(AD222)</f>
        <v>82000</v>
      </c>
      <c r="AE221" s="211" t="n">
        <f aca="false">SUM(AE222)</f>
        <v>0</v>
      </c>
      <c r="AF221" s="211" t="n">
        <f aca="false">SUM(AF222)</f>
        <v>0</v>
      </c>
      <c r="AG221" s="211" t="n">
        <f aca="false">SUM(AG222)</f>
        <v>82000</v>
      </c>
      <c r="AH221" s="211" t="n">
        <f aca="false">SUM(AH222)</f>
        <v>55837.46</v>
      </c>
      <c r="AI221" s="211" t="n">
        <f aca="false">SUM(AI222)</f>
        <v>130000</v>
      </c>
      <c r="AJ221" s="211" t="n">
        <f aca="false">SUM(AJ222)</f>
        <v>63901.96</v>
      </c>
      <c r="AK221" s="211" t="n">
        <f aca="false">SUM(AK222)</f>
        <v>252000</v>
      </c>
      <c r="AL221" s="211" t="n">
        <f aca="false">SUM(AL222)</f>
        <v>30000</v>
      </c>
      <c r="AM221" s="211" t="n">
        <f aca="false">SUM(AM222)</f>
        <v>0</v>
      </c>
      <c r="AN221" s="211" t="n">
        <f aca="false">SUM(AN222)</f>
        <v>282000</v>
      </c>
      <c r="AO221" s="211" t="n">
        <f aca="false">SUM(AO222)</f>
        <v>174041.39</v>
      </c>
      <c r="AP221" s="226" t="n">
        <f aca="false">SUM(AO221/AN221*100)</f>
        <v>61.716804964539</v>
      </c>
    </row>
    <row r="222" customFormat="false" ht="12.75" hidden="false" customHeight="false" outlineLevel="0" collapsed="false">
      <c r="A222" s="207"/>
      <c r="B222" s="208"/>
      <c r="C222" s="208"/>
      <c r="D222" s="208"/>
      <c r="E222" s="208"/>
      <c r="F222" s="208"/>
      <c r="G222" s="208"/>
      <c r="H222" s="208"/>
      <c r="I222" s="215" t="s">
        <v>409</v>
      </c>
      <c r="J222" s="216"/>
      <c r="K222" s="217" t="n">
        <f aca="false">SUM(K223)</f>
        <v>71746.5</v>
      </c>
      <c r="L222" s="217" t="n">
        <f aca="false">SUM(L223)</f>
        <v>180000</v>
      </c>
      <c r="M222" s="217" t="n">
        <f aca="false">SUM(M223)</f>
        <v>180000</v>
      </c>
      <c r="N222" s="217" t="n">
        <f aca="false">SUM(N223)</f>
        <v>61000</v>
      </c>
      <c r="O222" s="217" t="n">
        <f aca="false">SUM(O223)</f>
        <v>61000</v>
      </c>
      <c r="P222" s="217" t="n">
        <f aca="false">SUM(P223)</f>
        <v>70000</v>
      </c>
      <c r="Q222" s="217" t="n">
        <f aca="false">SUM(Q223)</f>
        <v>70000</v>
      </c>
      <c r="R222" s="217" t="n">
        <f aca="false">SUM(R223)</f>
        <v>21923.2</v>
      </c>
      <c r="S222" s="217" t="n">
        <f aca="false">SUM(S223)</f>
        <v>60000</v>
      </c>
      <c r="T222" s="217" t="n">
        <f aca="false">SUM(T223)</f>
        <v>16193.2</v>
      </c>
      <c r="U222" s="217" t="n">
        <f aca="false">SUM(U223)</f>
        <v>0</v>
      </c>
      <c r="V222" s="217" t="n">
        <f aca="false">SUM(V223)</f>
        <v>210</v>
      </c>
      <c r="W222" s="217" t="n">
        <f aca="false">SUM(W223)</f>
        <v>50000</v>
      </c>
      <c r="X222" s="217" t="n">
        <f aca="false">SUM(X223)</f>
        <v>60000</v>
      </c>
      <c r="Y222" s="217" t="n">
        <f aca="false">SUM(Y223)</f>
        <v>60000</v>
      </c>
      <c r="Z222" s="217" t="n">
        <f aca="false">SUM(Z223)</f>
        <v>75000</v>
      </c>
      <c r="AA222" s="217" t="n">
        <f aca="false">SUM(AA223)</f>
        <v>60000</v>
      </c>
      <c r="AB222" s="217" t="n">
        <f aca="false">SUM(AB223)</f>
        <v>23896.8</v>
      </c>
      <c r="AC222" s="217" t="n">
        <f aca="false">SUM(AC223)</f>
        <v>80000</v>
      </c>
      <c r="AD222" s="217" t="n">
        <f aca="false">SUM(AD223)</f>
        <v>82000</v>
      </c>
      <c r="AE222" s="217" t="n">
        <f aca="false">SUM(AE223)</f>
        <v>0</v>
      </c>
      <c r="AF222" s="217" t="n">
        <f aca="false">SUM(AF223)</f>
        <v>0</v>
      </c>
      <c r="AG222" s="217" t="n">
        <f aca="false">SUM(AG223)</f>
        <v>82000</v>
      </c>
      <c r="AH222" s="217" t="n">
        <f aca="false">SUM(AH223)</f>
        <v>55837.46</v>
      </c>
      <c r="AI222" s="217" t="n">
        <f aca="false">SUM(AI223)</f>
        <v>130000</v>
      </c>
      <c r="AJ222" s="217" t="n">
        <f aca="false">SUM(AJ223)</f>
        <v>63901.96</v>
      </c>
      <c r="AK222" s="217" t="n">
        <f aca="false">SUM(AK223)</f>
        <v>252000</v>
      </c>
      <c r="AL222" s="217" t="n">
        <f aca="false">SUM(AL223)</f>
        <v>30000</v>
      </c>
      <c r="AM222" s="217" t="n">
        <f aca="false">SUM(AM223)</f>
        <v>0</v>
      </c>
      <c r="AN222" s="217" t="n">
        <f aca="false">SUM(AN223)</f>
        <v>282000</v>
      </c>
      <c r="AO222" s="217" t="n">
        <f aca="false">SUM(AO223)</f>
        <v>174041.39</v>
      </c>
      <c r="AP222" s="226" t="n">
        <f aca="false">SUM(AO222/AN222*100)</f>
        <v>61.716804964539</v>
      </c>
    </row>
    <row r="223" customFormat="false" ht="12.75" hidden="false" customHeight="false" outlineLevel="0" collapsed="false">
      <c r="A223" s="222"/>
      <c r="B223" s="223"/>
      <c r="C223" s="223"/>
      <c r="D223" s="223"/>
      <c r="E223" s="223"/>
      <c r="F223" s="223"/>
      <c r="G223" s="223"/>
      <c r="H223" s="223"/>
      <c r="I223" s="224" t="n">
        <v>3</v>
      </c>
      <c r="J223" s="120" t="s">
        <v>77</v>
      </c>
      <c r="K223" s="225" t="n">
        <f aca="false">SUM(K224)</f>
        <v>71746.5</v>
      </c>
      <c r="L223" s="225" t="n">
        <f aca="false">SUM(L224)</f>
        <v>180000</v>
      </c>
      <c r="M223" s="225" t="n">
        <f aca="false">SUM(M224)</f>
        <v>180000</v>
      </c>
      <c r="N223" s="225" t="n">
        <f aca="false">SUM(N224)</f>
        <v>61000</v>
      </c>
      <c r="O223" s="225" t="n">
        <f aca="false">SUM(O224)</f>
        <v>61000</v>
      </c>
      <c r="P223" s="225" t="n">
        <f aca="false">SUM(P224)</f>
        <v>70000</v>
      </c>
      <c r="Q223" s="225" t="n">
        <f aca="false">SUM(Q224)</f>
        <v>70000</v>
      </c>
      <c r="R223" s="225" t="n">
        <f aca="false">SUM(R224)</f>
        <v>21923.2</v>
      </c>
      <c r="S223" s="225" t="n">
        <f aca="false">SUM(S224)</f>
        <v>60000</v>
      </c>
      <c r="T223" s="225" t="n">
        <f aca="false">SUM(T224)</f>
        <v>16193.2</v>
      </c>
      <c r="U223" s="225" t="n">
        <f aca="false">SUM(U224)</f>
        <v>0</v>
      </c>
      <c r="V223" s="225" t="n">
        <f aca="false">SUM(V224)</f>
        <v>210</v>
      </c>
      <c r="W223" s="225" t="n">
        <f aca="false">SUM(W224)</f>
        <v>50000</v>
      </c>
      <c r="X223" s="225" t="n">
        <f aca="false">SUM(X224)</f>
        <v>60000</v>
      </c>
      <c r="Y223" s="225" t="n">
        <f aca="false">SUM(Y224)</f>
        <v>60000</v>
      </c>
      <c r="Z223" s="225" t="n">
        <f aca="false">SUM(Z224)</f>
        <v>75000</v>
      </c>
      <c r="AA223" s="225" t="n">
        <f aca="false">SUM(AA224)</f>
        <v>60000</v>
      </c>
      <c r="AB223" s="225" t="n">
        <f aca="false">SUM(AB224)</f>
        <v>23896.8</v>
      </c>
      <c r="AC223" s="225" t="n">
        <f aca="false">SUM(AC224)</f>
        <v>80000</v>
      </c>
      <c r="AD223" s="225" t="n">
        <f aca="false">SUM(AD224)</f>
        <v>82000</v>
      </c>
      <c r="AE223" s="225" t="n">
        <f aca="false">SUM(AE224)</f>
        <v>0</v>
      </c>
      <c r="AF223" s="225" t="n">
        <f aca="false">SUM(AF224)</f>
        <v>0</v>
      </c>
      <c r="AG223" s="225" t="n">
        <f aca="false">SUM(AG224)</f>
        <v>82000</v>
      </c>
      <c r="AH223" s="225" t="n">
        <f aca="false">SUM(AH224)</f>
        <v>55837.46</v>
      </c>
      <c r="AI223" s="225" t="n">
        <f aca="false">SUM(AI224)</f>
        <v>130000</v>
      </c>
      <c r="AJ223" s="225" t="n">
        <f aca="false">SUM(AJ224)</f>
        <v>63901.96</v>
      </c>
      <c r="AK223" s="225" t="n">
        <f aca="false">SUM(AK224)</f>
        <v>252000</v>
      </c>
      <c r="AL223" s="225" t="n">
        <f aca="false">SUM(AL224)</f>
        <v>30000</v>
      </c>
      <c r="AM223" s="225" t="n">
        <f aca="false">SUM(AM224)</f>
        <v>0</v>
      </c>
      <c r="AN223" s="225" t="n">
        <f aca="false">SUM(AN224)</f>
        <v>282000</v>
      </c>
      <c r="AO223" s="225" t="n">
        <f aca="false">SUM(AO224)</f>
        <v>174041.39</v>
      </c>
      <c r="AP223" s="226" t="n">
        <f aca="false">SUM(AO223/AN223*100)</f>
        <v>61.716804964539</v>
      </c>
    </row>
    <row r="224" customFormat="false" ht="12.75" hidden="false" customHeight="false" outlineLevel="0" collapsed="false">
      <c r="A224" s="222"/>
      <c r="B224" s="223"/>
      <c r="C224" s="223"/>
      <c r="D224" s="223"/>
      <c r="E224" s="223"/>
      <c r="F224" s="223"/>
      <c r="G224" s="223"/>
      <c r="H224" s="223"/>
      <c r="I224" s="224" t="n">
        <v>37</v>
      </c>
      <c r="J224" s="120" t="s">
        <v>353</v>
      </c>
      <c r="K224" s="225" t="n">
        <f aca="false">SUM(K225)</f>
        <v>71746.5</v>
      </c>
      <c r="L224" s="225" t="n">
        <f aca="false">SUM(L225)</f>
        <v>180000</v>
      </c>
      <c r="M224" s="225" t="n">
        <f aca="false">SUM(M225)</f>
        <v>180000</v>
      </c>
      <c r="N224" s="225" t="n">
        <f aca="false">SUM(N225)</f>
        <v>61000</v>
      </c>
      <c r="O224" s="225" t="n">
        <f aca="false">SUM(O225)</f>
        <v>61000</v>
      </c>
      <c r="P224" s="225" t="n">
        <f aca="false">SUM(P225)</f>
        <v>70000</v>
      </c>
      <c r="Q224" s="225" t="n">
        <f aca="false">SUM(Q225)</f>
        <v>70000</v>
      </c>
      <c r="R224" s="225" t="n">
        <f aca="false">SUM(R225)</f>
        <v>21923.2</v>
      </c>
      <c r="S224" s="225" t="n">
        <f aca="false">SUM(S225)</f>
        <v>60000</v>
      </c>
      <c r="T224" s="225" t="n">
        <f aca="false">SUM(T225)</f>
        <v>16193.2</v>
      </c>
      <c r="U224" s="225" t="n">
        <f aca="false">SUM(U225)</f>
        <v>0</v>
      </c>
      <c r="V224" s="225" t="n">
        <f aca="false">SUM(V225)</f>
        <v>210</v>
      </c>
      <c r="W224" s="225" t="n">
        <f aca="false">SUM(W225)</f>
        <v>50000</v>
      </c>
      <c r="X224" s="225" t="n">
        <f aca="false">SUM(X225)</f>
        <v>60000</v>
      </c>
      <c r="Y224" s="225" t="n">
        <f aca="false">SUM(Y225)</f>
        <v>60000</v>
      </c>
      <c r="Z224" s="225" t="n">
        <f aca="false">SUM(Z225)</f>
        <v>75000</v>
      </c>
      <c r="AA224" s="225" t="n">
        <f aca="false">SUM(AA225)</f>
        <v>60000</v>
      </c>
      <c r="AB224" s="225" t="n">
        <f aca="false">SUM(AB225)</f>
        <v>23896.8</v>
      </c>
      <c r="AC224" s="225" t="n">
        <f aca="false">SUM(AC225)</f>
        <v>80000</v>
      </c>
      <c r="AD224" s="225" t="n">
        <f aca="false">SUM(AD225)</f>
        <v>82000</v>
      </c>
      <c r="AE224" s="225" t="n">
        <f aca="false">SUM(AE225)</f>
        <v>0</v>
      </c>
      <c r="AF224" s="225" t="n">
        <f aca="false">SUM(AF225)</f>
        <v>0</v>
      </c>
      <c r="AG224" s="225" t="n">
        <f aca="false">SUM(AG225)</f>
        <v>82000</v>
      </c>
      <c r="AH224" s="225" t="n">
        <f aca="false">SUM(AH225)</f>
        <v>55837.46</v>
      </c>
      <c r="AI224" s="225" t="n">
        <f aca="false">SUM(AI225)</f>
        <v>130000</v>
      </c>
      <c r="AJ224" s="225" t="n">
        <f aca="false">SUM(AJ225)</f>
        <v>63901.96</v>
      </c>
      <c r="AK224" s="225" t="n">
        <f aca="false">SUM(AK225)</f>
        <v>252000</v>
      </c>
      <c r="AL224" s="225" t="n">
        <f aca="false">SUM(AL225)</f>
        <v>30000</v>
      </c>
      <c r="AM224" s="225" t="n">
        <f aca="false">SUM(AM225)</f>
        <v>0</v>
      </c>
      <c r="AN224" s="225" t="n">
        <f aca="false">SUM(AN225)</f>
        <v>282000</v>
      </c>
      <c r="AO224" s="225" t="n">
        <f aca="false">SUM(AO225)</f>
        <v>174041.39</v>
      </c>
      <c r="AP224" s="226" t="n">
        <f aca="false">SUM(AO224/AN224*100)</f>
        <v>61.716804964539</v>
      </c>
    </row>
    <row r="225" customFormat="false" ht="12.75" hidden="false" customHeight="false" outlineLevel="0" collapsed="false">
      <c r="A225" s="227"/>
      <c r="B225" s="228" t="s">
        <v>115</v>
      </c>
      <c r="C225" s="228"/>
      <c r="D225" s="228"/>
      <c r="E225" s="228"/>
      <c r="F225" s="228"/>
      <c r="G225" s="228"/>
      <c r="H225" s="228"/>
      <c r="I225" s="229" t="n">
        <v>372</v>
      </c>
      <c r="J225" s="230" t="s">
        <v>410</v>
      </c>
      <c r="K225" s="231" t="n">
        <f aca="false">SUM(K226)</f>
        <v>71746.5</v>
      </c>
      <c r="L225" s="231" t="n">
        <f aca="false">SUM(L226)</f>
        <v>180000</v>
      </c>
      <c r="M225" s="231" t="n">
        <f aca="false">SUM(M226)</f>
        <v>180000</v>
      </c>
      <c r="N225" s="231" t="n">
        <f aca="false">SUM(N226:N227)</f>
        <v>61000</v>
      </c>
      <c r="O225" s="231" t="n">
        <f aca="false">SUM(O226:O227)</f>
        <v>61000</v>
      </c>
      <c r="P225" s="231" t="n">
        <f aca="false">SUM(P226:P227)</f>
        <v>70000</v>
      </c>
      <c r="Q225" s="231" t="n">
        <f aca="false">SUM(Q226:Q227)</f>
        <v>70000</v>
      </c>
      <c r="R225" s="231" t="n">
        <f aca="false">SUM(R226:R227)</f>
        <v>21923.2</v>
      </c>
      <c r="S225" s="231" t="n">
        <f aca="false">SUM(S226:S227)</f>
        <v>60000</v>
      </c>
      <c r="T225" s="231" t="n">
        <f aca="false">SUM(T226:T227)</f>
        <v>16193.2</v>
      </c>
      <c r="U225" s="231" t="n">
        <f aca="false">SUM(U226:U227)</f>
        <v>0</v>
      </c>
      <c r="V225" s="231" t="n">
        <f aca="false">SUM(V226:V227)</f>
        <v>210</v>
      </c>
      <c r="W225" s="231" t="n">
        <f aca="false">SUM(W226:W227)</f>
        <v>50000</v>
      </c>
      <c r="X225" s="231" t="n">
        <f aca="false">SUM(X226:X231)</f>
        <v>60000</v>
      </c>
      <c r="Y225" s="231" t="n">
        <f aca="false">SUM(Y226:Y231)</f>
        <v>60000</v>
      </c>
      <c r="Z225" s="231" t="n">
        <f aca="false">SUM(Z226:Z231)</f>
        <v>75000</v>
      </c>
      <c r="AA225" s="231" t="n">
        <f aca="false">SUM(AA226:AA231)</f>
        <v>60000</v>
      </c>
      <c r="AB225" s="231" t="n">
        <f aca="false">SUM(AB226:AB231)</f>
        <v>23896.8</v>
      </c>
      <c r="AC225" s="231" t="n">
        <f aca="false">SUM(AC226:AC231)</f>
        <v>80000</v>
      </c>
      <c r="AD225" s="231" t="n">
        <f aca="false">SUM(AD226:AD231)</f>
        <v>82000</v>
      </c>
      <c r="AE225" s="231" t="n">
        <f aca="false">SUM(AE226:AE231)</f>
        <v>0</v>
      </c>
      <c r="AF225" s="231" t="n">
        <f aca="false">SUM(AF226:AF231)</f>
        <v>0</v>
      </c>
      <c r="AG225" s="231" t="n">
        <f aca="false">SUM(AG226:AG231)</f>
        <v>82000</v>
      </c>
      <c r="AH225" s="231" t="n">
        <f aca="false">SUM(AH226:AH231)</f>
        <v>55837.46</v>
      </c>
      <c r="AI225" s="231" t="n">
        <f aca="false">SUM(AI226:AI231)</f>
        <v>130000</v>
      </c>
      <c r="AJ225" s="231" t="n">
        <f aca="false">SUM(AJ226:AJ231)</f>
        <v>63901.96</v>
      </c>
      <c r="AK225" s="231" t="n">
        <f aca="false">SUM(AK226:AK231)</f>
        <v>252000</v>
      </c>
      <c r="AL225" s="231" t="n">
        <f aca="false">SUM(AL226:AL231)</f>
        <v>30000</v>
      </c>
      <c r="AM225" s="231" t="n">
        <f aca="false">SUM(AM226:AM231)</f>
        <v>0</v>
      </c>
      <c r="AN225" s="231" t="n">
        <f aca="false">SUM(AN226:AN231)</f>
        <v>282000</v>
      </c>
      <c r="AO225" s="231" t="n">
        <f aca="false">SUM(AO226:AO231)</f>
        <v>174041.39</v>
      </c>
      <c r="AP225" s="226" t="n">
        <f aca="false">SUM(AO225/AN225*100)</f>
        <v>61.716804964539</v>
      </c>
    </row>
    <row r="226" customFormat="false" ht="12.75" hidden="true" customHeight="false" outlineLevel="0" collapsed="false">
      <c r="A226" s="227"/>
      <c r="B226" s="228"/>
      <c r="C226" s="228"/>
      <c r="D226" s="228"/>
      <c r="E226" s="228"/>
      <c r="F226" s="228"/>
      <c r="G226" s="228"/>
      <c r="H226" s="228"/>
      <c r="I226" s="229" t="n">
        <v>37211</v>
      </c>
      <c r="J226" s="230" t="s">
        <v>411</v>
      </c>
      <c r="K226" s="231" t="n">
        <v>71746.5</v>
      </c>
      <c r="L226" s="231" t="n">
        <v>180000</v>
      </c>
      <c r="M226" s="231" t="n">
        <v>180000</v>
      </c>
      <c r="N226" s="231" t="n">
        <v>44000</v>
      </c>
      <c r="O226" s="231" t="n">
        <v>44000</v>
      </c>
      <c r="P226" s="231" t="n">
        <v>50000</v>
      </c>
      <c r="Q226" s="231" t="n">
        <v>50000</v>
      </c>
      <c r="R226" s="231" t="n">
        <v>8923.2</v>
      </c>
      <c r="S226" s="233" t="n">
        <v>30000</v>
      </c>
      <c r="T226" s="231" t="n">
        <v>7893.2</v>
      </c>
      <c r="U226" s="231"/>
      <c r="V226" s="232" t="n">
        <f aca="false">S226/P226*100</f>
        <v>60</v>
      </c>
      <c r="W226" s="233" t="n">
        <v>25000</v>
      </c>
      <c r="X226" s="231" t="n">
        <v>20000</v>
      </c>
      <c r="Y226" s="231" t="n">
        <v>20000</v>
      </c>
      <c r="Z226" s="231" t="n">
        <v>20000</v>
      </c>
      <c r="AA226" s="231" t="n">
        <v>20000</v>
      </c>
      <c r="AB226" s="231" t="n">
        <v>5896.8</v>
      </c>
      <c r="AC226" s="231" t="n">
        <v>20000</v>
      </c>
      <c r="AD226" s="231" t="n">
        <v>20000</v>
      </c>
      <c r="AE226" s="231"/>
      <c r="AF226" s="231"/>
      <c r="AG226" s="234" t="n">
        <f aca="false">SUM(AD226+AE226-AF226)</f>
        <v>20000</v>
      </c>
      <c r="AH226" s="231" t="n">
        <v>9287.46</v>
      </c>
      <c r="AI226" s="231" t="n">
        <v>20000</v>
      </c>
      <c r="AJ226" s="169" t="n">
        <v>10601.96</v>
      </c>
      <c r="AK226" s="231" t="n">
        <v>20000</v>
      </c>
      <c r="AL226" s="231"/>
      <c r="AM226" s="231"/>
      <c r="AN226" s="169" t="n">
        <f aca="false">SUM(AK226+AL226-AM226)</f>
        <v>20000</v>
      </c>
      <c r="AO226" s="169" t="n">
        <v>7141.42</v>
      </c>
      <c r="AP226" s="226" t="n">
        <f aca="false">SUM(AO226/AN226*100)</f>
        <v>35.7071</v>
      </c>
    </row>
    <row r="227" customFormat="false" ht="12.75" hidden="true" customHeight="false" outlineLevel="0" collapsed="false">
      <c r="A227" s="227"/>
      <c r="B227" s="228"/>
      <c r="C227" s="228"/>
      <c r="D227" s="228"/>
      <c r="E227" s="228"/>
      <c r="F227" s="228"/>
      <c r="G227" s="228"/>
      <c r="H227" s="228"/>
      <c r="I227" s="229" t="n">
        <v>37211</v>
      </c>
      <c r="J227" s="230" t="s">
        <v>412</v>
      </c>
      <c r="K227" s="231"/>
      <c r="L227" s="231"/>
      <c r="M227" s="231"/>
      <c r="N227" s="231" t="n">
        <v>17000</v>
      </c>
      <c r="O227" s="231" t="n">
        <v>17000</v>
      </c>
      <c r="P227" s="231" t="n">
        <v>20000</v>
      </c>
      <c r="Q227" s="231" t="n">
        <v>20000</v>
      </c>
      <c r="R227" s="231" t="n">
        <v>13000</v>
      </c>
      <c r="S227" s="233" t="n">
        <v>30000</v>
      </c>
      <c r="T227" s="231" t="n">
        <v>8300</v>
      </c>
      <c r="U227" s="231"/>
      <c r="V227" s="232" t="n">
        <f aca="false">S227/P227*100</f>
        <v>150</v>
      </c>
      <c r="W227" s="233" t="n">
        <v>25000</v>
      </c>
      <c r="X227" s="231" t="n">
        <v>30000</v>
      </c>
      <c r="Y227" s="231" t="n">
        <v>30000</v>
      </c>
      <c r="Z227" s="231" t="n">
        <v>45000</v>
      </c>
      <c r="AA227" s="231" t="n">
        <v>30000</v>
      </c>
      <c r="AB227" s="231" t="n">
        <v>18000</v>
      </c>
      <c r="AC227" s="231" t="n">
        <v>50000</v>
      </c>
      <c r="AD227" s="231" t="n">
        <v>50000</v>
      </c>
      <c r="AE227" s="231"/>
      <c r="AF227" s="231"/>
      <c r="AG227" s="234" t="n">
        <f aca="false">SUM(AD227+AE227-AF227)</f>
        <v>50000</v>
      </c>
      <c r="AH227" s="231" t="n">
        <v>37100</v>
      </c>
      <c r="AI227" s="231" t="n">
        <v>70000</v>
      </c>
      <c r="AJ227" s="169" t="n">
        <v>27300</v>
      </c>
      <c r="AK227" s="231" t="n">
        <v>70000</v>
      </c>
      <c r="AL227" s="231" t="n">
        <v>10000</v>
      </c>
      <c r="AM227" s="231"/>
      <c r="AN227" s="169" t="n">
        <f aca="false">SUM(AK227+AL227-AM227)</f>
        <v>80000</v>
      </c>
      <c r="AO227" s="169" t="n">
        <v>62800</v>
      </c>
      <c r="AP227" s="226" t="n">
        <f aca="false">SUM(AO227/AN227*100)</f>
        <v>78.5</v>
      </c>
    </row>
    <row r="228" customFormat="false" ht="12.75" hidden="true" customHeight="false" outlineLevel="0" collapsed="false">
      <c r="A228" s="227"/>
      <c r="B228" s="228"/>
      <c r="C228" s="228"/>
      <c r="D228" s="228"/>
      <c r="E228" s="228"/>
      <c r="F228" s="228"/>
      <c r="G228" s="228"/>
      <c r="H228" s="228"/>
      <c r="I228" s="229" t="n">
        <v>37211</v>
      </c>
      <c r="J228" s="230" t="s">
        <v>413</v>
      </c>
      <c r="K228" s="231"/>
      <c r="L228" s="231"/>
      <c r="M228" s="231"/>
      <c r="N228" s="231"/>
      <c r="O228" s="231"/>
      <c r="P228" s="231"/>
      <c r="Q228" s="231"/>
      <c r="R228" s="231"/>
      <c r="S228" s="233"/>
      <c r="T228" s="231"/>
      <c r="U228" s="231"/>
      <c r="V228" s="232"/>
      <c r="W228" s="233"/>
      <c r="X228" s="231"/>
      <c r="Y228" s="231"/>
      <c r="Z228" s="231"/>
      <c r="AA228" s="231"/>
      <c r="AB228" s="231"/>
      <c r="AC228" s="231"/>
      <c r="AD228" s="231"/>
      <c r="AE228" s="231"/>
      <c r="AF228" s="231"/>
      <c r="AG228" s="234"/>
      <c r="AH228" s="231"/>
      <c r="AI228" s="231"/>
      <c r="AJ228" s="169"/>
      <c r="AK228" s="231" t="n">
        <v>70000</v>
      </c>
      <c r="AL228" s="231"/>
      <c r="AM228" s="231"/>
      <c r="AN228" s="169" t="n">
        <f aca="false">SUM(AK228+AL228-AM228)</f>
        <v>70000</v>
      </c>
      <c r="AO228" s="169" t="n">
        <v>64100</v>
      </c>
      <c r="AP228" s="226" t="n">
        <f aca="false">SUM(AO228/AN228*100)</f>
        <v>91.5714285714286</v>
      </c>
    </row>
    <row r="229" customFormat="false" ht="12.75" hidden="true" customHeight="false" outlineLevel="0" collapsed="false">
      <c r="A229" s="227"/>
      <c r="B229" s="228"/>
      <c r="C229" s="228"/>
      <c r="D229" s="228"/>
      <c r="E229" s="228"/>
      <c r="F229" s="228"/>
      <c r="G229" s="228"/>
      <c r="H229" s="228"/>
      <c r="I229" s="229" t="n">
        <v>3722</v>
      </c>
      <c r="J229" s="230" t="s">
        <v>414</v>
      </c>
      <c r="K229" s="231"/>
      <c r="L229" s="231"/>
      <c r="M229" s="231"/>
      <c r="N229" s="231"/>
      <c r="O229" s="231"/>
      <c r="P229" s="231"/>
      <c r="Q229" s="231"/>
      <c r="R229" s="231"/>
      <c r="S229" s="233"/>
      <c r="T229" s="231"/>
      <c r="U229" s="231"/>
      <c r="V229" s="232"/>
      <c r="W229" s="233"/>
      <c r="X229" s="231"/>
      <c r="Y229" s="231"/>
      <c r="Z229" s="231"/>
      <c r="AA229" s="231"/>
      <c r="AB229" s="231"/>
      <c r="AC229" s="231"/>
      <c r="AD229" s="231"/>
      <c r="AE229" s="231"/>
      <c r="AF229" s="231"/>
      <c r="AG229" s="234"/>
      <c r="AH229" s="231"/>
      <c r="AI229" s="231" t="n">
        <v>30000</v>
      </c>
      <c r="AJ229" s="169" t="n">
        <v>0</v>
      </c>
      <c r="AK229" s="231" t="n">
        <v>30000</v>
      </c>
      <c r="AL229" s="231"/>
      <c r="AM229" s="231"/>
      <c r="AN229" s="169" t="n">
        <f aca="false">SUM(AK229+AL229-AM229)</f>
        <v>30000</v>
      </c>
      <c r="AO229" s="169" t="n">
        <v>9999.97</v>
      </c>
      <c r="AP229" s="226" t="n">
        <f aca="false">SUM(AO229/AN229*100)</f>
        <v>33.3332333333333</v>
      </c>
    </row>
    <row r="230" customFormat="false" ht="12.75" hidden="true" customHeight="false" outlineLevel="0" collapsed="false">
      <c r="A230" s="227"/>
      <c r="B230" s="228"/>
      <c r="C230" s="228"/>
      <c r="D230" s="228"/>
      <c r="E230" s="228"/>
      <c r="F230" s="228"/>
      <c r="G230" s="228"/>
      <c r="H230" s="228"/>
      <c r="I230" s="229" t="n">
        <v>37221</v>
      </c>
      <c r="J230" s="230" t="s">
        <v>415</v>
      </c>
      <c r="K230" s="231"/>
      <c r="L230" s="231"/>
      <c r="M230" s="231"/>
      <c r="N230" s="231"/>
      <c r="O230" s="231"/>
      <c r="P230" s="231"/>
      <c r="Q230" s="231"/>
      <c r="R230" s="231"/>
      <c r="S230" s="233"/>
      <c r="T230" s="231"/>
      <c r="U230" s="231"/>
      <c r="V230" s="232"/>
      <c r="W230" s="233"/>
      <c r="X230" s="231"/>
      <c r="Y230" s="231"/>
      <c r="Z230" s="231"/>
      <c r="AA230" s="231"/>
      <c r="AB230" s="231"/>
      <c r="AC230" s="231"/>
      <c r="AD230" s="231"/>
      <c r="AE230" s="231"/>
      <c r="AF230" s="231"/>
      <c r="AG230" s="234"/>
      <c r="AH230" s="231"/>
      <c r="AI230" s="231"/>
      <c r="AJ230" s="169" t="n">
        <v>26000</v>
      </c>
      <c r="AK230" s="231" t="n">
        <v>52000</v>
      </c>
      <c r="AL230" s="231"/>
      <c r="AM230" s="231"/>
      <c r="AN230" s="169" t="n">
        <f aca="false">SUM(AK230+AL230-AM230)</f>
        <v>52000</v>
      </c>
      <c r="AO230" s="169" t="n">
        <v>30000</v>
      </c>
      <c r="AP230" s="226" t="n">
        <f aca="false">SUM(AO230/AN230*100)</f>
        <v>57.6923076923077</v>
      </c>
    </row>
    <row r="231" customFormat="false" ht="12.75" hidden="true" customHeight="false" outlineLevel="0" collapsed="false">
      <c r="A231" s="227"/>
      <c r="B231" s="228"/>
      <c r="C231" s="228"/>
      <c r="D231" s="228"/>
      <c r="E231" s="228"/>
      <c r="F231" s="228"/>
      <c r="G231" s="228"/>
      <c r="H231" s="228"/>
      <c r="I231" s="229" t="n">
        <v>3722</v>
      </c>
      <c r="J231" s="230" t="s">
        <v>416</v>
      </c>
      <c r="K231" s="231"/>
      <c r="L231" s="231"/>
      <c r="M231" s="231"/>
      <c r="N231" s="231"/>
      <c r="O231" s="231"/>
      <c r="P231" s="231"/>
      <c r="Q231" s="231"/>
      <c r="R231" s="231"/>
      <c r="S231" s="233"/>
      <c r="T231" s="231"/>
      <c r="U231" s="231"/>
      <c r="V231" s="232"/>
      <c r="W231" s="233"/>
      <c r="X231" s="231" t="n">
        <v>10000</v>
      </c>
      <c r="Y231" s="231" t="n">
        <v>10000</v>
      </c>
      <c r="Z231" s="231" t="n">
        <v>10000</v>
      </c>
      <c r="AA231" s="231" t="n">
        <v>10000</v>
      </c>
      <c r="AB231" s="231"/>
      <c r="AC231" s="231" t="n">
        <v>10000</v>
      </c>
      <c r="AD231" s="231" t="n">
        <v>12000</v>
      </c>
      <c r="AE231" s="231"/>
      <c r="AF231" s="231"/>
      <c r="AG231" s="234" t="n">
        <f aca="false">SUM(AD231+AE231-AF231)</f>
        <v>12000</v>
      </c>
      <c r="AH231" s="231" t="n">
        <v>9450</v>
      </c>
      <c r="AI231" s="231" t="n">
        <v>10000</v>
      </c>
      <c r="AJ231" s="169" t="n">
        <v>0</v>
      </c>
      <c r="AK231" s="231" t="n">
        <v>10000</v>
      </c>
      <c r="AL231" s="231" t="n">
        <v>20000</v>
      </c>
      <c r="AM231" s="231"/>
      <c r="AN231" s="169" t="n">
        <f aca="false">SUM(AK231+AL231-AM231)</f>
        <v>30000</v>
      </c>
      <c r="AO231" s="169"/>
      <c r="AP231" s="226" t="n">
        <f aca="false">SUM(AO231/AN231*100)</f>
        <v>0</v>
      </c>
    </row>
    <row r="232" customFormat="false" ht="12.75" hidden="false" customHeight="false" outlineLevel="0" collapsed="false">
      <c r="A232" s="213" t="s">
        <v>417</v>
      </c>
      <c r="B232" s="208"/>
      <c r="C232" s="208"/>
      <c r="D232" s="208"/>
      <c r="E232" s="208"/>
      <c r="F232" s="208"/>
      <c r="G232" s="208"/>
      <c r="H232" s="208"/>
      <c r="I232" s="219" t="s">
        <v>224</v>
      </c>
      <c r="J232" s="220" t="s">
        <v>418</v>
      </c>
      <c r="K232" s="221" t="e">
        <f aca="false">SUM(#REF!)</f>
        <v>#REF!</v>
      </c>
      <c r="L232" s="221" t="e">
        <f aca="false">SUM(#REF!)</f>
        <v>#REF!</v>
      </c>
      <c r="M232" s="221" t="e">
        <f aca="false">SUM(#REF!)</f>
        <v>#REF!</v>
      </c>
      <c r="N232" s="211" t="n">
        <f aca="false">SUM(N233)</f>
        <v>16000</v>
      </c>
      <c r="O232" s="211" t="n">
        <f aca="false">SUM(O233)</f>
        <v>16000</v>
      </c>
      <c r="P232" s="211" t="n">
        <f aca="false">SUM(P233)</f>
        <v>25000</v>
      </c>
      <c r="Q232" s="211" t="n">
        <f aca="false">SUM(Q233)</f>
        <v>25000</v>
      </c>
      <c r="R232" s="211" t="n">
        <f aca="false">SUM(R233)</f>
        <v>16786.14</v>
      </c>
      <c r="S232" s="211" t="n">
        <f aca="false">SUM(S233)</f>
        <v>25000</v>
      </c>
      <c r="T232" s="211" t="n">
        <f aca="false">SUM(T233)</f>
        <v>16422</v>
      </c>
      <c r="U232" s="211" t="n">
        <f aca="false">SUM(U233)</f>
        <v>0</v>
      </c>
      <c r="V232" s="211" t="n">
        <f aca="false">SUM(V233)</f>
        <v>200</v>
      </c>
      <c r="W232" s="211" t="n">
        <f aca="false">SUM(W233)</f>
        <v>25000</v>
      </c>
      <c r="X232" s="211" t="n">
        <f aca="false">SUM(X233)</f>
        <v>25000</v>
      </c>
      <c r="Y232" s="211" t="n">
        <f aca="false">SUM(Y233)</f>
        <v>30000</v>
      </c>
      <c r="Z232" s="211" t="n">
        <f aca="false">SUM(Z233)</f>
        <v>30000</v>
      </c>
      <c r="AA232" s="211" t="n">
        <f aca="false">SUM(AA233)</f>
        <v>30000</v>
      </c>
      <c r="AB232" s="211" t="n">
        <f aca="false">SUM(AB233)</f>
        <v>15498.58</v>
      </c>
      <c r="AC232" s="211" t="n">
        <f aca="false">SUM(AC233)</f>
        <v>30000</v>
      </c>
      <c r="AD232" s="211" t="n">
        <f aca="false">SUM(AD233)</f>
        <v>45000</v>
      </c>
      <c r="AE232" s="211" t="n">
        <f aca="false">SUM(AE233)</f>
        <v>0</v>
      </c>
      <c r="AF232" s="211" t="n">
        <f aca="false">SUM(AF233)</f>
        <v>0</v>
      </c>
      <c r="AG232" s="211" t="n">
        <f aca="false">SUM(AG233)</f>
        <v>45000</v>
      </c>
      <c r="AH232" s="211" t="n">
        <f aca="false">SUM(AH233)</f>
        <v>28479.63</v>
      </c>
      <c r="AI232" s="211" t="n">
        <f aca="false">SUM(AI233)</f>
        <v>45000</v>
      </c>
      <c r="AJ232" s="211" t="n">
        <f aca="false">SUM(AJ233)</f>
        <v>12998.7</v>
      </c>
      <c r="AK232" s="211" t="n">
        <f aca="false">SUM(AK233)</f>
        <v>45000</v>
      </c>
      <c r="AL232" s="211" t="n">
        <f aca="false">SUM(AL233)</f>
        <v>0</v>
      </c>
      <c r="AM232" s="211" t="n">
        <f aca="false">SUM(AM233)</f>
        <v>0</v>
      </c>
      <c r="AN232" s="211" t="n">
        <f aca="false">SUM(AN233)</f>
        <v>45000</v>
      </c>
      <c r="AO232" s="211" t="n">
        <f aca="false">SUM(AO233)</f>
        <v>12000</v>
      </c>
      <c r="AP232" s="226" t="n">
        <f aca="false">SUM(AO232/AN232*100)</f>
        <v>26.6666666666667</v>
      </c>
    </row>
    <row r="233" customFormat="false" ht="12.75" hidden="false" customHeight="false" outlineLevel="0" collapsed="false">
      <c r="A233" s="207"/>
      <c r="B233" s="208"/>
      <c r="C233" s="208"/>
      <c r="D233" s="208"/>
      <c r="E233" s="208"/>
      <c r="F233" s="208"/>
      <c r="G233" s="208"/>
      <c r="H233" s="208"/>
      <c r="I233" s="215" t="s">
        <v>409</v>
      </c>
      <c r="J233" s="216"/>
      <c r="K233" s="217" t="e">
        <f aca="false">SUM(#REF!)</f>
        <v>#REF!</v>
      </c>
      <c r="L233" s="217" t="e">
        <f aca="false">SUM(#REF!)</f>
        <v>#REF!</v>
      </c>
      <c r="M233" s="217" t="e">
        <f aca="false">SUM(#REF!)</f>
        <v>#REF!</v>
      </c>
      <c r="N233" s="217" t="n">
        <f aca="false">SUM(N234)</f>
        <v>16000</v>
      </c>
      <c r="O233" s="217" t="n">
        <f aca="false">SUM(O234)</f>
        <v>16000</v>
      </c>
      <c r="P233" s="217" t="n">
        <f aca="false">SUM(P234)</f>
        <v>25000</v>
      </c>
      <c r="Q233" s="217" t="n">
        <f aca="false">SUM(Q234)</f>
        <v>25000</v>
      </c>
      <c r="R233" s="217" t="n">
        <f aca="false">SUM(R234)</f>
        <v>16786.14</v>
      </c>
      <c r="S233" s="217" t="n">
        <f aca="false">SUM(S234)</f>
        <v>25000</v>
      </c>
      <c r="T233" s="217" t="n">
        <f aca="false">SUM(T234)</f>
        <v>16422</v>
      </c>
      <c r="U233" s="217" t="n">
        <f aca="false">SUM(U234)</f>
        <v>0</v>
      </c>
      <c r="V233" s="217" t="n">
        <f aca="false">SUM(V234)</f>
        <v>200</v>
      </c>
      <c r="W233" s="217" t="n">
        <f aca="false">SUM(W234)</f>
        <v>25000</v>
      </c>
      <c r="X233" s="217" t="n">
        <f aca="false">SUM(X234)</f>
        <v>25000</v>
      </c>
      <c r="Y233" s="217" t="n">
        <f aca="false">SUM(Y234)</f>
        <v>30000</v>
      </c>
      <c r="Z233" s="217" t="n">
        <f aca="false">SUM(Z234)</f>
        <v>30000</v>
      </c>
      <c r="AA233" s="217" t="n">
        <f aca="false">SUM(AA234)</f>
        <v>30000</v>
      </c>
      <c r="AB233" s="217" t="n">
        <f aca="false">SUM(AB234)</f>
        <v>15498.58</v>
      </c>
      <c r="AC233" s="217" t="n">
        <f aca="false">SUM(AC234)</f>
        <v>30000</v>
      </c>
      <c r="AD233" s="217" t="n">
        <f aca="false">SUM(AD234)</f>
        <v>45000</v>
      </c>
      <c r="AE233" s="217" t="n">
        <f aca="false">SUM(AE234)</f>
        <v>0</v>
      </c>
      <c r="AF233" s="217" t="n">
        <f aca="false">SUM(AF234)</f>
        <v>0</v>
      </c>
      <c r="AG233" s="217" t="n">
        <f aca="false">SUM(AG234)</f>
        <v>45000</v>
      </c>
      <c r="AH233" s="217" t="n">
        <f aca="false">SUM(AH234)</f>
        <v>28479.63</v>
      </c>
      <c r="AI233" s="217" t="n">
        <f aca="false">SUM(AI234)</f>
        <v>45000</v>
      </c>
      <c r="AJ233" s="217" t="n">
        <f aca="false">SUM(AJ234)</f>
        <v>12998.7</v>
      </c>
      <c r="AK233" s="217" t="n">
        <f aca="false">SUM(AK234)</f>
        <v>45000</v>
      </c>
      <c r="AL233" s="217" t="n">
        <f aca="false">SUM(AL234)</f>
        <v>0</v>
      </c>
      <c r="AM233" s="217" t="n">
        <f aca="false">SUM(AM234)</f>
        <v>0</v>
      </c>
      <c r="AN233" s="217" t="n">
        <f aca="false">SUM(AN234)</f>
        <v>45000</v>
      </c>
      <c r="AO233" s="217" t="n">
        <f aca="false">SUM(AO234)</f>
        <v>12000</v>
      </c>
      <c r="AP233" s="226" t="n">
        <f aca="false">SUM(AO233/AN233*100)</f>
        <v>26.6666666666667</v>
      </c>
    </row>
    <row r="234" customFormat="false" ht="12.75" hidden="false" customHeight="false" outlineLevel="0" collapsed="false">
      <c r="A234" s="245"/>
      <c r="B234" s="223"/>
      <c r="C234" s="223"/>
      <c r="D234" s="223"/>
      <c r="E234" s="223"/>
      <c r="F234" s="223"/>
      <c r="G234" s="223"/>
      <c r="H234" s="223"/>
      <c r="I234" s="224" t="n">
        <v>3</v>
      </c>
      <c r="J234" s="120" t="s">
        <v>77</v>
      </c>
      <c r="K234" s="246"/>
      <c r="L234" s="246"/>
      <c r="M234" s="246"/>
      <c r="N234" s="246" t="n">
        <f aca="false">SUM(N235+N242)</f>
        <v>16000</v>
      </c>
      <c r="O234" s="246" t="n">
        <f aca="false">SUM(O235+O242)</f>
        <v>16000</v>
      </c>
      <c r="P234" s="246" t="n">
        <f aca="false">SUM(P235)</f>
        <v>25000</v>
      </c>
      <c r="Q234" s="246" t="n">
        <f aca="false">SUM(Q235)</f>
        <v>25000</v>
      </c>
      <c r="R234" s="246" t="n">
        <f aca="false">SUM(R235+R242)</f>
        <v>16786.14</v>
      </c>
      <c r="S234" s="246" t="n">
        <f aca="false">SUM(S235+S242)</f>
        <v>25000</v>
      </c>
      <c r="T234" s="246" t="n">
        <f aca="false">SUM(T235+T242)</f>
        <v>16422</v>
      </c>
      <c r="U234" s="246" t="n">
        <f aca="false">SUM(U235+U242)</f>
        <v>0</v>
      </c>
      <c r="V234" s="246" t="n">
        <f aca="false">SUM(V235+V242)</f>
        <v>200</v>
      </c>
      <c r="W234" s="246" t="n">
        <f aca="false">SUM(W235+W242)</f>
        <v>25000</v>
      </c>
      <c r="X234" s="246" t="n">
        <f aca="false">SUM(X235+X242)</f>
        <v>25000</v>
      </c>
      <c r="Y234" s="246" t="n">
        <f aca="false">SUM(Y235+Y242)</f>
        <v>30000</v>
      </c>
      <c r="Z234" s="246" t="n">
        <f aca="false">SUM(Z235+Z242)</f>
        <v>30000</v>
      </c>
      <c r="AA234" s="246" t="n">
        <f aca="false">SUM(AA235+AA242)</f>
        <v>30000</v>
      </c>
      <c r="AB234" s="246" t="n">
        <f aca="false">SUM(AB235+AB242)</f>
        <v>15498.58</v>
      </c>
      <c r="AC234" s="246" t="n">
        <f aca="false">SUM(AC235+AC242)</f>
        <v>30000</v>
      </c>
      <c r="AD234" s="246" t="n">
        <f aca="false">SUM(AD235+AD242)</f>
        <v>45000</v>
      </c>
      <c r="AE234" s="246" t="n">
        <f aca="false">SUM(AE235+AE242)</f>
        <v>0</v>
      </c>
      <c r="AF234" s="246" t="n">
        <f aca="false">SUM(AF235+AF242)</f>
        <v>0</v>
      </c>
      <c r="AG234" s="246" t="n">
        <f aca="false">SUM(AG235+AG242)</f>
        <v>45000</v>
      </c>
      <c r="AH234" s="246" t="n">
        <f aca="false">SUM(AH235+AH242)</f>
        <v>28479.63</v>
      </c>
      <c r="AI234" s="246" t="n">
        <f aca="false">SUM(AI235+AI242)</f>
        <v>45000</v>
      </c>
      <c r="AJ234" s="246" t="n">
        <f aca="false">SUM(AJ235+AJ242)</f>
        <v>12998.7</v>
      </c>
      <c r="AK234" s="246" t="n">
        <f aca="false">SUM(AK235+AK242)</f>
        <v>45000</v>
      </c>
      <c r="AL234" s="246" t="n">
        <f aca="false">SUM(AL235+AL242)</f>
        <v>0</v>
      </c>
      <c r="AM234" s="246" t="n">
        <f aca="false">SUM(AM235+AM242)</f>
        <v>0</v>
      </c>
      <c r="AN234" s="246" t="n">
        <f aca="false">SUM(AN235+AN242)</f>
        <v>45000</v>
      </c>
      <c r="AO234" s="246" t="n">
        <f aca="false">SUM(AO235+AO242)</f>
        <v>12000</v>
      </c>
      <c r="AP234" s="226" t="n">
        <f aca="false">SUM(AO234/AN234*100)</f>
        <v>26.6666666666667</v>
      </c>
    </row>
    <row r="235" customFormat="false" ht="12.75" hidden="false" customHeight="false" outlineLevel="0" collapsed="false">
      <c r="A235" s="222"/>
      <c r="B235" s="223"/>
      <c r="C235" s="223"/>
      <c r="D235" s="223"/>
      <c r="E235" s="223"/>
      <c r="F235" s="223"/>
      <c r="G235" s="223"/>
      <c r="H235" s="223"/>
      <c r="I235" s="224" t="n">
        <v>37</v>
      </c>
      <c r="J235" s="120" t="s">
        <v>353</v>
      </c>
      <c r="K235" s="225" t="n">
        <f aca="false">SUM(K236)</f>
        <v>25650</v>
      </c>
      <c r="L235" s="225" t="n">
        <f aca="false">SUM(L236)</f>
        <v>40000</v>
      </c>
      <c r="M235" s="225" t="n">
        <f aca="false">SUM(M236)</f>
        <v>40000</v>
      </c>
      <c r="N235" s="225" t="n">
        <f aca="false">SUM(N236)</f>
        <v>16000</v>
      </c>
      <c r="O235" s="225" t="n">
        <f aca="false">SUM(O236)</f>
        <v>16000</v>
      </c>
      <c r="P235" s="225" t="n">
        <f aca="false">SUM(P236)</f>
        <v>25000</v>
      </c>
      <c r="Q235" s="225" t="n">
        <f aca="false">SUM(Q236)</f>
        <v>25000</v>
      </c>
      <c r="R235" s="225" t="n">
        <f aca="false">SUM(R236)</f>
        <v>14665.8</v>
      </c>
      <c r="S235" s="225" t="n">
        <f aca="false">SUM(S236)</f>
        <v>25000</v>
      </c>
      <c r="T235" s="225" t="n">
        <f aca="false">SUM(T236)</f>
        <v>16422</v>
      </c>
      <c r="U235" s="225" t="n">
        <f aca="false">SUM(U236)</f>
        <v>0</v>
      </c>
      <c r="V235" s="225" t="n">
        <f aca="false">SUM(V236)</f>
        <v>200</v>
      </c>
      <c r="W235" s="225" t="n">
        <f aca="false">SUM(W236)</f>
        <v>25000</v>
      </c>
      <c r="X235" s="225" t="n">
        <f aca="false">SUM(X236)</f>
        <v>25000</v>
      </c>
      <c r="Y235" s="225" t="n">
        <f aca="false">SUM(Y236)</f>
        <v>30000</v>
      </c>
      <c r="Z235" s="225" t="n">
        <f aca="false">SUM(Z236)</f>
        <v>30000</v>
      </c>
      <c r="AA235" s="225" t="n">
        <f aca="false">SUM(AA236)</f>
        <v>30000</v>
      </c>
      <c r="AB235" s="225" t="n">
        <f aca="false">SUM(AB236)</f>
        <v>15498.58</v>
      </c>
      <c r="AC235" s="225" t="n">
        <f aca="false">SUM(AC236)</f>
        <v>30000</v>
      </c>
      <c r="AD235" s="225" t="n">
        <f aca="false">SUM(AD236)</f>
        <v>45000</v>
      </c>
      <c r="AE235" s="225" t="n">
        <f aca="false">SUM(AE236)</f>
        <v>0</v>
      </c>
      <c r="AF235" s="225" t="n">
        <f aca="false">SUM(AF236)</f>
        <v>0</v>
      </c>
      <c r="AG235" s="225" t="n">
        <f aca="false">SUM(AG236)</f>
        <v>45000</v>
      </c>
      <c r="AH235" s="225" t="n">
        <f aca="false">SUM(AH236)</f>
        <v>28479.63</v>
      </c>
      <c r="AI235" s="225" t="n">
        <f aca="false">SUM(AI236)</f>
        <v>45000</v>
      </c>
      <c r="AJ235" s="225" t="n">
        <f aca="false">SUM(AJ236)</f>
        <v>12998.7</v>
      </c>
      <c r="AK235" s="225" t="n">
        <f aca="false">SUM(AK236)</f>
        <v>45000</v>
      </c>
      <c r="AL235" s="225" t="n">
        <f aca="false">SUM(AL236)</f>
        <v>0</v>
      </c>
      <c r="AM235" s="225" t="n">
        <f aca="false">SUM(AM236)</f>
        <v>0</v>
      </c>
      <c r="AN235" s="225" t="n">
        <f aca="false">SUM(AN236)</f>
        <v>45000</v>
      </c>
      <c r="AO235" s="225" t="n">
        <f aca="false">SUM(AO236)</f>
        <v>12000</v>
      </c>
      <c r="AP235" s="226" t="n">
        <f aca="false">SUM(AO235/AN235*100)</f>
        <v>26.6666666666667</v>
      </c>
    </row>
    <row r="236" customFormat="false" ht="12.75" hidden="false" customHeight="false" outlineLevel="0" collapsed="false">
      <c r="A236" s="227"/>
      <c r="B236" s="228" t="s">
        <v>115</v>
      </c>
      <c r="C236" s="228"/>
      <c r="D236" s="228"/>
      <c r="E236" s="228"/>
      <c r="F236" s="228"/>
      <c r="G236" s="228"/>
      <c r="H236" s="228"/>
      <c r="I236" s="229" t="n">
        <v>372</v>
      </c>
      <c r="J236" s="230" t="s">
        <v>410</v>
      </c>
      <c r="K236" s="231" t="n">
        <f aca="false">SUM(K237)</f>
        <v>25650</v>
      </c>
      <c r="L236" s="231" t="n">
        <f aca="false">SUM(L237)</f>
        <v>40000</v>
      </c>
      <c r="M236" s="231" t="n">
        <f aca="false">SUM(M237)</f>
        <v>40000</v>
      </c>
      <c r="N236" s="231" t="n">
        <f aca="false">SUM(N237:N238)</f>
        <v>16000</v>
      </c>
      <c r="O236" s="231" t="n">
        <f aca="false">SUM(O237:O238)</f>
        <v>16000</v>
      </c>
      <c r="P236" s="231" t="n">
        <f aca="false">SUM(P237:P238)</f>
        <v>25000</v>
      </c>
      <c r="Q236" s="231" t="n">
        <f aca="false">SUM(Q237:Q238)</f>
        <v>25000</v>
      </c>
      <c r="R236" s="231" t="n">
        <f aca="false">SUM(R237:R238)</f>
        <v>14665.8</v>
      </c>
      <c r="S236" s="231" t="n">
        <f aca="false">SUM(S237:S238)</f>
        <v>25000</v>
      </c>
      <c r="T236" s="231" t="n">
        <f aca="false">SUM(T237:T238)</f>
        <v>16422</v>
      </c>
      <c r="U236" s="231" t="n">
        <f aca="false">SUM(U237:U238)</f>
        <v>0</v>
      </c>
      <c r="V236" s="231" t="n">
        <f aca="false">SUM(V237:V238)</f>
        <v>200</v>
      </c>
      <c r="W236" s="231" t="n">
        <f aca="false">SUM(W237:W238)</f>
        <v>25000</v>
      </c>
      <c r="X236" s="231" t="n">
        <f aca="false">SUM(X237:X238)</f>
        <v>25000</v>
      </c>
      <c r="Y236" s="231" t="n">
        <f aca="false">SUM(Y237:Y238)</f>
        <v>30000</v>
      </c>
      <c r="Z236" s="231" t="n">
        <f aca="false">SUM(Z237:Z238)</f>
        <v>30000</v>
      </c>
      <c r="AA236" s="231" t="n">
        <f aca="false">SUM(AA237:AA238)</f>
        <v>30000</v>
      </c>
      <c r="AB236" s="231" t="n">
        <f aca="false">SUM(AB237:AB238)</f>
        <v>15498.58</v>
      </c>
      <c r="AC236" s="231" t="n">
        <f aca="false">SUM(AC237:AC238)</f>
        <v>30000</v>
      </c>
      <c r="AD236" s="231" t="n">
        <f aca="false">SUM(AD237:AD238)</f>
        <v>45000</v>
      </c>
      <c r="AE236" s="231" t="n">
        <f aca="false">SUM(AE237:AE238)</f>
        <v>0</v>
      </c>
      <c r="AF236" s="231" t="n">
        <f aca="false">SUM(AF237:AF238)</f>
        <v>0</v>
      </c>
      <c r="AG236" s="231" t="n">
        <f aca="false">SUM(AG237:AG238)</f>
        <v>45000</v>
      </c>
      <c r="AH236" s="231" t="n">
        <f aca="false">SUM(AH237:AH238)</f>
        <v>28479.63</v>
      </c>
      <c r="AI236" s="231" t="n">
        <f aca="false">SUM(AI237:AI238)</f>
        <v>45000</v>
      </c>
      <c r="AJ236" s="231" t="n">
        <f aca="false">SUM(AJ237:AJ238)</f>
        <v>12998.7</v>
      </c>
      <c r="AK236" s="231" t="n">
        <f aca="false">SUM(AK237:AK238)</f>
        <v>45000</v>
      </c>
      <c r="AL236" s="231" t="n">
        <f aca="false">SUM(AL237:AL238)</f>
        <v>0</v>
      </c>
      <c r="AM236" s="231" t="n">
        <f aca="false">SUM(AM237:AM238)</f>
        <v>0</v>
      </c>
      <c r="AN236" s="231" t="n">
        <f aca="false">SUM(AN237:AN238)</f>
        <v>45000</v>
      </c>
      <c r="AO236" s="231" t="n">
        <f aca="false">SUM(AO237:AO238)</f>
        <v>12000</v>
      </c>
      <c r="AP236" s="226" t="n">
        <f aca="false">SUM(AO236/AN236*100)</f>
        <v>26.6666666666667</v>
      </c>
    </row>
    <row r="237" customFormat="false" ht="12.75" hidden="true" customHeight="false" outlineLevel="0" collapsed="false">
      <c r="A237" s="227"/>
      <c r="B237" s="228"/>
      <c r="C237" s="228"/>
      <c r="D237" s="228"/>
      <c r="E237" s="228"/>
      <c r="F237" s="228"/>
      <c r="G237" s="228"/>
      <c r="H237" s="228"/>
      <c r="I237" s="229" t="n">
        <v>37211</v>
      </c>
      <c r="J237" s="230" t="s">
        <v>419</v>
      </c>
      <c r="K237" s="231" t="n">
        <v>25650</v>
      </c>
      <c r="L237" s="231" t="n">
        <v>40000</v>
      </c>
      <c r="M237" s="231" t="n">
        <v>40000</v>
      </c>
      <c r="N237" s="231" t="n">
        <v>6000</v>
      </c>
      <c r="O237" s="231" t="n">
        <v>6000</v>
      </c>
      <c r="P237" s="231" t="n">
        <v>10000</v>
      </c>
      <c r="Q237" s="231" t="n">
        <v>10000</v>
      </c>
      <c r="R237" s="231" t="n">
        <v>4289</v>
      </c>
      <c r="S237" s="231" t="n">
        <v>10000</v>
      </c>
      <c r="T237" s="231" t="n">
        <v>2847</v>
      </c>
      <c r="U237" s="231"/>
      <c r="V237" s="232" t="n">
        <f aca="false">S237/P237*100</f>
        <v>100</v>
      </c>
      <c r="W237" s="233" t="n">
        <v>10000</v>
      </c>
      <c r="X237" s="231" t="n">
        <v>10000</v>
      </c>
      <c r="Y237" s="231" t="n">
        <v>15000</v>
      </c>
      <c r="Z237" s="231" t="n">
        <v>10000</v>
      </c>
      <c r="AA237" s="231" t="n">
        <v>15000</v>
      </c>
      <c r="AB237" s="231"/>
      <c r="AC237" s="231" t="n">
        <v>15000</v>
      </c>
      <c r="AD237" s="231" t="n">
        <v>15000</v>
      </c>
      <c r="AE237" s="231"/>
      <c r="AF237" s="231"/>
      <c r="AG237" s="234" t="n">
        <f aca="false">SUM(AD237+AE237-AF237)</f>
        <v>15000</v>
      </c>
      <c r="AH237" s="231" t="n">
        <v>14980.98</v>
      </c>
      <c r="AI237" s="231" t="n">
        <v>15000</v>
      </c>
      <c r="AJ237" s="169" t="n">
        <v>0</v>
      </c>
      <c r="AK237" s="231" t="n">
        <v>15000</v>
      </c>
      <c r="AL237" s="231"/>
      <c r="AM237" s="231"/>
      <c r="AN237" s="169" t="n">
        <f aca="false">SUM(AK237+AL237-AM237)</f>
        <v>15000</v>
      </c>
      <c r="AO237" s="169"/>
      <c r="AP237" s="226" t="n">
        <f aca="false">SUM(AO237/AN237*100)</f>
        <v>0</v>
      </c>
    </row>
    <row r="238" customFormat="false" ht="12.75" hidden="true" customHeight="false" outlineLevel="0" collapsed="false">
      <c r="A238" s="227"/>
      <c r="B238" s="228"/>
      <c r="C238" s="228"/>
      <c r="D238" s="228"/>
      <c r="E238" s="228"/>
      <c r="F238" s="228"/>
      <c r="G238" s="228"/>
      <c r="H238" s="228"/>
      <c r="I238" s="229" t="n">
        <v>37211</v>
      </c>
      <c r="J238" s="230" t="s">
        <v>420</v>
      </c>
      <c r="K238" s="231"/>
      <c r="L238" s="231"/>
      <c r="M238" s="231"/>
      <c r="N238" s="231" t="n">
        <v>10000</v>
      </c>
      <c r="O238" s="231" t="n">
        <v>10000</v>
      </c>
      <c r="P238" s="231" t="n">
        <v>15000</v>
      </c>
      <c r="Q238" s="231" t="n">
        <v>15000</v>
      </c>
      <c r="R238" s="231" t="n">
        <v>10376.8</v>
      </c>
      <c r="S238" s="231" t="n">
        <v>15000</v>
      </c>
      <c r="T238" s="231" t="n">
        <v>13575</v>
      </c>
      <c r="U238" s="231"/>
      <c r="V238" s="232" t="n">
        <f aca="false">S238/P238*100</f>
        <v>100</v>
      </c>
      <c r="W238" s="233" t="n">
        <v>15000</v>
      </c>
      <c r="X238" s="231" t="n">
        <v>15000</v>
      </c>
      <c r="Y238" s="231" t="n">
        <v>15000</v>
      </c>
      <c r="Z238" s="231" t="n">
        <v>20000</v>
      </c>
      <c r="AA238" s="231" t="n">
        <v>15000</v>
      </c>
      <c r="AB238" s="231" t="n">
        <v>15498.58</v>
      </c>
      <c r="AC238" s="231" t="n">
        <v>15000</v>
      </c>
      <c r="AD238" s="231" t="n">
        <v>30000</v>
      </c>
      <c r="AE238" s="231"/>
      <c r="AF238" s="231"/>
      <c r="AG238" s="234" t="n">
        <f aca="false">SUM(AD238+AE238-AF238)</f>
        <v>30000</v>
      </c>
      <c r="AH238" s="231" t="n">
        <v>13498.65</v>
      </c>
      <c r="AI238" s="231" t="n">
        <v>30000</v>
      </c>
      <c r="AJ238" s="169" t="n">
        <v>12998.7</v>
      </c>
      <c r="AK238" s="231" t="n">
        <v>30000</v>
      </c>
      <c r="AL238" s="231"/>
      <c r="AM238" s="231"/>
      <c r="AN238" s="169" t="n">
        <f aca="false">SUM(AK238+AL238-AM238)</f>
        <v>30000</v>
      </c>
      <c r="AO238" s="169" t="n">
        <v>12000</v>
      </c>
      <c r="AP238" s="226" t="n">
        <f aca="false">SUM(AO238/AN238*100)</f>
        <v>40</v>
      </c>
    </row>
    <row r="239" customFormat="false" ht="12.75" hidden="true" customHeight="false" outlineLevel="0" collapsed="false">
      <c r="A239" s="247" t="s">
        <v>421</v>
      </c>
      <c r="B239" s="248"/>
      <c r="C239" s="248"/>
      <c r="D239" s="248"/>
      <c r="E239" s="248"/>
      <c r="F239" s="248"/>
      <c r="G239" s="248"/>
      <c r="H239" s="248"/>
      <c r="I239" s="249" t="s">
        <v>422</v>
      </c>
      <c r="J239" s="248"/>
      <c r="K239" s="248"/>
      <c r="L239" s="248"/>
      <c r="M239" s="248"/>
      <c r="N239" s="248"/>
      <c r="O239" s="248"/>
      <c r="P239" s="250" t="n">
        <f aca="false">SUM(P240)</f>
        <v>400000</v>
      </c>
      <c r="Q239" s="250" t="n">
        <f aca="false">SUM(Q240)</f>
        <v>400000</v>
      </c>
      <c r="R239" s="250" t="n">
        <f aca="false">SUM(R240)</f>
        <v>2120.34</v>
      </c>
      <c r="S239" s="250" t="n">
        <f aca="false">SUM(S240)</f>
        <v>0</v>
      </c>
      <c r="T239" s="250" t="n">
        <f aca="false">SUM(T240)</f>
        <v>0</v>
      </c>
      <c r="U239" s="250" t="n">
        <f aca="false">SUM(U240)</f>
        <v>0</v>
      </c>
      <c r="V239" s="250" t="n">
        <f aca="false">SUM(V240)</f>
        <v>0</v>
      </c>
      <c r="W239" s="250"/>
      <c r="X239" s="231"/>
      <c r="Y239" s="231"/>
      <c r="Z239" s="231"/>
      <c r="AA239" s="231" t="n">
        <v>0</v>
      </c>
      <c r="AB239" s="231"/>
      <c r="AC239" s="231" t="n">
        <v>0</v>
      </c>
      <c r="AD239" s="231"/>
      <c r="AE239" s="231"/>
      <c r="AF239" s="231"/>
      <c r="AG239" s="234" t="n">
        <f aca="false">SUM(AC239+AE239-AF239)</f>
        <v>0</v>
      </c>
      <c r="AH239" s="231"/>
      <c r="AI239" s="231"/>
      <c r="AJ239" s="169"/>
      <c r="AK239" s="231"/>
      <c r="AL239" s="231"/>
      <c r="AM239" s="231"/>
      <c r="AN239" s="169" t="n">
        <f aca="false">SUM(AK239+AL239-AM239)</f>
        <v>0</v>
      </c>
      <c r="AO239" s="169"/>
      <c r="AP239" s="226" t="e">
        <f aca="false">SUM(AO239/AN239*100)</f>
        <v>#DIV/0!</v>
      </c>
    </row>
    <row r="240" customFormat="false" ht="12.75" hidden="true" customHeight="false" outlineLevel="0" collapsed="false">
      <c r="A240" s="251"/>
      <c r="B240" s="252"/>
      <c r="C240" s="252"/>
      <c r="D240" s="252"/>
      <c r="E240" s="252"/>
      <c r="F240" s="252"/>
      <c r="G240" s="252"/>
      <c r="H240" s="252"/>
      <c r="I240" s="253" t="s">
        <v>423</v>
      </c>
      <c r="J240" s="252"/>
      <c r="K240" s="252"/>
      <c r="L240" s="252"/>
      <c r="M240" s="252"/>
      <c r="N240" s="252"/>
      <c r="O240" s="252"/>
      <c r="P240" s="254" t="n">
        <f aca="false">SUM(P241)</f>
        <v>400000</v>
      </c>
      <c r="Q240" s="254" t="n">
        <f aca="false">SUM(Q241)</f>
        <v>400000</v>
      </c>
      <c r="R240" s="254" t="n">
        <f aca="false">SUM(R241)</f>
        <v>2120.34</v>
      </c>
      <c r="S240" s="254" t="n">
        <f aca="false">SUM(S241)</f>
        <v>0</v>
      </c>
      <c r="T240" s="254" t="n">
        <f aca="false">SUM(T241)</f>
        <v>0</v>
      </c>
      <c r="U240" s="254" t="n">
        <f aca="false">SUM(U241)</f>
        <v>0</v>
      </c>
      <c r="V240" s="254" t="n">
        <f aca="false">SUM(V241)</f>
        <v>0</v>
      </c>
      <c r="W240" s="254"/>
      <c r="X240" s="231"/>
      <c r="Y240" s="231"/>
      <c r="Z240" s="231"/>
      <c r="AA240" s="231" t="n">
        <v>0</v>
      </c>
      <c r="AB240" s="231"/>
      <c r="AC240" s="231" t="n">
        <v>0</v>
      </c>
      <c r="AD240" s="231"/>
      <c r="AE240" s="231"/>
      <c r="AF240" s="231"/>
      <c r="AG240" s="234" t="n">
        <f aca="false">SUM(AC240+AE240-AF240)</f>
        <v>0</v>
      </c>
      <c r="AH240" s="231"/>
      <c r="AI240" s="231"/>
      <c r="AJ240" s="169"/>
      <c r="AK240" s="231"/>
      <c r="AL240" s="231"/>
      <c r="AM240" s="231"/>
      <c r="AN240" s="169" t="n">
        <f aca="false">SUM(AK240+AL240-AM240)</f>
        <v>0</v>
      </c>
      <c r="AO240" s="169"/>
      <c r="AP240" s="226" t="e">
        <f aca="false">SUM(AO240/AN240*100)</f>
        <v>#DIV/0!</v>
      </c>
    </row>
    <row r="241" customFormat="false" ht="12.75" hidden="true" customHeight="false" outlineLevel="0" collapsed="false">
      <c r="A241" s="222"/>
      <c r="B241" s="223"/>
      <c r="C241" s="223"/>
      <c r="D241" s="223"/>
      <c r="E241" s="223"/>
      <c r="F241" s="223"/>
      <c r="G241" s="223"/>
      <c r="H241" s="223"/>
      <c r="I241" s="224" t="n">
        <v>3</v>
      </c>
      <c r="J241" s="120" t="s">
        <v>77</v>
      </c>
      <c r="K241" s="225"/>
      <c r="L241" s="225"/>
      <c r="M241" s="225"/>
      <c r="N241" s="225"/>
      <c r="O241" s="225"/>
      <c r="P241" s="225" t="n">
        <f aca="false">SUM(P242)</f>
        <v>400000</v>
      </c>
      <c r="Q241" s="225" t="n">
        <f aca="false">SUM(Q242)</f>
        <v>400000</v>
      </c>
      <c r="R241" s="225" t="n">
        <f aca="false">SUM(R242)</f>
        <v>2120.34</v>
      </c>
      <c r="S241" s="225" t="n">
        <f aca="false">SUM(S242)</f>
        <v>0</v>
      </c>
      <c r="T241" s="225" t="n">
        <f aca="false">SUM(T242)</f>
        <v>0</v>
      </c>
      <c r="U241" s="225" t="n">
        <f aca="false">SUM(U242)</f>
        <v>0</v>
      </c>
      <c r="V241" s="232" t="n">
        <f aca="false">S241/P241*100</f>
        <v>0</v>
      </c>
      <c r="W241" s="232"/>
      <c r="X241" s="225"/>
      <c r="Y241" s="225"/>
      <c r="Z241" s="225"/>
      <c r="AA241" s="225" t="n">
        <v>0</v>
      </c>
      <c r="AB241" s="225"/>
      <c r="AC241" s="225" t="n">
        <v>0</v>
      </c>
      <c r="AD241" s="225"/>
      <c r="AE241" s="225"/>
      <c r="AF241" s="225"/>
      <c r="AG241" s="234" t="n">
        <f aca="false">SUM(AC241+AE241-AF241)</f>
        <v>0</v>
      </c>
      <c r="AH241" s="231"/>
      <c r="AI241" s="231"/>
      <c r="AJ241" s="169"/>
      <c r="AK241" s="231"/>
      <c r="AL241" s="231"/>
      <c r="AM241" s="231"/>
      <c r="AN241" s="169" t="n">
        <f aca="false">SUM(AK241+AL241-AM241)</f>
        <v>0</v>
      </c>
      <c r="AO241" s="169"/>
      <c r="AP241" s="226" t="e">
        <f aca="false">SUM(AO241/AN241*100)</f>
        <v>#DIV/0!</v>
      </c>
    </row>
    <row r="242" customFormat="false" ht="12.75" hidden="true" customHeight="false" outlineLevel="0" collapsed="false">
      <c r="A242" s="222"/>
      <c r="B242" s="223"/>
      <c r="C242" s="223"/>
      <c r="D242" s="223"/>
      <c r="E242" s="223"/>
      <c r="F242" s="223"/>
      <c r="G242" s="223"/>
      <c r="H242" s="223"/>
      <c r="I242" s="224" t="n">
        <v>38</v>
      </c>
      <c r="J242" s="120" t="s">
        <v>95</v>
      </c>
      <c r="K242" s="225"/>
      <c r="L242" s="225"/>
      <c r="M242" s="225"/>
      <c r="N242" s="225"/>
      <c r="O242" s="225"/>
      <c r="P242" s="225" t="n">
        <f aca="false">SUM(P244)</f>
        <v>400000</v>
      </c>
      <c r="Q242" s="225" t="n">
        <f aca="false">SUM(Q244)</f>
        <v>400000</v>
      </c>
      <c r="R242" s="225" t="n">
        <f aca="false">SUM(R244)</f>
        <v>2120.34</v>
      </c>
      <c r="S242" s="225" t="n">
        <f aca="false">SUM(S244)</f>
        <v>0</v>
      </c>
      <c r="T242" s="225" t="n">
        <f aca="false">SUM(T244)</f>
        <v>0</v>
      </c>
      <c r="U242" s="225" t="n">
        <v>0</v>
      </c>
      <c r="V242" s="232" t="n">
        <f aca="false">S242/P242*100</f>
        <v>0</v>
      </c>
      <c r="W242" s="232"/>
      <c r="X242" s="225"/>
      <c r="Y242" s="225"/>
      <c r="Z242" s="225"/>
      <c r="AA242" s="225" t="n">
        <v>0</v>
      </c>
      <c r="AB242" s="225"/>
      <c r="AC242" s="225" t="n">
        <v>0</v>
      </c>
      <c r="AD242" s="225"/>
      <c r="AE242" s="225"/>
      <c r="AF242" s="225"/>
      <c r="AG242" s="234" t="n">
        <f aca="false">SUM(AC242+AE242-AF242)</f>
        <v>0</v>
      </c>
      <c r="AH242" s="231"/>
      <c r="AI242" s="231"/>
      <c r="AJ242" s="169"/>
      <c r="AK242" s="231"/>
      <c r="AL242" s="231"/>
      <c r="AM242" s="231"/>
      <c r="AN242" s="169" t="n">
        <f aca="false">SUM(AK242+AL242-AM242)</f>
        <v>0</v>
      </c>
      <c r="AO242" s="169"/>
      <c r="AP242" s="226" t="e">
        <f aca="false">SUM(AO242/AN242*100)</f>
        <v>#DIV/0!</v>
      </c>
    </row>
    <row r="243" customFormat="false" ht="12.75" hidden="true" customHeight="false" outlineLevel="0" collapsed="false">
      <c r="A243" s="227"/>
      <c r="B243" s="228"/>
      <c r="C243" s="228"/>
      <c r="D243" s="228"/>
      <c r="E243" s="228"/>
      <c r="F243" s="228"/>
      <c r="G243" s="228"/>
      <c r="H243" s="228"/>
      <c r="I243" s="229" t="n">
        <v>382</v>
      </c>
      <c r="J243" s="230" t="s">
        <v>76</v>
      </c>
      <c r="K243" s="231"/>
      <c r="L243" s="231"/>
      <c r="M243" s="231"/>
      <c r="N243" s="231"/>
      <c r="O243" s="231"/>
      <c r="P243" s="231" t="n">
        <f aca="false">SUM(P244)</f>
        <v>400000</v>
      </c>
      <c r="Q243" s="231" t="n">
        <f aca="false">SUM(Q244)</f>
        <v>400000</v>
      </c>
      <c r="R243" s="231" t="n">
        <f aca="false">SUM(R244)</f>
        <v>2120.34</v>
      </c>
      <c r="S243" s="231" t="n">
        <f aca="false">SUM(S244)</f>
        <v>0</v>
      </c>
      <c r="T243" s="231" t="n">
        <f aca="false">SUM(T244)</f>
        <v>0</v>
      </c>
      <c r="U243" s="231"/>
      <c r="V243" s="232" t="n">
        <f aca="false">S243/P243*100</f>
        <v>0</v>
      </c>
      <c r="W243" s="233"/>
      <c r="X243" s="231"/>
      <c r="Y243" s="231"/>
      <c r="Z243" s="231"/>
      <c r="AA243" s="231" t="n">
        <v>0</v>
      </c>
      <c r="AB243" s="231"/>
      <c r="AC243" s="231" t="n">
        <v>0</v>
      </c>
      <c r="AD243" s="231"/>
      <c r="AE243" s="231"/>
      <c r="AF243" s="231"/>
      <c r="AG243" s="234" t="n">
        <f aca="false">SUM(AC243+AE243-AF243)</f>
        <v>0</v>
      </c>
      <c r="AH243" s="231"/>
      <c r="AI243" s="231"/>
      <c r="AJ243" s="169"/>
      <c r="AK243" s="231"/>
      <c r="AL243" s="231"/>
      <c r="AM243" s="231"/>
      <c r="AN243" s="169" t="n">
        <f aca="false">SUM(AK243+AL243-AM243)</f>
        <v>0</v>
      </c>
      <c r="AO243" s="169"/>
      <c r="AP243" s="226" t="e">
        <f aca="false">SUM(AO243/AN243*100)</f>
        <v>#DIV/0!</v>
      </c>
    </row>
    <row r="244" customFormat="false" ht="12.75" hidden="true" customHeight="false" outlineLevel="0" collapsed="false">
      <c r="A244" s="227"/>
      <c r="B244" s="228"/>
      <c r="C244" s="228"/>
      <c r="D244" s="228"/>
      <c r="E244" s="228"/>
      <c r="F244" s="228"/>
      <c r="G244" s="228"/>
      <c r="H244" s="228"/>
      <c r="I244" s="229" t="n">
        <v>38221</v>
      </c>
      <c r="J244" s="230" t="s">
        <v>424</v>
      </c>
      <c r="K244" s="231"/>
      <c r="L244" s="231"/>
      <c r="M244" s="231"/>
      <c r="N244" s="231"/>
      <c r="O244" s="231"/>
      <c r="P244" s="231" t="n">
        <v>400000</v>
      </c>
      <c r="Q244" s="231" t="n">
        <v>400000</v>
      </c>
      <c r="R244" s="231" t="n">
        <v>2120.34</v>
      </c>
      <c r="S244" s="231"/>
      <c r="T244" s="231"/>
      <c r="U244" s="231"/>
      <c r="V244" s="232" t="n">
        <f aca="false">S244/P244*100</f>
        <v>0</v>
      </c>
      <c r="W244" s="233"/>
      <c r="X244" s="231"/>
      <c r="Y244" s="231"/>
      <c r="Z244" s="231"/>
      <c r="AA244" s="231" t="n">
        <v>0</v>
      </c>
      <c r="AB244" s="231"/>
      <c r="AC244" s="231" t="n">
        <v>0</v>
      </c>
      <c r="AD244" s="231"/>
      <c r="AE244" s="231"/>
      <c r="AF244" s="231"/>
      <c r="AG244" s="234" t="n">
        <f aca="false">SUM(AC244+AE244-AF244)</f>
        <v>0</v>
      </c>
      <c r="AH244" s="231"/>
      <c r="AI244" s="231"/>
      <c r="AJ244" s="169"/>
      <c r="AK244" s="231"/>
      <c r="AL244" s="231"/>
      <c r="AM244" s="231"/>
      <c r="AN244" s="169" t="n">
        <f aca="false">SUM(AK244+AL244-AM244)</f>
        <v>0</v>
      </c>
      <c r="AO244" s="169"/>
      <c r="AP244" s="226" t="e">
        <f aca="false">SUM(AO244/AN244*100)</f>
        <v>#DIV/0!</v>
      </c>
    </row>
    <row r="245" customFormat="false" ht="12.75" hidden="false" customHeight="false" outlineLevel="0" collapsed="false">
      <c r="A245" s="213" t="s">
        <v>425</v>
      </c>
      <c r="B245" s="208"/>
      <c r="C245" s="208"/>
      <c r="D245" s="208"/>
      <c r="E245" s="208"/>
      <c r="F245" s="208"/>
      <c r="G245" s="208"/>
      <c r="H245" s="208"/>
      <c r="I245" s="219" t="s">
        <v>224</v>
      </c>
      <c r="J245" s="220" t="s">
        <v>426</v>
      </c>
      <c r="K245" s="221" t="n">
        <f aca="false">SUM(K246)</f>
        <v>10000</v>
      </c>
      <c r="L245" s="221" t="n">
        <f aca="false">SUM(L246)</f>
        <v>20000</v>
      </c>
      <c r="M245" s="221" t="n">
        <f aca="false">SUM(M246)</f>
        <v>20000</v>
      </c>
      <c r="N245" s="221" t="n">
        <f aca="false">SUM(N246)</f>
        <v>3000</v>
      </c>
      <c r="O245" s="221" t="n">
        <f aca="false">SUM(O246)</f>
        <v>3000</v>
      </c>
      <c r="P245" s="221" t="n">
        <f aca="false">SUM(P246)</f>
        <v>3000</v>
      </c>
      <c r="Q245" s="221" t="n">
        <f aca="false">SUM(Q246)</f>
        <v>3000</v>
      </c>
      <c r="R245" s="221" t="n">
        <f aca="false">SUM(R246)</f>
        <v>0</v>
      </c>
      <c r="S245" s="221" t="n">
        <f aca="false">SUM(S246)</f>
        <v>3000</v>
      </c>
      <c r="T245" s="221" t="n">
        <f aca="false">SUM(T246)</f>
        <v>0</v>
      </c>
      <c r="U245" s="221" t="n">
        <f aca="false">SUM(U246)</f>
        <v>0</v>
      </c>
      <c r="V245" s="221" t="n">
        <f aca="false">SUM(V246)</f>
        <v>100</v>
      </c>
      <c r="W245" s="221" t="n">
        <f aca="false">SUM(W246)</f>
        <v>3000</v>
      </c>
      <c r="X245" s="221" t="n">
        <f aca="false">SUM(X246)</f>
        <v>3000</v>
      </c>
      <c r="Y245" s="221" t="n">
        <f aca="false">SUM(Y246)</f>
        <v>3000</v>
      </c>
      <c r="Z245" s="221" t="n">
        <f aca="false">SUM(Z246)</f>
        <v>3000</v>
      </c>
      <c r="AA245" s="221" t="n">
        <f aca="false">SUM(AA246)</f>
        <v>22000</v>
      </c>
      <c r="AB245" s="221" t="n">
        <f aca="false">SUM(AB246)</f>
        <v>0</v>
      </c>
      <c r="AC245" s="221" t="n">
        <f aca="false">SUM(AC246)</f>
        <v>22000</v>
      </c>
      <c r="AD245" s="221" t="n">
        <f aca="false">SUM(AD246)</f>
        <v>22000</v>
      </c>
      <c r="AE245" s="221" t="n">
        <f aca="false">SUM(AE246)</f>
        <v>0</v>
      </c>
      <c r="AF245" s="221" t="n">
        <f aca="false">SUM(AF246)</f>
        <v>0</v>
      </c>
      <c r="AG245" s="221" t="n">
        <f aca="false">SUM(AG246)</f>
        <v>22000</v>
      </c>
      <c r="AH245" s="221" t="n">
        <f aca="false">SUM(AH246)</f>
        <v>10836.89</v>
      </c>
      <c r="AI245" s="221" t="n">
        <f aca="false">SUM(AI246)</f>
        <v>10000</v>
      </c>
      <c r="AJ245" s="221" t="n">
        <f aca="false">SUM(AJ246)</f>
        <v>10000</v>
      </c>
      <c r="AK245" s="221" t="n">
        <f aca="false">SUM(AK246)</f>
        <v>10000</v>
      </c>
      <c r="AL245" s="221" t="n">
        <f aca="false">SUM(AL246)</f>
        <v>0</v>
      </c>
      <c r="AM245" s="221" t="n">
        <f aca="false">SUM(AM246)</f>
        <v>0</v>
      </c>
      <c r="AN245" s="221" t="n">
        <f aca="false">SUM(AN246)</f>
        <v>10000</v>
      </c>
      <c r="AO245" s="221" t="n">
        <f aca="false">SUM(AO246)</f>
        <v>0</v>
      </c>
      <c r="AP245" s="226" t="n">
        <f aca="false">SUM(AO245/AN245*100)</f>
        <v>0</v>
      </c>
    </row>
    <row r="246" customFormat="false" ht="12.75" hidden="false" customHeight="false" outlineLevel="0" collapsed="false">
      <c r="A246" s="213"/>
      <c r="B246" s="208"/>
      <c r="C246" s="208"/>
      <c r="D246" s="208"/>
      <c r="E246" s="208"/>
      <c r="F246" s="208"/>
      <c r="G246" s="208"/>
      <c r="H246" s="208"/>
      <c r="I246" s="219" t="s">
        <v>409</v>
      </c>
      <c r="J246" s="220"/>
      <c r="K246" s="221" t="n">
        <f aca="false">SUM(K247)</f>
        <v>10000</v>
      </c>
      <c r="L246" s="221" t="n">
        <f aca="false">SUM(L247)</f>
        <v>20000</v>
      </c>
      <c r="M246" s="221" t="n">
        <f aca="false">SUM(M247)</f>
        <v>20000</v>
      </c>
      <c r="N246" s="221" t="n">
        <f aca="false">SUM(N247)</f>
        <v>3000</v>
      </c>
      <c r="O246" s="221" t="n">
        <f aca="false">SUM(O247)</f>
        <v>3000</v>
      </c>
      <c r="P246" s="221" t="n">
        <f aca="false">SUM(P247)</f>
        <v>3000</v>
      </c>
      <c r="Q246" s="221" t="n">
        <f aca="false">SUM(Q247)</f>
        <v>3000</v>
      </c>
      <c r="R246" s="221" t="n">
        <f aca="false">SUM(R247)</f>
        <v>0</v>
      </c>
      <c r="S246" s="221" t="n">
        <f aca="false">SUM(S247)</f>
        <v>3000</v>
      </c>
      <c r="T246" s="221" t="n">
        <f aca="false">SUM(T247)</f>
        <v>0</v>
      </c>
      <c r="U246" s="221" t="n">
        <f aca="false">SUM(U247)</f>
        <v>0</v>
      </c>
      <c r="V246" s="221" t="n">
        <f aca="false">SUM(V247)</f>
        <v>100</v>
      </c>
      <c r="W246" s="221" t="n">
        <f aca="false">SUM(W247)</f>
        <v>3000</v>
      </c>
      <c r="X246" s="221" t="n">
        <f aca="false">SUM(X247)</f>
        <v>3000</v>
      </c>
      <c r="Y246" s="221" t="n">
        <f aca="false">SUM(Y247)</f>
        <v>3000</v>
      </c>
      <c r="Z246" s="221" t="n">
        <f aca="false">SUM(Z247)</f>
        <v>3000</v>
      </c>
      <c r="AA246" s="221" t="n">
        <f aca="false">SUM(AA247)</f>
        <v>22000</v>
      </c>
      <c r="AB246" s="221" t="n">
        <f aca="false">SUM(AB247)</f>
        <v>0</v>
      </c>
      <c r="AC246" s="221" t="n">
        <f aca="false">SUM(AC247)</f>
        <v>22000</v>
      </c>
      <c r="AD246" s="221" t="n">
        <f aca="false">SUM(AD247)</f>
        <v>22000</v>
      </c>
      <c r="AE246" s="221" t="n">
        <f aca="false">SUM(AE247)</f>
        <v>0</v>
      </c>
      <c r="AF246" s="221" t="n">
        <f aca="false">SUM(AF247)</f>
        <v>0</v>
      </c>
      <c r="AG246" s="221" t="n">
        <f aca="false">SUM(AG247)</f>
        <v>22000</v>
      </c>
      <c r="AH246" s="221" t="n">
        <f aca="false">SUM(AH247)</f>
        <v>10836.89</v>
      </c>
      <c r="AI246" s="221" t="n">
        <f aca="false">SUM(AI247)</f>
        <v>10000</v>
      </c>
      <c r="AJ246" s="221" t="n">
        <f aca="false">SUM(AJ247)</f>
        <v>10000</v>
      </c>
      <c r="AK246" s="221" t="n">
        <f aca="false">SUM(AK247)</f>
        <v>10000</v>
      </c>
      <c r="AL246" s="221" t="n">
        <f aca="false">SUM(AL247)</f>
        <v>0</v>
      </c>
      <c r="AM246" s="221" t="n">
        <f aca="false">SUM(AM247)</f>
        <v>0</v>
      </c>
      <c r="AN246" s="221" t="n">
        <f aca="false">SUM(AN247)</f>
        <v>10000</v>
      </c>
      <c r="AO246" s="221" t="n">
        <f aca="false">SUM(AO247)</f>
        <v>0</v>
      </c>
      <c r="AP246" s="226" t="n">
        <f aca="false">SUM(AO246/AN246*100)</f>
        <v>0</v>
      </c>
    </row>
    <row r="247" customFormat="false" ht="12.75" hidden="false" customHeight="false" outlineLevel="0" collapsed="false">
      <c r="A247" s="222"/>
      <c r="B247" s="223"/>
      <c r="C247" s="223"/>
      <c r="D247" s="223"/>
      <c r="E247" s="223"/>
      <c r="F247" s="223"/>
      <c r="G247" s="223"/>
      <c r="H247" s="223"/>
      <c r="I247" s="224" t="n">
        <v>3</v>
      </c>
      <c r="J247" s="120" t="s">
        <v>77</v>
      </c>
      <c r="K247" s="225" t="n">
        <f aca="false">SUM(K248)</f>
        <v>10000</v>
      </c>
      <c r="L247" s="225" t="n">
        <f aca="false">SUM(L248)</f>
        <v>20000</v>
      </c>
      <c r="M247" s="225" t="n">
        <f aca="false">SUM(M248)</f>
        <v>20000</v>
      </c>
      <c r="N247" s="225" t="n">
        <f aca="false">SUM(N248)</f>
        <v>3000</v>
      </c>
      <c r="O247" s="225" t="n">
        <f aca="false">SUM(O248)</f>
        <v>3000</v>
      </c>
      <c r="P247" s="225" t="n">
        <f aca="false">SUM(P248)</f>
        <v>3000</v>
      </c>
      <c r="Q247" s="225" t="n">
        <f aca="false">SUM(Q248)</f>
        <v>3000</v>
      </c>
      <c r="R247" s="225" t="n">
        <f aca="false">SUM(R248)</f>
        <v>0</v>
      </c>
      <c r="S247" s="225" t="n">
        <f aca="false">SUM(S248)</f>
        <v>3000</v>
      </c>
      <c r="T247" s="225" t="n">
        <f aca="false">SUM(T248)</f>
        <v>0</v>
      </c>
      <c r="U247" s="225" t="n">
        <f aca="false">SUM(U248)</f>
        <v>0</v>
      </c>
      <c r="V247" s="225" t="n">
        <f aca="false">SUM(V248)</f>
        <v>100</v>
      </c>
      <c r="W247" s="225" t="n">
        <f aca="false">SUM(W248)</f>
        <v>3000</v>
      </c>
      <c r="X247" s="225" t="n">
        <f aca="false">SUM(X248)</f>
        <v>3000</v>
      </c>
      <c r="Y247" s="225" t="n">
        <f aca="false">SUM(Y248)</f>
        <v>3000</v>
      </c>
      <c r="Z247" s="225" t="n">
        <f aca="false">SUM(Z248)</f>
        <v>3000</v>
      </c>
      <c r="AA247" s="225" t="n">
        <f aca="false">SUM(AA248)</f>
        <v>22000</v>
      </c>
      <c r="AB247" s="225" t="n">
        <f aca="false">SUM(AB248)</f>
        <v>0</v>
      </c>
      <c r="AC247" s="225" t="n">
        <f aca="false">SUM(AC248)</f>
        <v>22000</v>
      </c>
      <c r="AD247" s="225" t="n">
        <f aca="false">SUM(AD248)</f>
        <v>22000</v>
      </c>
      <c r="AE247" s="225" t="n">
        <f aca="false">SUM(AE248)</f>
        <v>0</v>
      </c>
      <c r="AF247" s="225" t="n">
        <f aca="false">SUM(AF248)</f>
        <v>0</v>
      </c>
      <c r="AG247" s="225" t="n">
        <f aca="false">SUM(AG248)</f>
        <v>22000</v>
      </c>
      <c r="AH247" s="225" t="n">
        <f aca="false">SUM(AH248)</f>
        <v>10836.89</v>
      </c>
      <c r="AI247" s="225" t="n">
        <f aca="false">SUM(AI248)</f>
        <v>10000</v>
      </c>
      <c r="AJ247" s="225" t="n">
        <f aca="false">SUM(AJ248)</f>
        <v>10000</v>
      </c>
      <c r="AK247" s="225" t="n">
        <f aca="false">SUM(AK248)</f>
        <v>10000</v>
      </c>
      <c r="AL247" s="225" t="n">
        <f aca="false">SUM(AL248)</f>
        <v>0</v>
      </c>
      <c r="AM247" s="225" t="n">
        <f aca="false">SUM(AM248)</f>
        <v>0</v>
      </c>
      <c r="AN247" s="225" t="n">
        <f aca="false">SUM(AN248)</f>
        <v>10000</v>
      </c>
      <c r="AO247" s="225" t="n">
        <f aca="false">SUM(AO248)</f>
        <v>0</v>
      </c>
      <c r="AP247" s="226" t="n">
        <f aca="false">SUM(AO247/AN247*100)</f>
        <v>0</v>
      </c>
    </row>
    <row r="248" customFormat="false" ht="12.75" hidden="false" customHeight="false" outlineLevel="0" collapsed="false">
      <c r="A248" s="222"/>
      <c r="B248" s="223"/>
      <c r="C248" s="223"/>
      <c r="D248" s="223"/>
      <c r="E248" s="223"/>
      <c r="F248" s="223"/>
      <c r="G248" s="223"/>
      <c r="H248" s="223"/>
      <c r="I248" s="224" t="n">
        <v>38</v>
      </c>
      <c r="J248" s="120" t="s">
        <v>95</v>
      </c>
      <c r="K248" s="225" t="n">
        <f aca="false">SUM(K250)</f>
        <v>10000</v>
      </c>
      <c r="L248" s="225" t="n">
        <f aca="false">SUM(L250)</f>
        <v>20000</v>
      </c>
      <c r="M248" s="225" t="n">
        <f aca="false">SUM(M250)</f>
        <v>20000</v>
      </c>
      <c r="N248" s="225" t="n">
        <f aca="false">SUM(N250)</f>
        <v>3000</v>
      </c>
      <c r="O248" s="225" t="n">
        <f aca="false">SUM(O250)</f>
        <v>3000</v>
      </c>
      <c r="P248" s="225" t="n">
        <f aca="false">SUM(P250)</f>
        <v>3000</v>
      </c>
      <c r="Q248" s="225" t="n">
        <f aca="false">SUM(Q250)</f>
        <v>3000</v>
      </c>
      <c r="R248" s="225" t="n">
        <f aca="false">SUM(R250)</f>
        <v>0</v>
      </c>
      <c r="S248" s="225" t="n">
        <f aca="false">SUM(S250)</f>
        <v>3000</v>
      </c>
      <c r="T248" s="225" t="n">
        <f aca="false">SUM(T250)</f>
        <v>0</v>
      </c>
      <c r="U248" s="225" t="n">
        <f aca="false">SUM(U250)</f>
        <v>0</v>
      </c>
      <c r="V248" s="225" t="n">
        <f aca="false">SUM(V250)</f>
        <v>100</v>
      </c>
      <c r="W248" s="225" t="n">
        <f aca="false">SUM(W250)</f>
        <v>3000</v>
      </c>
      <c r="X248" s="225" t="n">
        <f aca="false">SUM(X250)</f>
        <v>3000</v>
      </c>
      <c r="Y248" s="225" t="n">
        <f aca="false">SUM(Y250)</f>
        <v>3000</v>
      </c>
      <c r="Z248" s="225" t="n">
        <f aca="false">SUM(Z250)</f>
        <v>3000</v>
      </c>
      <c r="AA248" s="225" t="n">
        <f aca="false">SUM(AA250)</f>
        <v>22000</v>
      </c>
      <c r="AB248" s="225" t="n">
        <f aca="false">SUM(AB250)</f>
        <v>0</v>
      </c>
      <c r="AC248" s="225" t="n">
        <f aca="false">SUM(AC250)</f>
        <v>22000</v>
      </c>
      <c r="AD248" s="225" t="n">
        <f aca="false">SUM(AD250)</f>
        <v>22000</v>
      </c>
      <c r="AE248" s="225" t="n">
        <f aca="false">SUM(AE250)</f>
        <v>0</v>
      </c>
      <c r="AF248" s="225" t="n">
        <f aca="false">SUM(AF250)</f>
        <v>0</v>
      </c>
      <c r="AG248" s="225" t="n">
        <f aca="false">SUM(AG250)</f>
        <v>22000</v>
      </c>
      <c r="AH248" s="225" t="n">
        <f aca="false">SUM(AH250)</f>
        <v>10836.89</v>
      </c>
      <c r="AI248" s="225" t="n">
        <f aca="false">SUM(AI250)</f>
        <v>10000</v>
      </c>
      <c r="AJ248" s="225" t="n">
        <f aca="false">SUM(AJ250)</f>
        <v>10000</v>
      </c>
      <c r="AK248" s="225" t="n">
        <f aca="false">SUM(AK250)</f>
        <v>10000</v>
      </c>
      <c r="AL248" s="225" t="n">
        <f aca="false">SUM(AL250)</f>
        <v>0</v>
      </c>
      <c r="AM248" s="225" t="n">
        <f aca="false">SUM(AM250)</f>
        <v>0</v>
      </c>
      <c r="AN248" s="225" t="n">
        <f aca="false">SUM(AN250)</f>
        <v>10000</v>
      </c>
      <c r="AO248" s="225" t="n">
        <f aca="false">SUM(AO250)</f>
        <v>0</v>
      </c>
      <c r="AP248" s="226" t="n">
        <f aca="false">SUM(AO248/AN248*100)</f>
        <v>0</v>
      </c>
    </row>
    <row r="249" customFormat="false" ht="12.75" hidden="false" customHeight="false" outlineLevel="0" collapsed="false">
      <c r="A249" s="227"/>
      <c r="B249" s="228" t="s">
        <v>115</v>
      </c>
      <c r="C249" s="228"/>
      <c r="D249" s="228"/>
      <c r="E249" s="228"/>
      <c r="F249" s="228"/>
      <c r="G249" s="228"/>
      <c r="H249" s="228"/>
      <c r="I249" s="229" t="n">
        <v>381</v>
      </c>
      <c r="J249" s="230" t="s">
        <v>96</v>
      </c>
      <c r="K249" s="231" t="n">
        <f aca="false">SUM(K250)</f>
        <v>10000</v>
      </c>
      <c r="L249" s="231" t="n">
        <f aca="false">SUM(L250)</f>
        <v>20000</v>
      </c>
      <c r="M249" s="231" t="n">
        <f aca="false">SUM(M250)</f>
        <v>20000</v>
      </c>
      <c r="N249" s="231" t="n">
        <f aca="false">SUM(N250)</f>
        <v>3000</v>
      </c>
      <c r="O249" s="231" t="n">
        <f aca="false">SUM(O250)</f>
        <v>3000</v>
      </c>
      <c r="P249" s="231" t="n">
        <f aca="false">SUM(P250)</f>
        <v>3000</v>
      </c>
      <c r="Q249" s="231" t="n">
        <f aca="false">SUM(Q250)</f>
        <v>3000</v>
      </c>
      <c r="R249" s="231" t="n">
        <f aca="false">SUM(R250)</f>
        <v>0</v>
      </c>
      <c r="S249" s="231" t="n">
        <f aca="false">SUM(S250)</f>
        <v>3000</v>
      </c>
      <c r="T249" s="231" t="n">
        <f aca="false">SUM(T250)</f>
        <v>0</v>
      </c>
      <c r="U249" s="231" t="n">
        <f aca="false">SUM(U250)</f>
        <v>0</v>
      </c>
      <c r="V249" s="231" t="n">
        <f aca="false">SUM(V250)</f>
        <v>100</v>
      </c>
      <c r="W249" s="231" t="n">
        <f aca="false">SUM(W250)</f>
        <v>3000</v>
      </c>
      <c r="X249" s="231" t="n">
        <f aca="false">SUM(X250)</f>
        <v>3000</v>
      </c>
      <c r="Y249" s="231" t="n">
        <f aca="false">SUM(Y250)</f>
        <v>3000</v>
      </c>
      <c r="Z249" s="231" t="n">
        <f aca="false">SUM(Z250)</f>
        <v>3000</v>
      </c>
      <c r="AA249" s="231" t="n">
        <f aca="false">SUM(AA250)</f>
        <v>22000</v>
      </c>
      <c r="AB249" s="231" t="n">
        <f aca="false">SUM(AB250)</f>
        <v>0</v>
      </c>
      <c r="AC249" s="231" t="n">
        <f aca="false">SUM(AC250)</f>
        <v>22000</v>
      </c>
      <c r="AD249" s="231" t="n">
        <f aca="false">SUM(AD250)</f>
        <v>22000</v>
      </c>
      <c r="AE249" s="231" t="n">
        <f aca="false">SUM(AE250)</f>
        <v>0</v>
      </c>
      <c r="AF249" s="231" t="n">
        <f aca="false">SUM(AF250)</f>
        <v>0</v>
      </c>
      <c r="AG249" s="231" t="n">
        <f aca="false">SUM(AG250)</f>
        <v>22000</v>
      </c>
      <c r="AH249" s="231" t="n">
        <f aca="false">SUM(AH250)</f>
        <v>10836.89</v>
      </c>
      <c r="AI249" s="231" t="n">
        <f aca="false">SUM(AI250)</f>
        <v>10000</v>
      </c>
      <c r="AJ249" s="231" t="n">
        <f aca="false">SUM(AJ250)</f>
        <v>10000</v>
      </c>
      <c r="AK249" s="231" t="n">
        <f aca="false">SUM(AK250)</f>
        <v>10000</v>
      </c>
      <c r="AL249" s="231" t="n">
        <f aca="false">SUM(AL250)</f>
        <v>0</v>
      </c>
      <c r="AM249" s="231" t="n">
        <f aca="false">SUM(AM250)</f>
        <v>0</v>
      </c>
      <c r="AN249" s="231" t="n">
        <f aca="false">SUM(AN250)</f>
        <v>10000</v>
      </c>
      <c r="AO249" s="231" t="n">
        <f aca="false">SUM(AO250)</f>
        <v>0</v>
      </c>
      <c r="AP249" s="226" t="n">
        <f aca="false">SUM(AO249/AN249*100)</f>
        <v>0</v>
      </c>
    </row>
    <row r="250" customFormat="false" ht="12.75" hidden="true" customHeight="false" outlineLevel="0" collapsed="false">
      <c r="A250" s="227"/>
      <c r="B250" s="228"/>
      <c r="C250" s="228"/>
      <c r="D250" s="228"/>
      <c r="E250" s="228"/>
      <c r="F250" s="228"/>
      <c r="G250" s="228"/>
      <c r="H250" s="228"/>
      <c r="I250" s="229" t="n">
        <v>38111</v>
      </c>
      <c r="J250" s="230" t="s">
        <v>427</v>
      </c>
      <c r="K250" s="231" t="n">
        <v>10000</v>
      </c>
      <c r="L250" s="231" t="n">
        <v>20000</v>
      </c>
      <c r="M250" s="231" t="n">
        <v>20000</v>
      </c>
      <c r="N250" s="231" t="n">
        <v>3000</v>
      </c>
      <c r="O250" s="231" t="n">
        <v>3000</v>
      </c>
      <c r="P250" s="231" t="n">
        <v>3000</v>
      </c>
      <c r="Q250" s="231" t="n">
        <v>3000</v>
      </c>
      <c r="R250" s="231"/>
      <c r="S250" s="231" t="n">
        <v>3000</v>
      </c>
      <c r="T250" s="231"/>
      <c r="U250" s="231"/>
      <c r="V250" s="232" t="n">
        <f aca="false">S250/P250*100</f>
        <v>100</v>
      </c>
      <c r="W250" s="233" t="n">
        <v>3000</v>
      </c>
      <c r="X250" s="231" t="n">
        <v>3000</v>
      </c>
      <c r="Y250" s="231" t="n">
        <v>3000</v>
      </c>
      <c r="Z250" s="231" t="n">
        <v>3000</v>
      </c>
      <c r="AA250" s="231" t="n">
        <v>22000</v>
      </c>
      <c r="AB250" s="231"/>
      <c r="AC250" s="231" t="n">
        <v>22000</v>
      </c>
      <c r="AD250" s="231" t="n">
        <v>22000</v>
      </c>
      <c r="AE250" s="231"/>
      <c r="AF250" s="231"/>
      <c r="AG250" s="234" t="n">
        <f aca="false">SUM(AD250+AE250-AF250)</f>
        <v>22000</v>
      </c>
      <c r="AH250" s="231" t="n">
        <v>10836.89</v>
      </c>
      <c r="AI250" s="231" t="n">
        <v>10000</v>
      </c>
      <c r="AJ250" s="169" t="n">
        <v>10000</v>
      </c>
      <c r="AK250" s="231" t="n">
        <v>10000</v>
      </c>
      <c r="AL250" s="231"/>
      <c r="AM250" s="231"/>
      <c r="AN250" s="169" t="n">
        <f aca="false">SUM(AK250+AL250-AM250)</f>
        <v>10000</v>
      </c>
      <c r="AO250" s="169"/>
      <c r="AP250" s="226" t="n">
        <f aca="false">SUM(AO250/AN250*100)</f>
        <v>0</v>
      </c>
    </row>
    <row r="251" customFormat="false" ht="12.75" hidden="false" customHeight="false" outlineLevel="0" collapsed="false">
      <c r="A251" s="218" t="s">
        <v>428</v>
      </c>
      <c r="B251" s="236"/>
      <c r="C251" s="236"/>
      <c r="D251" s="236"/>
      <c r="E251" s="236"/>
      <c r="F251" s="236"/>
      <c r="G251" s="236"/>
      <c r="H251" s="236"/>
      <c r="I251" s="215" t="s">
        <v>429</v>
      </c>
      <c r="J251" s="216" t="s">
        <v>430</v>
      </c>
      <c r="K251" s="217" t="e">
        <f aca="false">SUM(#REF!+K252+K261+K267+K273+K279+#REF!)</f>
        <v>#REF!</v>
      </c>
      <c r="L251" s="217" t="e">
        <f aca="false">SUM(#REF!+L252+L261+L267+L273+L279+#REF!)</f>
        <v>#REF!</v>
      </c>
      <c r="M251" s="217" t="e">
        <f aca="false">SUM(#REF!+M252+M261+M267+M273+M279+#REF!)</f>
        <v>#REF!</v>
      </c>
      <c r="N251" s="217" t="n">
        <f aca="false">SUM(N252+N261+N267+N273+N279)</f>
        <v>54000</v>
      </c>
      <c r="O251" s="217" t="n">
        <f aca="false">SUM(O252+O261+O267+O273+O279)</f>
        <v>54000</v>
      </c>
      <c r="P251" s="217" t="n">
        <f aca="false">SUM(P252+P261+P267+P273+P279)</f>
        <v>95000</v>
      </c>
      <c r="Q251" s="217" t="n">
        <f aca="false">SUM(Q252+Q261+Q267+Q273+Q279)</f>
        <v>95000</v>
      </c>
      <c r="R251" s="217" t="n">
        <f aca="false">SUM(R252+R261+R267+R273+R279)</f>
        <v>72200</v>
      </c>
      <c r="S251" s="217" t="n">
        <f aca="false">SUM(S252+S261+S267+S273+S279)</f>
        <v>110000</v>
      </c>
      <c r="T251" s="217" t="n">
        <f aca="false">SUM(T252+T261+T267+T273+T279)</f>
        <v>57200</v>
      </c>
      <c r="U251" s="217" t="n">
        <f aca="false">SUM(U252+U261+U267+U273+U279)</f>
        <v>0</v>
      </c>
      <c r="V251" s="217" t="e">
        <f aca="false">SUM(V252+V261+V267+V273+V279)</f>
        <v>#DIV/0!</v>
      </c>
      <c r="W251" s="217" t="n">
        <f aca="false">SUM(W252+W261+W267+W273+W279)</f>
        <v>135000</v>
      </c>
      <c r="X251" s="217" t="n">
        <f aca="false">SUM(X252+X261+X267+X273+X279)</f>
        <v>255000</v>
      </c>
      <c r="Y251" s="217" t="n">
        <f aca="false">SUM(Y252+Y261+Y267+Y273+Y279)</f>
        <v>245000</v>
      </c>
      <c r="Z251" s="217" t="n">
        <f aca="false">SUM(Z252+Z261+Z267+Z273+Z279)</f>
        <v>345000</v>
      </c>
      <c r="AA251" s="217" t="n">
        <f aca="false">SUM(AA252+AA261+AA267+AA273+AA279)</f>
        <v>329000</v>
      </c>
      <c r="AB251" s="217" t="n">
        <f aca="false">SUM(AB252+AB261+AB267+AB273+AB279)</f>
        <v>113000</v>
      </c>
      <c r="AC251" s="217" t="n">
        <f aca="false">SUM(AC252+AC261+AC267+AC273+AC279)</f>
        <v>439000</v>
      </c>
      <c r="AD251" s="217" t="n">
        <f aca="false">SUM(AD252+AD261+AD267+AD273+AD279)</f>
        <v>544000</v>
      </c>
      <c r="AE251" s="217" t="n">
        <f aca="false">SUM(AE252+AE261+AE267+AE273+AE279)</f>
        <v>0</v>
      </c>
      <c r="AF251" s="217" t="n">
        <f aca="false">SUM(AF252+AF261+AF267+AF273+AF279)</f>
        <v>0</v>
      </c>
      <c r="AG251" s="217" t="n">
        <f aca="false">SUM(AG252+AG261+AG267+AG273+AG279)</f>
        <v>556000</v>
      </c>
      <c r="AH251" s="217" t="n">
        <f aca="false">SUM(AH252+AH261+AH267+AH273+AH279)</f>
        <v>395155</v>
      </c>
      <c r="AI251" s="217" t="n">
        <f aca="false">SUM(AI252+AI261+AI267+AI273+AI279)</f>
        <v>462000</v>
      </c>
      <c r="AJ251" s="217" t="n">
        <f aca="false">SUM(AJ252+AJ261+AJ267+AJ273+AJ279)</f>
        <v>162500</v>
      </c>
      <c r="AK251" s="217" t="n">
        <f aca="false">SUM(AK252+AK261+AK267+AK273+AK279)</f>
        <v>588000</v>
      </c>
      <c r="AL251" s="217" t="n">
        <f aca="false">SUM(AL252+AL261+AL267+AL273+AL279)</f>
        <v>47000</v>
      </c>
      <c r="AM251" s="217" t="n">
        <f aca="false">SUM(AM252+AM261+AM267+AM273+AM279)</f>
        <v>0</v>
      </c>
      <c r="AN251" s="217" t="n">
        <f aca="false">SUM(AN252+AN261+AN267+AN273+AN279)</f>
        <v>635000</v>
      </c>
      <c r="AO251" s="217" t="n">
        <f aca="false">SUM(AO252+AO261+AO267+AO273+AO279)</f>
        <v>220500</v>
      </c>
      <c r="AP251" s="226" t="n">
        <f aca="false">SUM(AO251/AN251*100)</f>
        <v>34.7244094488189</v>
      </c>
    </row>
    <row r="252" customFormat="false" ht="12.75" hidden="false" customHeight="false" outlineLevel="0" collapsed="false">
      <c r="A252" s="207" t="s">
        <v>431</v>
      </c>
      <c r="B252" s="208"/>
      <c r="C252" s="208"/>
      <c r="D252" s="208"/>
      <c r="E252" s="208"/>
      <c r="F252" s="208"/>
      <c r="G252" s="208"/>
      <c r="H252" s="208"/>
      <c r="I252" s="215" t="s">
        <v>224</v>
      </c>
      <c r="J252" s="216" t="s">
        <v>432</v>
      </c>
      <c r="K252" s="217" t="n">
        <f aca="false">SUM(K253)</f>
        <v>36000</v>
      </c>
      <c r="L252" s="217" t="n">
        <f aca="false">SUM(L253)</f>
        <v>20000</v>
      </c>
      <c r="M252" s="217" t="n">
        <f aca="false">SUM(M253)</f>
        <v>20000</v>
      </c>
      <c r="N252" s="217" t="n">
        <f aca="false">SUM(N253)</f>
        <v>13000</v>
      </c>
      <c r="O252" s="217" t="n">
        <f aca="false">SUM(O253)</f>
        <v>13000</v>
      </c>
      <c r="P252" s="217" t="n">
        <f aca="false">SUM(P253)</f>
        <v>25000</v>
      </c>
      <c r="Q252" s="217" t="n">
        <f aca="false">SUM(Q253)</f>
        <v>25000</v>
      </c>
      <c r="R252" s="217" t="n">
        <f aca="false">SUM(R253)</f>
        <v>20000</v>
      </c>
      <c r="S252" s="217" t="n">
        <f aca="false">SUM(S253)</f>
        <v>25000</v>
      </c>
      <c r="T252" s="217" t="n">
        <f aca="false">SUM(T253)</f>
        <v>13500</v>
      </c>
      <c r="U252" s="217" t="n">
        <f aca="false">SUM(U253)</f>
        <v>0</v>
      </c>
      <c r="V252" s="217" t="n">
        <f aca="false">SUM(V253)</f>
        <v>200</v>
      </c>
      <c r="W252" s="217" t="n">
        <f aca="false">SUM(W253)</f>
        <v>45000</v>
      </c>
      <c r="X252" s="217" t="n">
        <f aca="false">SUM(X253)</f>
        <v>45000</v>
      </c>
      <c r="Y252" s="217" t="n">
        <f aca="false">SUM(Y253)</f>
        <v>45000</v>
      </c>
      <c r="Z252" s="217" t="n">
        <f aca="false">SUM(Z253)</f>
        <v>65000</v>
      </c>
      <c r="AA252" s="217" t="n">
        <f aca="false">SUM(AA253)</f>
        <v>55000</v>
      </c>
      <c r="AB252" s="217" t="n">
        <f aca="false">SUM(AB253)</f>
        <v>9500</v>
      </c>
      <c r="AC252" s="217" t="n">
        <f aca="false">SUM(AC253)</f>
        <v>115000</v>
      </c>
      <c r="AD252" s="217" t="n">
        <f aca="false">SUM(AD253)</f>
        <v>220000</v>
      </c>
      <c r="AE252" s="217" t="n">
        <f aca="false">SUM(AE253)</f>
        <v>0</v>
      </c>
      <c r="AF252" s="217" t="n">
        <f aca="false">SUM(AF253)</f>
        <v>0</v>
      </c>
      <c r="AG252" s="217" t="n">
        <f aca="false">SUM(AG253)</f>
        <v>220000</v>
      </c>
      <c r="AH252" s="217" t="n">
        <f aca="false">SUM(AH253)</f>
        <v>211155</v>
      </c>
      <c r="AI252" s="217" t="n">
        <f aca="false">SUM(AI253)</f>
        <v>135000</v>
      </c>
      <c r="AJ252" s="217" t="n">
        <f aca="false">SUM(AJ253)</f>
        <v>12500</v>
      </c>
      <c r="AK252" s="217" t="n">
        <f aca="false">SUM(AK253)</f>
        <v>200000</v>
      </c>
      <c r="AL252" s="217" t="n">
        <f aca="false">SUM(AL253)</f>
        <v>0</v>
      </c>
      <c r="AM252" s="217" t="n">
        <f aca="false">SUM(AM253)</f>
        <v>0</v>
      </c>
      <c r="AN252" s="217" t="n">
        <f aca="false">SUM(AN253)</f>
        <v>200000</v>
      </c>
      <c r="AO252" s="217" t="n">
        <f aca="false">SUM(AO253)</f>
        <v>33000</v>
      </c>
      <c r="AP252" s="226" t="n">
        <f aca="false">SUM(AO252/AN252*100)</f>
        <v>16.5</v>
      </c>
    </row>
    <row r="253" customFormat="false" ht="12.75" hidden="false" customHeight="false" outlineLevel="0" collapsed="false">
      <c r="A253" s="207"/>
      <c r="B253" s="208"/>
      <c r="C253" s="208"/>
      <c r="D253" s="208"/>
      <c r="E253" s="208"/>
      <c r="F253" s="208"/>
      <c r="G253" s="208"/>
      <c r="H253" s="208"/>
      <c r="I253" s="215" t="s">
        <v>433</v>
      </c>
      <c r="J253" s="216"/>
      <c r="K253" s="217" t="n">
        <f aca="false">SUM(K254)</f>
        <v>36000</v>
      </c>
      <c r="L253" s="217" t="n">
        <f aca="false">SUM(L254)</f>
        <v>20000</v>
      </c>
      <c r="M253" s="217" t="n">
        <f aca="false">SUM(M254)</f>
        <v>20000</v>
      </c>
      <c r="N253" s="217" t="n">
        <f aca="false">SUM(N254)</f>
        <v>13000</v>
      </c>
      <c r="O253" s="217" t="n">
        <f aca="false">SUM(O254)</f>
        <v>13000</v>
      </c>
      <c r="P253" s="217" t="n">
        <f aca="false">SUM(P254)</f>
        <v>25000</v>
      </c>
      <c r="Q253" s="217" t="n">
        <f aca="false">SUM(Q254)</f>
        <v>25000</v>
      </c>
      <c r="R253" s="217" t="n">
        <f aca="false">SUM(R254)</f>
        <v>20000</v>
      </c>
      <c r="S253" s="217" t="n">
        <f aca="false">SUM(S254)</f>
        <v>25000</v>
      </c>
      <c r="T253" s="217" t="n">
        <f aca="false">SUM(T254)</f>
        <v>13500</v>
      </c>
      <c r="U253" s="217" t="n">
        <f aca="false">SUM(U254)</f>
        <v>0</v>
      </c>
      <c r="V253" s="217" t="n">
        <f aca="false">SUM(V254)</f>
        <v>200</v>
      </c>
      <c r="W253" s="217" t="n">
        <f aca="false">SUM(W254)</f>
        <v>45000</v>
      </c>
      <c r="X253" s="217" t="n">
        <f aca="false">SUM(X254)</f>
        <v>45000</v>
      </c>
      <c r="Y253" s="217" t="n">
        <f aca="false">SUM(Y254)</f>
        <v>45000</v>
      </c>
      <c r="Z253" s="217" t="n">
        <f aca="false">SUM(Z254)</f>
        <v>65000</v>
      </c>
      <c r="AA253" s="217" t="n">
        <f aca="false">SUM(AA254)</f>
        <v>55000</v>
      </c>
      <c r="AB253" s="217" t="n">
        <f aca="false">SUM(AB254)</f>
        <v>9500</v>
      </c>
      <c r="AC253" s="217" t="n">
        <f aca="false">SUM(AC254)</f>
        <v>115000</v>
      </c>
      <c r="AD253" s="217" t="n">
        <f aca="false">SUM(AD254)</f>
        <v>220000</v>
      </c>
      <c r="AE253" s="217" t="n">
        <f aca="false">SUM(AE254)</f>
        <v>0</v>
      </c>
      <c r="AF253" s="217" t="n">
        <f aca="false">SUM(AF254)</f>
        <v>0</v>
      </c>
      <c r="AG253" s="217" t="n">
        <f aca="false">SUM(AG254)</f>
        <v>220000</v>
      </c>
      <c r="AH253" s="217" t="n">
        <f aca="false">SUM(AH254)</f>
        <v>211155</v>
      </c>
      <c r="AI253" s="217" t="n">
        <f aca="false">SUM(AI254)</f>
        <v>135000</v>
      </c>
      <c r="AJ253" s="217" t="n">
        <f aca="false">SUM(AJ254)</f>
        <v>12500</v>
      </c>
      <c r="AK253" s="217" t="n">
        <f aca="false">SUM(AK254)</f>
        <v>200000</v>
      </c>
      <c r="AL253" s="217" t="n">
        <f aca="false">SUM(AL254)</f>
        <v>0</v>
      </c>
      <c r="AM253" s="217" t="n">
        <f aca="false">SUM(AM254)</f>
        <v>0</v>
      </c>
      <c r="AN253" s="217" t="n">
        <f aca="false">SUM(AN254)</f>
        <v>200000</v>
      </c>
      <c r="AO253" s="217" t="n">
        <f aca="false">SUM(AO254)</f>
        <v>33000</v>
      </c>
      <c r="AP253" s="226" t="n">
        <f aca="false">SUM(AO253/AN253*100)</f>
        <v>16.5</v>
      </c>
    </row>
    <row r="254" customFormat="false" ht="12.75" hidden="false" customHeight="false" outlineLevel="0" collapsed="false">
      <c r="A254" s="245"/>
      <c r="B254" s="223"/>
      <c r="C254" s="223"/>
      <c r="D254" s="223"/>
      <c r="E254" s="223"/>
      <c r="F254" s="223"/>
      <c r="G254" s="223"/>
      <c r="H254" s="223"/>
      <c r="I254" s="224" t="n">
        <v>3</v>
      </c>
      <c r="J254" s="120" t="s">
        <v>77</v>
      </c>
      <c r="K254" s="246" t="n">
        <f aca="false">SUM(K255)</f>
        <v>36000</v>
      </c>
      <c r="L254" s="246" t="n">
        <f aca="false">SUM(L255)</f>
        <v>20000</v>
      </c>
      <c r="M254" s="246" t="n">
        <f aca="false">SUM(M255)</f>
        <v>20000</v>
      </c>
      <c r="N254" s="246" t="n">
        <f aca="false">SUM(N255)</f>
        <v>13000</v>
      </c>
      <c r="O254" s="246" t="n">
        <f aca="false">SUM(O255)</f>
        <v>13000</v>
      </c>
      <c r="P254" s="246" t="n">
        <f aca="false">SUM(P255)</f>
        <v>25000</v>
      </c>
      <c r="Q254" s="246" t="n">
        <f aca="false">SUM(Q255)</f>
        <v>25000</v>
      </c>
      <c r="R254" s="246" t="n">
        <f aca="false">SUM(R255)</f>
        <v>20000</v>
      </c>
      <c r="S254" s="246" t="n">
        <f aca="false">SUM(S255)</f>
        <v>25000</v>
      </c>
      <c r="T254" s="246" t="n">
        <f aca="false">SUM(T255)</f>
        <v>13500</v>
      </c>
      <c r="U254" s="246" t="n">
        <f aca="false">SUM(U255)</f>
        <v>0</v>
      </c>
      <c r="V254" s="246" t="n">
        <f aca="false">SUM(V255)</f>
        <v>200</v>
      </c>
      <c r="W254" s="246" t="n">
        <f aca="false">SUM(W255)</f>
        <v>45000</v>
      </c>
      <c r="X254" s="246" t="n">
        <f aca="false">SUM(X255)</f>
        <v>45000</v>
      </c>
      <c r="Y254" s="246" t="n">
        <f aca="false">SUM(Y255)</f>
        <v>45000</v>
      </c>
      <c r="Z254" s="246" t="n">
        <f aca="false">SUM(Z255)</f>
        <v>65000</v>
      </c>
      <c r="AA254" s="246" t="n">
        <f aca="false">SUM(AA255)</f>
        <v>55000</v>
      </c>
      <c r="AB254" s="246" t="n">
        <f aca="false">SUM(AB255)</f>
        <v>9500</v>
      </c>
      <c r="AC254" s="246" t="n">
        <f aca="false">SUM(AC255)</f>
        <v>115000</v>
      </c>
      <c r="AD254" s="246" t="n">
        <f aca="false">SUM(AD255)</f>
        <v>220000</v>
      </c>
      <c r="AE254" s="246" t="n">
        <f aca="false">SUM(AE255)</f>
        <v>0</v>
      </c>
      <c r="AF254" s="246" t="n">
        <f aca="false">SUM(AF255)</f>
        <v>0</v>
      </c>
      <c r="AG254" s="246" t="n">
        <f aca="false">SUM(AG255)</f>
        <v>220000</v>
      </c>
      <c r="AH254" s="246" t="n">
        <f aca="false">SUM(AH255)</f>
        <v>211155</v>
      </c>
      <c r="AI254" s="246" t="n">
        <f aca="false">SUM(AI255)</f>
        <v>135000</v>
      </c>
      <c r="AJ254" s="246" t="n">
        <f aca="false">SUM(AJ255)</f>
        <v>12500</v>
      </c>
      <c r="AK254" s="246" t="n">
        <f aca="false">SUM(AK255)</f>
        <v>200000</v>
      </c>
      <c r="AL254" s="246" t="n">
        <f aca="false">SUM(AL255)</f>
        <v>0</v>
      </c>
      <c r="AM254" s="246" t="n">
        <f aca="false">SUM(AM255)</f>
        <v>0</v>
      </c>
      <c r="AN254" s="246" t="n">
        <f aca="false">SUM(AN255)</f>
        <v>200000</v>
      </c>
      <c r="AO254" s="246" t="n">
        <f aca="false">SUM(AO255)</f>
        <v>33000</v>
      </c>
      <c r="AP254" s="226" t="n">
        <f aca="false">SUM(AO254/AN254*100)</f>
        <v>16.5</v>
      </c>
    </row>
    <row r="255" customFormat="false" ht="12.75" hidden="false" customHeight="false" outlineLevel="0" collapsed="false">
      <c r="A255" s="245"/>
      <c r="B255" s="223"/>
      <c r="C255" s="223"/>
      <c r="D255" s="223"/>
      <c r="E255" s="223"/>
      <c r="F255" s="223"/>
      <c r="G255" s="223"/>
      <c r="H255" s="223"/>
      <c r="I255" s="224" t="n">
        <v>38</v>
      </c>
      <c r="J255" s="120" t="s">
        <v>95</v>
      </c>
      <c r="K255" s="246" t="n">
        <f aca="false">SUM(K256)</f>
        <v>36000</v>
      </c>
      <c r="L255" s="246" t="n">
        <f aca="false">SUM(L256)</f>
        <v>20000</v>
      </c>
      <c r="M255" s="246" t="n">
        <f aca="false">SUM(M256)</f>
        <v>20000</v>
      </c>
      <c r="N255" s="246" t="n">
        <f aca="false">SUM(N256+N259)</f>
        <v>13000</v>
      </c>
      <c r="O255" s="246" t="n">
        <f aca="false">SUM(O256+O259)</f>
        <v>13000</v>
      </c>
      <c r="P255" s="246" t="n">
        <f aca="false">SUM(P256+P259)</f>
        <v>25000</v>
      </c>
      <c r="Q255" s="246" t="n">
        <f aca="false">SUM(Q256+Q259)</f>
        <v>25000</v>
      </c>
      <c r="R255" s="246" t="n">
        <f aca="false">SUM(R256+R259)</f>
        <v>20000</v>
      </c>
      <c r="S255" s="246" t="n">
        <f aca="false">SUM(S256+S259)</f>
        <v>25000</v>
      </c>
      <c r="T255" s="246" t="n">
        <f aca="false">SUM(T256+T259)</f>
        <v>13500</v>
      </c>
      <c r="U255" s="246" t="n">
        <f aca="false">SUM(U256+U259)</f>
        <v>0</v>
      </c>
      <c r="V255" s="246" t="n">
        <f aca="false">SUM(V256+V259)</f>
        <v>200</v>
      </c>
      <c r="W255" s="246" t="n">
        <f aca="false">SUM(W256+W259)</f>
        <v>45000</v>
      </c>
      <c r="X255" s="246" t="n">
        <f aca="false">SUM(X256+X259)</f>
        <v>45000</v>
      </c>
      <c r="Y255" s="246" t="n">
        <f aca="false">SUM(Y256+Y259)</f>
        <v>45000</v>
      </c>
      <c r="Z255" s="246" t="n">
        <f aca="false">SUM(Z256+Z259)</f>
        <v>65000</v>
      </c>
      <c r="AA255" s="246" t="n">
        <f aca="false">SUM(AA256+AA259)</f>
        <v>55000</v>
      </c>
      <c r="AB255" s="246" t="n">
        <f aca="false">SUM(AB256+AB259)</f>
        <v>9500</v>
      </c>
      <c r="AC255" s="246" t="n">
        <f aca="false">SUM(AC256+AC259)</f>
        <v>115000</v>
      </c>
      <c r="AD255" s="246" t="n">
        <f aca="false">SUM(AD256+AD259)</f>
        <v>220000</v>
      </c>
      <c r="AE255" s="246" t="n">
        <f aca="false">SUM(AE256+AE259)</f>
        <v>0</v>
      </c>
      <c r="AF255" s="246" t="n">
        <f aca="false">SUM(AF256+AF259)</f>
        <v>0</v>
      </c>
      <c r="AG255" s="246" t="n">
        <f aca="false">SUM(AG256+AG259)</f>
        <v>220000</v>
      </c>
      <c r="AH255" s="246" t="n">
        <f aca="false">SUM(AH256+AH259)</f>
        <v>211155</v>
      </c>
      <c r="AI255" s="246" t="n">
        <f aca="false">SUM(AI256+AI259)</f>
        <v>135000</v>
      </c>
      <c r="AJ255" s="246" t="n">
        <f aca="false">SUM(AJ256+AJ259)</f>
        <v>12500</v>
      </c>
      <c r="AK255" s="246" t="n">
        <f aca="false">SUM(AK256+AK259)</f>
        <v>200000</v>
      </c>
      <c r="AL255" s="246" t="n">
        <f aca="false">SUM(AL256+AL259)</f>
        <v>0</v>
      </c>
      <c r="AM255" s="246" t="n">
        <f aca="false">SUM(AM256+AM259)</f>
        <v>0</v>
      </c>
      <c r="AN255" s="246" t="n">
        <f aca="false">SUM(AN256+AN259)</f>
        <v>200000</v>
      </c>
      <c r="AO255" s="246" t="n">
        <f aca="false">SUM(AO256+AO259)</f>
        <v>33000</v>
      </c>
      <c r="AP255" s="226" t="n">
        <f aca="false">SUM(AO255/AN255*100)</f>
        <v>16.5</v>
      </c>
    </row>
    <row r="256" customFormat="false" ht="12.75" hidden="false" customHeight="false" outlineLevel="0" collapsed="false">
      <c r="A256" s="255"/>
      <c r="B256" s="228" t="s">
        <v>115</v>
      </c>
      <c r="C256" s="228"/>
      <c r="D256" s="228"/>
      <c r="E256" s="228"/>
      <c r="F256" s="228"/>
      <c r="G256" s="228"/>
      <c r="H256" s="228"/>
      <c r="I256" s="229" t="n">
        <v>381</v>
      </c>
      <c r="J256" s="230" t="s">
        <v>96</v>
      </c>
      <c r="K256" s="246" t="n">
        <f aca="false">SUM(K257)</f>
        <v>36000</v>
      </c>
      <c r="L256" s="246" t="n">
        <f aca="false">SUM(L257)</f>
        <v>20000</v>
      </c>
      <c r="M256" s="246" t="n">
        <f aca="false">SUM(M257)</f>
        <v>20000</v>
      </c>
      <c r="N256" s="234" t="n">
        <f aca="false">SUM(N257)</f>
        <v>3000</v>
      </c>
      <c r="O256" s="234" t="n">
        <f aca="false">SUM(O257)</f>
        <v>3000</v>
      </c>
      <c r="P256" s="234" t="n">
        <f aca="false">SUM(P257)</f>
        <v>5000</v>
      </c>
      <c r="Q256" s="234" t="n">
        <f aca="false">SUM(Q257)</f>
        <v>5000</v>
      </c>
      <c r="R256" s="234" t="n">
        <f aca="false">SUM(R257)</f>
        <v>20000</v>
      </c>
      <c r="S256" s="234" t="n">
        <f aca="false">SUM(S257)</f>
        <v>5000</v>
      </c>
      <c r="T256" s="234" t="n">
        <f aca="false">SUM(T257)</f>
        <v>0</v>
      </c>
      <c r="U256" s="234" t="n">
        <f aca="false">SUM(U257)</f>
        <v>0</v>
      </c>
      <c r="V256" s="234" t="n">
        <f aca="false">SUM(V257)</f>
        <v>100</v>
      </c>
      <c r="W256" s="234" t="n">
        <f aca="false">SUM(W257)</f>
        <v>5000</v>
      </c>
      <c r="X256" s="234" t="n">
        <f aca="false">SUM(X257)</f>
        <v>25000</v>
      </c>
      <c r="Y256" s="234" t="n">
        <f aca="false">SUM(Y257)</f>
        <v>25000</v>
      </c>
      <c r="Z256" s="234" t="n">
        <f aca="false">SUM(Z257)</f>
        <v>15000</v>
      </c>
      <c r="AA256" s="234" t="n">
        <f aca="false">SUM(AA257:AA258)</f>
        <v>30000</v>
      </c>
      <c r="AB256" s="234" t="n">
        <f aca="false">SUM(AB257:AB258)</f>
        <v>9500</v>
      </c>
      <c r="AC256" s="234" t="n">
        <f aca="false">SUM(AC257:AC258)</f>
        <v>30000</v>
      </c>
      <c r="AD256" s="234" t="n">
        <f aca="false">SUM(AD257:AD258)</f>
        <v>35000</v>
      </c>
      <c r="AE256" s="234" t="n">
        <f aca="false">SUM(AE257:AE258)</f>
        <v>0</v>
      </c>
      <c r="AF256" s="234" t="n">
        <f aca="false">SUM(AF257:AF258)</f>
        <v>0</v>
      </c>
      <c r="AG256" s="234" t="n">
        <f aca="false">SUM(AG257:AG258)</f>
        <v>35000</v>
      </c>
      <c r="AH256" s="234" t="n">
        <f aca="false">SUM(AH257:AH258)</f>
        <v>31500</v>
      </c>
      <c r="AI256" s="234" t="n">
        <f aca="false">SUM(AI257:AI258)</f>
        <v>35000</v>
      </c>
      <c r="AJ256" s="234" t="n">
        <f aca="false">SUM(AJ257:AJ258)</f>
        <v>12500</v>
      </c>
      <c r="AK256" s="234" t="n">
        <f aca="false">SUM(AK257:AK258)</f>
        <v>35000</v>
      </c>
      <c r="AL256" s="234" t="n">
        <f aca="false">SUM(AL257:AL258)</f>
        <v>0</v>
      </c>
      <c r="AM256" s="234" t="n">
        <f aca="false">SUM(AM257:AM258)</f>
        <v>0</v>
      </c>
      <c r="AN256" s="234" t="n">
        <f aca="false">SUM(AN257:AN258)</f>
        <v>35000</v>
      </c>
      <c r="AO256" s="234" t="n">
        <f aca="false">SUM(AO257:AO258)</f>
        <v>3000</v>
      </c>
      <c r="AP256" s="226" t="n">
        <f aca="false">SUM(AO256/AN256*100)</f>
        <v>8.57142857142857</v>
      </c>
    </row>
    <row r="257" customFormat="false" ht="12.75" hidden="true" customHeight="false" outlineLevel="0" collapsed="false">
      <c r="A257" s="255"/>
      <c r="B257" s="228"/>
      <c r="C257" s="228"/>
      <c r="D257" s="228"/>
      <c r="E257" s="228"/>
      <c r="F257" s="228"/>
      <c r="G257" s="228"/>
      <c r="H257" s="228"/>
      <c r="I257" s="229" t="n">
        <v>38113</v>
      </c>
      <c r="J257" s="230" t="s">
        <v>434</v>
      </c>
      <c r="K257" s="231" t="n">
        <v>36000</v>
      </c>
      <c r="L257" s="231" t="n">
        <v>20000</v>
      </c>
      <c r="M257" s="231" t="n">
        <v>20000</v>
      </c>
      <c r="N257" s="231" t="n">
        <v>3000</v>
      </c>
      <c r="O257" s="231" t="n">
        <v>3000</v>
      </c>
      <c r="P257" s="231" t="n">
        <v>5000</v>
      </c>
      <c r="Q257" s="231" t="n">
        <v>5000</v>
      </c>
      <c r="R257" s="231" t="n">
        <v>20000</v>
      </c>
      <c r="S257" s="231" t="n">
        <v>5000</v>
      </c>
      <c r="T257" s="231" t="n">
        <v>0</v>
      </c>
      <c r="U257" s="231"/>
      <c r="V257" s="232" t="n">
        <f aca="false">S257/P257*100</f>
        <v>100</v>
      </c>
      <c r="W257" s="233" t="n">
        <v>5000</v>
      </c>
      <c r="X257" s="231" t="n">
        <v>25000</v>
      </c>
      <c r="Y257" s="231" t="n">
        <v>25000</v>
      </c>
      <c r="Z257" s="231" t="n">
        <v>15000</v>
      </c>
      <c r="AA257" s="231" t="n">
        <v>26000</v>
      </c>
      <c r="AB257" s="231" t="n">
        <v>9500</v>
      </c>
      <c r="AC257" s="231" t="n">
        <v>26000</v>
      </c>
      <c r="AD257" s="231" t="n">
        <v>30000</v>
      </c>
      <c r="AE257" s="231"/>
      <c r="AF257" s="231"/>
      <c r="AG257" s="234" t="n">
        <f aca="false">SUM(AD257+AE257-AF257)</f>
        <v>30000</v>
      </c>
      <c r="AH257" s="231" t="n">
        <v>30000</v>
      </c>
      <c r="AI257" s="231" t="n">
        <v>30000</v>
      </c>
      <c r="AJ257" s="169" t="n">
        <v>12500</v>
      </c>
      <c r="AK257" s="231" t="n">
        <v>30000</v>
      </c>
      <c r="AL257" s="231"/>
      <c r="AM257" s="231"/>
      <c r="AN257" s="169" t="n">
        <f aca="false">SUM(AK257+AL257-AM257)</f>
        <v>30000</v>
      </c>
      <c r="AO257" s="169" t="n">
        <v>3000</v>
      </c>
      <c r="AP257" s="226" t="n">
        <f aca="false">SUM(AO257/AN257*100)</f>
        <v>10</v>
      </c>
    </row>
    <row r="258" customFormat="false" ht="12.75" hidden="true" customHeight="false" outlineLevel="0" collapsed="false">
      <c r="A258" s="255"/>
      <c r="B258" s="228"/>
      <c r="C258" s="228"/>
      <c r="D258" s="228"/>
      <c r="E258" s="228"/>
      <c r="F258" s="228"/>
      <c r="G258" s="228"/>
      <c r="H258" s="228"/>
      <c r="I258" s="229" t="n">
        <v>38113</v>
      </c>
      <c r="J258" s="230" t="s">
        <v>435</v>
      </c>
      <c r="K258" s="231"/>
      <c r="L258" s="231"/>
      <c r="M258" s="231"/>
      <c r="N258" s="231"/>
      <c r="O258" s="231"/>
      <c r="P258" s="231"/>
      <c r="Q258" s="231"/>
      <c r="R258" s="231"/>
      <c r="S258" s="231"/>
      <c r="T258" s="231"/>
      <c r="U258" s="231"/>
      <c r="V258" s="232"/>
      <c r="W258" s="233"/>
      <c r="X258" s="231"/>
      <c r="Y258" s="231"/>
      <c r="Z258" s="231"/>
      <c r="AA258" s="231" t="n">
        <v>4000</v>
      </c>
      <c r="AB258" s="231"/>
      <c r="AC258" s="231" t="n">
        <v>4000</v>
      </c>
      <c r="AD258" s="231" t="n">
        <v>5000</v>
      </c>
      <c r="AE258" s="231"/>
      <c r="AF258" s="231"/>
      <c r="AG258" s="234" t="n">
        <f aca="false">SUM(AD258+AE258-AF258)</f>
        <v>5000</v>
      </c>
      <c r="AH258" s="231" t="n">
        <v>1500</v>
      </c>
      <c r="AI258" s="231" t="n">
        <v>5000</v>
      </c>
      <c r="AJ258" s="169" t="n">
        <v>0</v>
      </c>
      <c r="AK258" s="231" t="n">
        <v>5000</v>
      </c>
      <c r="AL258" s="231"/>
      <c r="AM258" s="231"/>
      <c r="AN258" s="169" t="n">
        <f aca="false">SUM(AK258+AL258-AM258)</f>
        <v>5000</v>
      </c>
      <c r="AO258" s="169"/>
      <c r="AP258" s="226" t="n">
        <f aca="false">SUM(AO258/AN258*100)</f>
        <v>0</v>
      </c>
    </row>
    <row r="259" customFormat="false" ht="12.75" hidden="false" customHeight="false" outlineLevel="0" collapsed="false">
      <c r="A259" s="255"/>
      <c r="B259" s="228" t="n">
        <v>43</v>
      </c>
      <c r="C259" s="228"/>
      <c r="D259" s="228"/>
      <c r="E259" s="228"/>
      <c r="F259" s="228"/>
      <c r="G259" s="228"/>
      <c r="H259" s="228"/>
      <c r="I259" s="229" t="n">
        <v>382</v>
      </c>
      <c r="J259" s="230" t="s">
        <v>76</v>
      </c>
      <c r="K259" s="231"/>
      <c r="L259" s="231"/>
      <c r="M259" s="231"/>
      <c r="N259" s="231" t="n">
        <f aca="false">SUM(N260)</f>
        <v>10000</v>
      </c>
      <c r="O259" s="231" t="n">
        <f aca="false">SUM(O260)</f>
        <v>10000</v>
      </c>
      <c r="P259" s="231" t="n">
        <f aca="false">SUM(P260)</f>
        <v>20000</v>
      </c>
      <c r="Q259" s="231" t="n">
        <f aca="false">SUM(Q260)</f>
        <v>20000</v>
      </c>
      <c r="R259" s="231" t="n">
        <f aca="false">SUM(R260)</f>
        <v>0</v>
      </c>
      <c r="S259" s="231" t="n">
        <f aca="false">SUM(S260)</f>
        <v>20000</v>
      </c>
      <c r="T259" s="231" t="n">
        <f aca="false">SUM(T260)</f>
        <v>13500</v>
      </c>
      <c r="U259" s="231" t="n">
        <f aca="false">SUM(U260)</f>
        <v>0</v>
      </c>
      <c r="V259" s="231" t="n">
        <f aca="false">SUM(V260)</f>
        <v>100</v>
      </c>
      <c r="W259" s="231" t="n">
        <f aca="false">SUM(W260)</f>
        <v>40000</v>
      </c>
      <c r="X259" s="231" t="n">
        <f aca="false">SUM(X260)</f>
        <v>20000</v>
      </c>
      <c r="Y259" s="231" t="n">
        <f aca="false">SUM(Y260)</f>
        <v>20000</v>
      </c>
      <c r="Z259" s="231" t="n">
        <f aca="false">SUM(Z260)</f>
        <v>50000</v>
      </c>
      <c r="AA259" s="231" t="n">
        <f aca="false">SUM(AA260)</f>
        <v>25000</v>
      </c>
      <c r="AB259" s="231" t="n">
        <f aca="false">SUM(AB260)</f>
        <v>0</v>
      </c>
      <c r="AC259" s="231" t="n">
        <f aca="false">SUM(AC260)</f>
        <v>85000</v>
      </c>
      <c r="AD259" s="231" t="n">
        <f aca="false">SUM(AD260)</f>
        <v>185000</v>
      </c>
      <c r="AE259" s="231" t="n">
        <f aca="false">SUM(AE260)</f>
        <v>0</v>
      </c>
      <c r="AF259" s="231" t="n">
        <f aca="false">SUM(AF260)</f>
        <v>0</v>
      </c>
      <c r="AG259" s="231" t="n">
        <f aca="false">SUM(AG260)</f>
        <v>185000</v>
      </c>
      <c r="AH259" s="231" t="n">
        <f aca="false">SUM(AH260)</f>
        <v>179655</v>
      </c>
      <c r="AI259" s="231" t="n">
        <f aca="false">SUM(AI260)</f>
        <v>100000</v>
      </c>
      <c r="AJ259" s="231" t="n">
        <f aca="false">SUM(AJ260)</f>
        <v>0</v>
      </c>
      <c r="AK259" s="231" t="n">
        <f aca="false">SUM(AK260)</f>
        <v>165000</v>
      </c>
      <c r="AL259" s="231" t="n">
        <f aca="false">SUM(AL260)</f>
        <v>0</v>
      </c>
      <c r="AM259" s="231" t="n">
        <f aca="false">SUM(AM260)</f>
        <v>0</v>
      </c>
      <c r="AN259" s="231" t="n">
        <f aca="false">SUM(AN260)</f>
        <v>165000</v>
      </c>
      <c r="AO259" s="231" t="n">
        <f aca="false">SUM(AO260)</f>
        <v>30000</v>
      </c>
      <c r="AP259" s="226" t="n">
        <f aca="false">SUM(AO259/AN259*100)</f>
        <v>18.1818181818182</v>
      </c>
    </row>
    <row r="260" customFormat="false" ht="12.75" hidden="true" customHeight="false" outlineLevel="0" collapsed="false">
      <c r="A260" s="255"/>
      <c r="B260" s="228"/>
      <c r="C260" s="228"/>
      <c r="D260" s="228"/>
      <c r="E260" s="228"/>
      <c r="F260" s="228"/>
      <c r="G260" s="228"/>
      <c r="H260" s="228"/>
      <c r="I260" s="229" t="n">
        <v>38212</v>
      </c>
      <c r="J260" s="230" t="s">
        <v>436</v>
      </c>
      <c r="K260" s="231"/>
      <c r="L260" s="231"/>
      <c r="M260" s="231"/>
      <c r="N260" s="231" t="n">
        <v>10000</v>
      </c>
      <c r="O260" s="231" t="n">
        <v>10000</v>
      </c>
      <c r="P260" s="231" t="n">
        <v>20000</v>
      </c>
      <c r="Q260" s="231" t="n">
        <v>20000</v>
      </c>
      <c r="R260" s="231"/>
      <c r="S260" s="231" t="n">
        <v>20000</v>
      </c>
      <c r="T260" s="231" t="n">
        <v>13500</v>
      </c>
      <c r="U260" s="231"/>
      <c r="V260" s="232" t="n">
        <f aca="false">S260/P260*100</f>
        <v>100</v>
      </c>
      <c r="W260" s="232" t="n">
        <v>40000</v>
      </c>
      <c r="X260" s="231" t="n">
        <v>20000</v>
      </c>
      <c r="Y260" s="231" t="n">
        <v>20000</v>
      </c>
      <c r="Z260" s="231" t="n">
        <v>50000</v>
      </c>
      <c r="AA260" s="231" t="n">
        <v>25000</v>
      </c>
      <c r="AB260" s="231"/>
      <c r="AC260" s="231" t="n">
        <v>85000</v>
      </c>
      <c r="AD260" s="231" t="n">
        <v>185000</v>
      </c>
      <c r="AE260" s="231"/>
      <c r="AF260" s="231"/>
      <c r="AG260" s="234" t="n">
        <f aca="false">SUM(AD260+AE260-AF260)</f>
        <v>185000</v>
      </c>
      <c r="AH260" s="231" t="n">
        <v>179655</v>
      </c>
      <c r="AI260" s="231" t="n">
        <v>100000</v>
      </c>
      <c r="AJ260" s="169" t="n">
        <v>0</v>
      </c>
      <c r="AK260" s="231" t="n">
        <v>165000</v>
      </c>
      <c r="AL260" s="231"/>
      <c r="AM260" s="231"/>
      <c r="AN260" s="169" t="n">
        <f aca="false">SUM(AK260+AL260-AM260)</f>
        <v>165000</v>
      </c>
      <c r="AO260" s="169" t="n">
        <v>30000</v>
      </c>
      <c r="AP260" s="226" t="n">
        <f aca="false">SUM(AO260/AN260*100)</f>
        <v>18.1818181818182</v>
      </c>
    </row>
    <row r="261" customFormat="false" ht="12.75" hidden="false" customHeight="false" outlineLevel="0" collapsed="false">
      <c r="A261" s="207" t="s">
        <v>437</v>
      </c>
      <c r="B261" s="208"/>
      <c r="C261" s="208"/>
      <c r="D261" s="208"/>
      <c r="E261" s="208"/>
      <c r="F261" s="208"/>
      <c r="G261" s="208"/>
      <c r="H261" s="208"/>
      <c r="I261" s="219" t="s">
        <v>224</v>
      </c>
      <c r="J261" s="220" t="s">
        <v>438</v>
      </c>
      <c r="K261" s="217" t="n">
        <f aca="false">SUM(K262)</f>
        <v>26000</v>
      </c>
      <c r="L261" s="217" t="n">
        <f aca="false">SUM(L262)</f>
        <v>95000</v>
      </c>
      <c r="M261" s="217" t="n">
        <f aca="false">SUM(M262)</f>
        <v>95000</v>
      </c>
      <c r="N261" s="217" t="n">
        <f aca="false">SUM(N262)</f>
        <v>5000</v>
      </c>
      <c r="O261" s="217" t="n">
        <f aca="false">SUM(O262)</f>
        <v>5000</v>
      </c>
      <c r="P261" s="217" t="n">
        <f aca="false">SUM(P262)</f>
        <v>15000</v>
      </c>
      <c r="Q261" s="217" t="n">
        <f aca="false">SUM(Q262)</f>
        <v>15000</v>
      </c>
      <c r="R261" s="217" t="n">
        <f aca="false">SUM(R262)</f>
        <v>0</v>
      </c>
      <c r="S261" s="217" t="n">
        <f aca="false">SUM(S262)</f>
        <v>15000</v>
      </c>
      <c r="T261" s="217" t="n">
        <f aca="false">SUM(T262)</f>
        <v>0</v>
      </c>
      <c r="U261" s="217" t="n">
        <f aca="false">SUM(U262)</f>
        <v>0</v>
      </c>
      <c r="V261" s="217" t="n">
        <f aca="false">SUM(V262)</f>
        <v>100</v>
      </c>
      <c r="W261" s="217" t="n">
        <f aca="false">SUM(W262)</f>
        <v>15000</v>
      </c>
      <c r="X261" s="217" t="n">
        <f aca="false">SUM(X262)</f>
        <v>40000</v>
      </c>
      <c r="Y261" s="217" t="n">
        <f aca="false">SUM(Y262)</f>
        <v>40000</v>
      </c>
      <c r="Z261" s="217" t="n">
        <f aca="false">SUM(Z262)</f>
        <v>40000</v>
      </c>
      <c r="AA261" s="217" t="n">
        <f aca="false">SUM(AA262)</f>
        <v>40000</v>
      </c>
      <c r="AB261" s="217" t="n">
        <f aca="false">SUM(AB262)</f>
        <v>20000</v>
      </c>
      <c r="AC261" s="217" t="n">
        <f aca="false">SUM(AC262)</f>
        <v>40000</v>
      </c>
      <c r="AD261" s="217" t="n">
        <f aca="false">SUM(AD262)</f>
        <v>40000</v>
      </c>
      <c r="AE261" s="217" t="n">
        <f aca="false">SUM(AE262)</f>
        <v>0</v>
      </c>
      <c r="AF261" s="217" t="n">
        <f aca="false">SUM(AF262)</f>
        <v>0</v>
      </c>
      <c r="AG261" s="217" t="n">
        <f aca="false">SUM(AG262)</f>
        <v>40000</v>
      </c>
      <c r="AH261" s="217" t="n">
        <f aca="false">SUM(AH262)</f>
        <v>0</v>
      </c>
      <c r="AI261" s="217" t="n">
        <f aca="false">SUM(AI262)</f>
        <v>40000</v>
      </c>
      <c r="AJ261" s="217" t="n">
        <f aca="false">SUM(AJ262)</f>
        <v>27500</v>
      </c>
      <c r="AK261" s="217" t="n">
        <f aca="false">SUM(AK262)</f>
        <v>40000</v>
      </c>
      <c r="AL261" s="217" t="n">
        <f aca="false">SUM(AL262)</f>
        <v>0</v>
      </c>
      <c r="AM261" s="217" t="n">
        <f aca="false">SUM(AM262)</f>
        <v>0</v>
      </c>
      <c r="AN261" s="217" t="n">
        <f aca="false">SUM(AN262)</f>
        <v>40000</v>
      </c>
      <c r="AO261" s="217" t="n">
        <f aca="false">SUM(AO262)</f>
        <v>27500</v>
      </c>
      <c r="AP261" s="226" t="n">
        <f aca="false">SUM(AO261/AN261*100)</f>
        <v>68.75</v>
      </c>
    </row>
    <row r="262" customFormat="false" ht="12.75" hidden="false" customHeight="false" outlineLevel="0" collapsed="false">
      <c r="A262" s="207"/>
      <c r="B262" s="208"/>
      <c r="C262" s="208"/>
      <c r="D262" s="208"/>
      <c r="E262" s="208"/>
      <c r="F262" s="208"/>
      <c r="G262" s="208"/>
      <c r="H262" s="208"/>
      <c r="I262" s="219" t="s">
        <v>439</v>
      </c>
      <c r="J262" s="220"/>
      <c r="K262" s="217" t="n">
        <f aca="false">SUM(K263)</f>
        <v>26000</v>
      </c>
      <c r="L262" s="217" t="n">
        <f aca="false">SUM(L263)</f>
        <v>95000</v>
      </c>
      <c r="M262" s="217" t="n">
        <f aca="false">SUM(M263)</f>
        <v>95000</v>
      </c>
      <c r="N262" s="217" t="n">
        <f aca="false">SUM(N263)</f>
        <v>5000</v>
      </c>
      <c r="O262" s="217" t="n">
        <f aca="false">SUM(O263)</f>
        <v>5000</v>
      </c>
      <c r="P262" s="217" t="n">
        <f aca="false">SUM(P263)</f>
        <v>15000</v>
      </c>
      <c r="Q262" s="217" t="n">
        <f aca="false">SUM(Q263)</f>
        <v>15000</v>
      </c>
      <c r="R262" s="217" t="n">
        <f aca="false">SUM(R263)</f>
        <v>0</v>
      </c>
      <c r="S262" s="217" t="n">
        <f aca="false">SUM(S263)</f>
        <v>15000</v>
      </c>
      <c r="T262" s="217" t="n">
        <f aca="false">SUM(T263)</f>
        <v>0</v>
      </c>
      <c r="U262" s="217" t="n">
        <f aca="false">SUM(U263)</f>
        <v>0</v>
      </c>
      <c r="V262" s="217" t="n">
        <f aca="false">SUM(V263)</f>
        <v>100</v>
      </c>
      <c r="W262" s="217" t="n">
        <f aca="false">SUM(W263)</f>
        <v>15000</v>
      </c>
      <c r="X262" s="217" t="n">
        <f aca="false">SUM(X263)</f>
        <v>40000</v>
      </c>
      <c r="Y262" s="217" t="n">
        <f aca="false">SUM(Y263)</f>
        <v>40000</v>
      </c>
      <c r="Z262" s="217" t="n">
        <f aca="false">SUM(Z263)</f>
        <v>40000</v>
      </c>
      <c r="AA262" s="217" t="n">
        <f aca="false">SUM(AA263)</f>
        <v>40000</v>
      </c>
      <c r="AB262" s="217" t="n">
        <f aca="false">SUM(AB263)</f>
        <v>20000</v>
      </c>
      <c r="AC262" s="217" t="n">
        <f aca="false">SUM(AC263)</f>
        <v>40000</v>
      </c>
      <c r="AD262" s="217" t="n">
        <f aca="false">SUM(AD263)</f>
        <v>40000</v>
      </c>
      <c r="AE262" s="217" t="n">
        <f aca="false">SUM(AE263)</f>
        <v>0</v>
      </c>
      <c r="AF262" s="217" t="n">
        <f aca="false">SUM(AF263)</f>
        <v>0</v>
      </c>
      <c r="AG262" s="217" t="n">
        <f aca="false">SUM(AG263)</f>
        <v>40000</v>
      </c>
      <c r="AH262" s="217" t="n">
        <f aca="false">SUM(AH263)</f>
        <v>0</v>
      </c>
      <c r="AI262" s="217" t="n">
        <f aca="false">SUM(AI263)</f>
        <v>40000</v>
      </c>
      <c r="AJ262" s="217" t="n">
        <f aca="false">SUM(AJ263)</f>
        <v>27500</v>
      </c>
      <c r="AK262" s="217" t="n">
        <f aca="false">SUM(AK263)</f>
        <v>40000</v>
      </c>
      <c r="AL262" s="217" t="n">
        <f aca="false">SUM(AL263)</f>
        <v>0</v>
      </c>
      <c r="AM262" s="217" t="n">
        <f aca="false">SUM(AM263)</f>
        <v>0</v>
      </c>
      <c r="AN262" s="217" t="n">
        <f aca="false">SUM(AN263)</f>
        <v>40000</v>
      </c>
      <c r="AO262" s="217" t="n">
        <f aca="false">SUM(AO263)</f>
        <v>27500</v>
      </c>
      <c r="AP262" s="226" t="n">
        <f aca="false">SUM(AO262/AN262*100)</f>
        <v>68.75</v>
      </c>
    </row>
    <row r="263" customFormat="false" ht="12.75" hidden="false" customHeight="false" outlineLevel="0" collapsed="false">
      <c r="A263" s="245"/>
      <c r="B263" s="223"/>
      <c r="C263" s="223"/>
      <c r="D263" s="223"/>
      <c r="E263" s="223"/>
      <c r="F263" s="223"/>
      <c r="G263" s="223"/>
      <c r="H263" s="223"/>
      <c r="I263" s="224" t="n">
        <v>3</v>
      </c>
      <c r="J263" s="120" t="s">
        <v>77</v>
      </c>
      <c r="K263" s="246" t="n">
        <f aca="false">SUM(K264)</f>
        <v>26000</v>
      </c>
      <c r="L263" s="246" t="n">
        <f aca="false">SUM(L264)</f>
        <v>95000</v>
      </c>
      <c r="M263" s="246" t="n">
        <f aca="false">SUM(M264)</f>
        <v>95000</v>
      </c>
      <c r="N263" s="246" t="n">
        <f aca="false">SUM(N264)</f>
        <v>5000</v>
      </c>
      <c r="O263" s="246" t="n">
        <f aca="false">SUM(O264)</f>
        <v>5000</v>
      </c>
      <c r="P263" s="246" t="n">
        <f aca="false">SUM(P264)</f>
        <v>15000</v>
      </c>
      <c r="Q263" s="246" t="n">
        <f aca="false">SUM(Q264)</f>
        <v>15000</v>
      </c>
      <c r="R263" s="246" t="n">
        <f aca="false">SUM(R264)</f>
        <v>0</v>
      </c>
      <c r="S263" s="246" t="n">
        <f aca="false">SUM(S264)</f>
        <v>15000</v>
      </c>
      <c r="T263" s="246" t="n">
        <f aca="false">SUM(T264)</f>
        <v>0</v>
      </c>
      <c r="U263" s="246" t="n">
        <f aca="false">SUM(U264)</f>
        <v>0</v>
      </c>
      <c r="V263" s="246" t="n">
        <f aca="false">SUM(V264)</f>
        <v>100</v>
      </c>
      <c r="W263" s="246" t="n">
        <f aca="false">SUM(W264)</f>
        <v>15000</v>
      </c>
      <c r="X263" s="246" t="n">
        <f aca="false">SUM(X264)</f>
        <v>40000</v>
      </c>
      <c r="Y263" s="246" t="n">
        <f aca="false">SUM(Y264)</f>
        <v>40000</v>
      </c>
      <c r="Z263" s="246" t="n">
        <f aca="false">SUM(Z264)</f>
        <v>40000</v>
      </c>
      <c r="AA263" s="246" t="n">
        <f aca="false">SUM(AA264)</f>
        <v>40000</v>
      </c>
      <c r="AB263" s="246" t="n">
        <f aca="false">SUM(AB264)</f>
        <v>20000</v>
      </c>
      <c r="AC263" s="246" t="n">
        <f aca="false">SUM(AC264)</f>
        <v>40000</v>
      </c>
      <c r="AD263" s="246" t="n">
        <f aca="false">SUM(AD264)</f>
        <v>40000</v>
      </c>
      <c r="AE263" s="246" t="n">
        <f aca="false">SUM(AE264)</f>
        <v>0</v>
      </c>
      <c r="AF263" s="246" t="n">
        <f aca="false">SUM(AF264)</f>
        <v>0</v>
      </c>
      <c r="AG263" s="246" t="n">
        <f aca="false">SUM(AG264)</f>
        <v>40000</v>
      </c>
      <c r="AH263" s="246" t="n">
        <f aca="false">SUM(AH264)</f>
        <v>0</v>
      </c>
      <c r="AI263" s="246" t="n">
        <f aca="false">SUM(AI264)</f>
        <v>40000</v>
      </c>
      <c r="AJ263" s="246" t="n">
        <f aca="false">SUM(AJ264)</f>
        <v>27500</v>
      </c>
      <c r="AK263" s="246" t="n">
        <f aca="false">SUM(AK264)</f>
        <v>40000</v>
      </c>
      <c r="AL263" s="246" t="n">
        <f aca="false">SUM(AL264)</f>
        <v>0</v>
      </c>
      <c r="AM263" s="246" t="n">
        <f aca="false">SUM(AM264)</f>
        <v>0</v>
      </c>
      <c r="AN263" s="246" t="n">
        <f aca="false">SUM(AN264)</f>
        <v>40000</v>
      </c>
      <c r="AO263" s="246" t="n">
        <f aca="false">SUM(AO264)</f>
        <v>27500</v>
      </c>
      <c r="AP263" s="226" t="n">
        <f aca="false">SUM(AO263/AN263*100)</f>
        <v>68.75</v>
      </c>
    </row>
    <row r="264" customFormat="false" ht="12.75" hidden="false" customHeight="false" outlineLevel="0" collapsed="false">
      <c r="A264" s="245"/>
      <c r="B264" s="223"/>
      <c r="C264" s="223"/>
      <c r="D264" s="223"/>
      <c r="E264" s="223"/>
      <c r="F264" s="223"/>
      <c r="G264" s="223"/>
      <c r="H264" s="223"/>
      <c r="I264" s="224" t="n">
        <v>38</v>
      </c>
      <c r="J264" s="120" t="s">
        <v>95</v>
      </c>
      <c r="K264" s="246" t="n">
        <f aca="false">SUM(K265)</f>
        <v>26000</v>
      </c>
      <c r="L264" s="246" t="n">
        <f aca="false">SUM(L265)</f>
        <v>95000</v>
      </c>
      <c r="M264" s="246" t="n">
        <f aca="false">SUM(M265)</f>
        <v>95000</v>
      </c>
      <c r="N264" s="246" t="n">
        <f aca="false">SUM(N265)</f>
        <v>5000</v>
      </c>
      <c r="O264" s="246" t="n">
        <f aca="false">SUM(O265)</f>
        <v>5000</v>
      </c>
      <c r="P264" s="246" t="n">
        <f aca="false">SUM(P265)</f>
        <v>15000</v>
      </c>
      <c r="Q264" s="246" t="n">
        <f aca="false">SUM(Q265)</f>
        <v>15000</v>
      </c>
      <c r="R264" s="246" t="n">
        <f aca="false">SUM(R265)</f>
        <v>0</v>
      </c>
      <c r="S264" s="246" t="n">
        <f aca="false">SUM(S265)</f>
        <v>15000</v>
      </c>
      <c r="T264" s="246" t="n">
        <f aca="false">SUM(T265)</f>
        <v>0</v>
      </c>
      <c r="U264" s="246" t="n">
        <f aca="false">SUM(U265)</f>
        <v>0</v>
      </c>
      <c r="V264" s="246" t="n">
        <f aca="false">SUM(V265)</f>
        <v>100</v>
      </c>
      <c r="W264" s="246" t="n">
        <f aca="false">SUM(W265)</f>
        <v>15000</v>
      </c>
      <c r="X264" s="246" t="n">
        <f aca="false">SUM(X265)</f>
        <v>40000</v>
      </c>
      <c r="Y264" s="246" t="n">
        <f aca="false">SUM(Y265)</f>
        <v>40000</v>
      </c>
      <c r="Z264" s="246" t="n">
        <f aca="false">SUM(Z265)</f>
        <v>40000</v>
      </c>
      <c r="AA264" s="246" t="n">
        <f aca="false">SUM(AA265)</f>
        <v>40000</v>
      </c>
      <c r="AB264" s="246" t="n">
        <f aca="false">SUM(AB265)</f>
        <v>20000</v>
      </c>
      <c r="AC264" s="246" t="n">
        <f aca="false">SUM(AC265)</f>
        <v>40000</v>
      </c>
      <c r="AD264" s="246" t="n">
        <f aca="false">SUM(AD265)</f>
        <v>40000</v>
      </c>
      <c r="AE264" s="246" t="n">
        <f aca="false">SUM(AE265)</f>
        <v>0</v>
      </c>
      <c r="AF264" s="246" t="n">
        <f aca="false">SUM(AF265)</f>
        <v>0</v>
      </c>
      <c r="AG264" s="246" t="n">
        <f aca="false">SUM(AG265)</f>
        <v>40000</v>
      </c>
      <c r="AH264" s="246" t="n">
        <f aca="false">SUM(AH265)</f>
        <v>0</v>
      </c>
      <c r="AI264" s="246" t="n">
        <f aca="false">SUM(AI265)</f>
        <v>40000</v>
      </c>
      <c r="AJ264" s="246" t="n">
        <f aca="false">SUM(AJ265)</f>
        <v>27500</v>
      </c>
      <c r="AK264" s="246" t="n">
        <f aca="false">SUM(AK265)</f>
        <v>40000</v>
      </c>
      <c r="AL264" s="246" t="n">
        <f aca="false">SUM(AL265)</f>
        <v>0</v>
      </c>
      <c r="AM264" s="246" t="n">
        <f aca="false">SUM(AM265)</f>
        <v>0</v>
      </c>
      <c r="AN264" s="246" t="n">
        <f aca="false">SUM(AN265)</f>
        <v>40000</v>
      </c>
      <c r="AO264" s="246" t="n">
        <f aca="false">SUM(AO265)</f>
        <v>27500</v>
      </c>
      <c r="AP264" s="226" t="n">
        <f aca="false">SUM(AO264/AN264*100)</f>
        <v>68.75</v>
      </c>
    </row>
    <row r="265" customFormat="false" ht="12.75" hidden="false" customHeight="false" outlineLevel="0" collapsed="false">
      <c r="A265" s="255"/>
      <c r="B265" s="228" t="s">
        <v>115</v>
      </c>
      <c r="C265" s="228"/>
      <c r="D265" s="228"/>
      <c r="E265" s="228"/>
      <c r="F265" s="228"/>
      <c r="G265" s="228"/>
      <c r="H265" s="228"/>
      <c r="I265" s="229" t="n">
        <v>381</v>
      </c>
      <c r="J265" s="230" t="s">
        <v>96</v>
      </c>
      <c r="K265" s="246" t="n">
        <f aca="false">SUM(K266)</f>
        <v>26000</v>
      </c>
      <c r="L265" s="246" t="n">
        <f aca="false">SUM(L266)</f>
        <v>95000</v>
      </c>
      <c r="M265" s="246" t="n">
        <f aca="false">SUM(M266)</f>
        <v>95000</v>
      </c>
      <c r="N265" s="234" t="n">
        <f aca="false">SUM(N266)</f>
        <v>5000</v>
      </c>
      <c r="O265" s="234" t="n">
        <f aca="false">SUM(O266)</f>
        <v>5000</v>
      </c>
      <c r="P265" s="234" t="n">
        <f aca="false">SUM(P266)</f>
        <v>15000</v>
      </c>
      <c r="Q265" s="234" t="n">
        <f aca="false">SUM(Q266)</f>
        <v>15000</v>
      </c>
      <c r="R265" s="234" t="n">
        <f aca="false">SUM(R266)</f>
        <v>0</v>
      </c>
      <c r="S265" s="234" t="n">
        <f aca="false">SUM(S266)</f>
        <v>15000</v>
      </c>
      <c r="T265" s="234" t="n">
        <f aca="false">SUM(T266)</f>
        <v>0</v>
      </c>
      <c r="U265" s="234" t="n">
        <f aca="false">SUM(U266)</f>
        <v>0</v>
      </c>
      <c r="V265" s="234" t="n">
        <f aca="false">SUM(V266)</f>
        <v>100</v>
      </c>
      <c r="W265" s="234" t="n">
        <f aca="false">SUM(W266)</f>
        <v>15000</v>
      </c>
      <c r="X265" s="234" t="n">
        <f aca="false">SUM(X266)</f>
        <v>40000</v>
      </c>
      <c r="Y265" s="234" t="n">
        <f aca="false">SUM(Y266)</f>
        <v>40000</v>
      </c>
      <c r="Z265" s="234" t="n">
        <f aca="false">SUM(Z266)</f>
        <v>40000</v>
      </c>
      <c r="AA265" s="234" t="n">
        <f aca="false">SUM(AA266)</f>
        <v>40000</v>
      </c>
      <c r="AB265" s="234" t="n">
        <f aca="false">SUM(AB266)</f>
        <v>20000</v>
      </c>
      <c r="AC265" s="234" t="n">
        <f aca="false">SUM(AC266)</f>
        <v>40000</v>
      </c>
      <c r="AD265" s="234" t="n">
        <f aca="false">SUM(AD266)</f>
        <v>40000</v>
      </c>
      <c r="AE265" s="234" t="n">
        <f aca="false">SUM(AE266)</f>
        <v>0</v>
      </c>
      <c r="AF265" s="234" t="n">
        <f aca="false">SUM(AF266)</f>
        <v>0</v>
      </c>
      <c r="AG265" s="234" t="n">
        <f aca="false">SUM(AG266)</f>
        <v>40000</v>
      </c>
      <c r="AH265" s="234" t="n">
        <f aca="false">SUM(AH266)</f>
        <v>0</v>
      </c>
      <c r="AI265" s="234" t="n">
        <f aca="false">SUM(AI266)</f>
        <v>40000</v>
      </c>
      <c r="AJ265" s="234" t="n">
        <f aca="false">SUM(AJ266)</f>
        <v>27500</v>
      </c>
      <c r="AK265" s="234" t="n">
        <f aca="false">SUM(AK266)</f>
        <v>40000</v>
      </c>
      <c r="AL265" s="234" t="n">
        <f aca="false">SUM(AL266)</f>
        <v>0</v>
      </c>
      <c r="AM265" s="234" t="n">
        <f aca="false">SUM(AM266)</f>
        <v>0</v>
      </c>
      <c r="AN265" s="234" t="n">
        <f aca="false">SUM(AN266)</f>
        <v>40000</v>
      </c>
      <c r="AO265" s="234" t="n">
        <f aca="false">SUM(AO266)</f>
        <v>27500</v>
      </c>
      <c r="AP265" s="226" t="n">
        <f aca="false">SUM(AO265/AN265*100)</f>
        <v>68.75</v>
      </c>
    </row>
    <row r="266" customFormat="false" ht="12.75" hidden="true" customHeight="false" outlineLevel="0" collapsed="false">
      <c r="A266" s="255"/>
      <c r="B266" s="228"/>
      <c r="C266" s="228"/>
      <c r="D266" s="228"/>
      <c r="E266" s="228"/>
      <c r="F266" s="228"/>
      <c r="G266" s="228"/>
      <c r="H266" s="228"/>
      <c r="I266" s="229" t="n">
        <v>38113</v>
      </c>
      <c r="J266" s="230" t="s">
        <v>440</v>
      </c>
      <c r="K266" s="231" t="n">
        <v>26000</v>
      </c>
      <c r="L266" s="231" t="n">
        <v>95000</v>
      </c>
      <c r="M266" s="231" t="n">
        <v>95000</v>
      </c>
      <c r="N266" s="231" t="n">
        <v>5000</v>
      </c>
      <c r="O266" s="231" t="n">
        <v>5000</v>
      </c>
      <c r="P266" s="231" t="n">
        <v>15000</v>
      </c>
      <c r="Q266" s="231" t="n">
        <v>15000</v>
      </c>
      <c r="R266" s="231"/>
      <c r="S266" s="231" t="n">
        <v>15000</v>
      </c>
      <c r="T266" s="231"/>
      <c r="U266" s="231"/>
      <c r="V266" s="232" t="n">
        <f aca="false">S266/P266*100</f>
        <v>100</v>
      </c>
      <c r="W266" s="232" t="n">
        <v>15000</v>
      </c>
      <c r="X266" s="231" t="n">
        <v>40000</v>
      </c>
      <c r="Y266" s="231" t="n">
        <v>40000</v>
      </c>
      <c r="Z266" s="231" t="n">
        <v>40000</v>
      </c>
      <c r="AA266" s="231" t="n">
        <v>40000</v>
      </c>
      <c r="AB266" s="231" t="n">
        <v>20000</v>
      </c>
      <c r="AC266" s="231" t="n">
        <v>40000</v>
      </c>
      <c r="AD266" s="231" t="n">
        <v>40000</v>
      </c>
      <c r="AE266" s="231"/>
      <c r="AF266" s="231"/>
      <c r="AG266" s="234" t="n">
        <f aca="false">SUM(AD266+AE266-AF266)</f>
        <v>40000</v>
      </c>
      <c r="AH266" s="231"/>
      <c r="AI266" s="231" t="n">
        <v>40000</v>
      </c>
      <c r="AJ266" s="169" t="n">
        <v>27500</v>
      </c>
      <c r="AK266" s="231" t="n">
        <v>40000</v>
      </c>
      <c r="AL266" s="231"/>
      <c r="AM266" s="231"/>
      <c r="AN266" s="169" t="n">
        <f aca="false">SUM(AK266+AL266-AM266)</f>
        <v>40000</v>
      </c>
      <c r="AO266" s="169" t="n">
        <v>27500</v>
      </c>
      <c r="AP266" s="226" t="n">
        <f aca="false">SUM(AO266/AN266*100)</f>
        <v>68.75</v>
      </c>
    </row>
    <row r="267" customFormat="false" ht="12.75" hidden="false" customHeight="false" outlineLevel="0" collapsed="false">
      <c r="A267" s="207" t="s">
        <v>441</v>
      </c>
      <c r="B267" s="208"/>
      <c r="C267" s="208"/>
      <c r="D267" s="208"/>
      <c r="E267" s="208"/>
      <c r="F267" s="208"/>
      <c r="G267" s="208"/>
      <c r="H267" s="208"/>
      <c r="I267" s="219" t="s">
        <v>224</v>
      </c>
      <c r="J267" s="220" t="s">
        <v>442</v>
      </c>
      <c r="K267" s="217" t="n">
        <f aca="false">SUM(K268)</f>
        <v>13000</v>
      </c>
      <c r="L267" s="217" t="n">
        <f aca="false">SUM(L268)</f>
        <v>0</v>
      </c>
      <c r="M267" s="217" t="n">
        <f aca="false">SUM(M268)</f>
        <v>0</v>
      </c>
      <c r="N267" s="217" t="n">
        <f aca="false">SUM(N268)</f>
        <v>14000</v>
      </c>
      <c r="O267" s="217" t="n">
        <f aca="false">SUM(O268)</f>
        <v>14000</v>
      </c>
      <c r="P267" s="217" t="n">
        <f aca="false">SUM(P268)</f>
        <v>20000</v>
      </c>
      <c r="Q267" s="217" t="n">
        <f aca="false">SUM(Q268)</f>
        <v>20000</v>
      </c>
      <c r="R267" s="217" t="n">
        <f aca="false">SUM(R268)</f>
        <v>15200</v>
      </c>
      <c r="S267" s="217" t="n">
        <f aca="false">SUM(S268)</f>
        <v>25000</v>
      </c>
      <c r="T267" s="217" t="n">
        <f aca="false">SUM(T268)</f>
        <v>17700</v>
      </c>
      <c r="U267" s="217" t="n">
        <f aca="false">SUM(U268)</f>
        <v>0</v>
      </c>
      <c r="V267" s="217" t="n">
        <f aca="false">SUM(V268)</f>
        <v>125</v>
      </c>
      <c r="W267" s="217" t="n">
        <f aca="false">SUM(W268)</f>
        <v>25000</v>
      </c>
      <c r="X267" s="217" t="n">
        <f aca="false">SUM(X268)</f>
        <v>60000</v>
      </c>
      <c r="Y267" s="217" t="n">
        <f aca="false">SUM(Y268)</f>
        <v>10000</v>
      </c>
      <c r="Z267" s="217" t="n">
        <f aca="false">SUM(Z268)</f>
        <v>15000</v>
      </c>
      <c r="AA267" s="217" t="n">
        <f aca="false">SUM(AA268)</f>
        <v>15000</v>
      </c>
      <c r="AB267" s="217" t="n">
        <f aca="false">SUM(AB268)</f>
        <v>4500</v>
      </c>
      <c r="AC267" s="217" t="n">
        <f aca="false">SUM(AC268)</f>
        <v>15000</v>
      </c>
      <c r="AD267" s="217" t="n">
        <f aca="false">SUM(AD268)</f>
        <v>15000</v>
      </c>
      <c r="AE267" s="217" t="n">
        <f aca="false">SUM(AE268)</f>
        <v>0</v>
      </c>
      <c r="AF267" s="217" t="n">
        <f aca="false">SUM(AF268)</f>
        <v>0</v>
      </c>
      <c r="AG267" s="217" t="n">
        <f aca="false">SUM(AG268)</f>
        <v>15000</v>
      </c>
      <c r="AH267" s="217" t="n">
        <f aca="false">SUM(AH268)</f>
        <v>0</v>
      </c>
      <c r="AI267" s="217" t="n">
        <f aca="false">SUM(AI268)</f>
        <v>15000</v>
      </c>
      <c r="AJ267" s="217" t="n">
        <f aca="false">SUM(AJ268)</f>
        <v>0</v>
      </c>
      <c r="AK267" s="217" t="n">
        <f aca="false">SUM(AK268)</f>
        <v>15000</v>
      </c>
      <c r="AL267" s="217" t="n">
        <f aca="false">SUM(AL268)</f>
        <v>0</v>
      </c>
      <c r="AM267" s="217" t="n">
        <f aca="false">SUM(AM268)</f>
        <v>0</v>
      </c>
      <c r="AN267" s="217" t="n">
        <f aca="false">SUM(AN268)</f>
        <v>15000</v>
      </c>
      <c r="AO267" s="217" t="n">
        <f aca="false">SUM(AO268)</f>
        <v>0</v>
      </c>
      <c r="AP267" s="226" t="n">
        <f aca="false">SUM(AO267/AN267*100)</f>
        <v>0</v>
      </c>
    </row>
    <row r="268" customFormat="false" ht="12.75" hidden="false" customHeight="false" outlineLevel="0" collapsed="false">
      <c r="A268" s="207"/>
      <c r="B268" s="208"/>
      <c r="C268" s="208"/>
      <c r="D268" s="208"/>
      <c r="E268" s="208"/>
      <c r="F268" s="208"/>
      <c r="G268" s="208"/>
      <c r="H268" s="208"/>
      <c r="I268" s="219" t="s">
        <v>439</v>
      </c>
      <c r="J268" s="220"/>
      <c r="K268" s="217" t="n">
        <f aca="false">SUM(K269)</f>
        <v>13000</v>
      </c>
      <c r="L268" s="217" t="n">
        <f aca="false">SUM(L269)</f>
        <v>0</v>
      </c>
      <c r="M268" s="217" t="n">
        <f aca="false">SUM(M269)</f>
        <v>0</v>
      </c>
      <c r="N268" s="217" t="n">
        <f aca="false">SUM(N269)</f>
        <v>14000</v>
      </c>
      <c r="O268" s="217" t="n">
        <f aca="false">SUM(O269)</f>
        <v>14000</v>
      </c>
      <c r="P268" s="217" t="n">
        <f aca="false">SUM(P269)</f>
        <v>20000</v>
      </c>
      <c r="Q268" s="217" t="n">
        <f aca="false">SUM(Q269)</f>
        <v>20000</v>
      </c>
      <c r="R268" s="217" t="n">
        <f aca="false">SUM(R269)</f>
        <v>15200</v>
      </c>
      <c r="S268" s="217" t="n">
        <f aca="false">SUM(S269)</f>
        <v>25000</v>
      </c>
      <c r="T268" s="217" t="n">
        <f aca="false">SUM(T269)</f>
        <v>17700</v>
      </c>
      <c r="U268" s="217" t="n">
        <f aca="false">SUM(U269)</f>
        <v>0</v>
      </c>
      <c r="V268" s="217" t="n">
        <f aca="false">SUM(V269)</f>
        <v>125</v>
      </c>
      <c r="W268" s="217" t="n">
        <f aca="false">SUM(W269)</f>
        <v>25000</v>
      </c>
      <c r="X268" s="217" t="n">
        <f aca="false">SUM(X269)</f>
        <v>60000</v>
      </c>
      <c r="Y268" s="217" t="n">
        <f aca="false">SUM(Y269)</f>
        <v>10000</v>
      </c>
      <c r="Z268" s="217" t="n">
        <f aca="false">SUM(Z269)</f>
        <v>15000</v>
      </c>
      <c r="AA268" s="217" t="n">
        <f aca="false">SUM(AA269)</f>
        <v>15000</v>
      </c>
      <c r="AB268" s="217" t="n">
        <f aca="false">SUM(AB269)</f>
        <v>4500</v>
      </c>
      <c r="AC268" s="217" t="n">
        <f aca="false">SUM(AC269)</f>
        <v>15000</v>
      </c>
      <c r="AD268" s="217" t="n">
        <f aca="false">SUM(AD269)</f>
        <v>15000</v>
      </c>
      <c r="AE268" s="217" t="n">
        <f aca="false">SUM(AE269)</f>
        <v>0</v>
      </c>
      <c r="AF268" s="217" t="n">
        <f aca="false">SUM(AF269)</f>
        <v>0</v>
      </c>
      <c r="AG268" s="217" t="n">
        <f aca="false">SUM(AG269)</f>
        <v>15000</v>
      </c>
      <c r="AH268" s="217" t="n">
        <f aca="false">SUM(AH269)</f>
        <v>0</v>
      </c>
      <c r="AI268" s="217" t="n">
        <f aca="false">SUM(AI269)</f>
        <v>15000</v>
      </c>
      <c r="AJ268" s="217" t="n">
        <f aca="false">SUM(AJ269)</f>
        <v>0</v>
      </c>
      <c r="AK268" s="217" t="n">
        <f aca="false">SUM(AK269)</f>
        <v>15000</v>
      </c>
      <c r="AL268" s="217" t="n">
        <f aca="false">SUM(AL269)</f>
        <v>0</v>
      </c>
      <c r="AM268" s="217" t="n">
        <f aca="false">SUM(AM269)</f>
        <v>0</v>
      </c>
      <c r="AN268" s="217" t="n">
        <f aca="false">SUM(AN269)</f>
        <v>15000</v>
      </c>
      <c r="AO268" s="217" t="n">
        <f aca="false">SUM(AO269)</f>
        <v>0</v>
      </c>
      <c r="AP268" s="226" t="n">
        <f aca="false">SUM(AO268/AN268*100)</f>
        <v>0</v>
      </c>
    </row>
    <row r="269" customFormat="false" ht="12.75" hidden="false" customHeight="false" outlineLevel="0" collapsed="false">
      <c r="A269" s="245"/>
      <c r="B269" s="223"/>
      <c r="C269" s="223"/>
      <c r="D269" s="223"/>
      <c r="E269" s="223"/>
      <c r="F269" s="223"/>
      <c r="G269" s="223"/>
      <c r="H269" s="223"/>
      <c r="I269" s="224" t="n">
        <v>3</v>
      </c>
      <c r="J269" s="120" t="s">
        <v>77</v>
      </c>
      <c r="K269" s="246" t="n">
        <f aca="false">SUM(K270)</f>
        <v>13000</v>
      </c>
      <c r="L269" s="246" t="n">
        <f aca="false">SUM(L270)</f>
        <v>0</v>
      </c>
      <c r="M269" s="246" t="n">
        <f aca="false">SUM(M270)</f>
        <v>0</v>
      </c>
      <c r="N269" s="225" t="n">
        <f aca="false">SUM(N270)</f>
        <v>14000</v>
      </c>
      <c r="O269" s="225" t="n">
        <f aca="false">SUM(O270)</f>
        <v>14000</v>
      </c>
      <c r="P269" s="225" t="n">
        <f aca="false">SUM(P270)</f>
        <v>20000</v>
      </c>
      <c r="Q269" s="225" t="n">
        <f aca="false">SUM(Q270)</f>
        <v>20000</v>
      </c>
      <c r="R269" s="225" t="n">
        <f aca="false">SUM(R270)</f>
        <v>15200</v>
      </c>
      <c r="S269" s="225" t="n">
        <f aca="false">SUM(S270)</f>
        <v>25000</v>
      </c>
      <c r="T269" s="225" t="n">
        <f aca="false">SUM(T270)</f>
        <v>17700</v>
      </c>
      <c r="U269" s="225" t="n">
        <f aca="false">SUM(U270)</f>
        <v>0</v>
      </c>
      <c r="V269" s="225" t="n">
        <f aca="false">SUM(V270)</f>
        <v>125</v>
      </c>
      <c r="W269" s="225" t="n">
        <f aca="false">SUM(W270)</f>
        <v>25000</v>
      </c>
      <c r="X269" s="225" t="n">
        <f aca="false">SUM(X270)</f>
        <v>60000</v>
      </c>
      <c r="Y269" s="225" t="n">
        <f aca="false">SUM(Y270)</f>
        <v>10000</v>
      </c>
      <c r="Z269" s="225" t="n">
        <f aca="false">SUM(Z270)</f>
        <v>15000</v>
      </c>
      <c r="AA269" s="225" t="n">
        <f aca="false">SUM(AA270)</f>
        <v>15000</v>
      </c>
      <c r="AB269" s="225" t="n">
        <f aca="false">SUM(AB270)</f>
        <v>4500</v>
      </c>
      <c r="AC269" s="225" t="n">
        <f aca="false">SUM(AC270)</f>
        <v>15000</v>
      </c>
      <c r="AD269" s="225" t="n">
        <f aca="false">SUM(AD270)</f>
        <v>15000</v>
      </c>
      <c r="AE269" s="225" t="n">
        <f aca="false">SUM(AE270)</f>
        <v>0</v>
      </c>
      <c r="AF269" s="225" t="n">
        <f aca="false">SUM(AF270)</f>
        <v>0</v>
      </c>
      <c r="AG269" s="225" t="n">
        <f aca="false">SUM(AG270)</f>
        <v>15000</v>
      </c>
      <c r="AH269" s="225" t="n">
        <f aca="false">SUM(AH270)</f>
        <v>0</v>
      </c>
      <c r="AI269" s="225" t="n">
        <f aca="false">SUM(AI270)</f>
        <v>15000</v>
      </c>
      <c r="AJ269" s="225" t="n">
        <f aca="false">SUM(AJ270)</f>
        <v>0</v>
      </c>
      <c r="AK269" s="225" t="n">
        <f aca="false">SUM(AK270)</f>
        <v>15000</v>
      </c>
      <c r="AL269" s="225" t="n">
        <f aca="false">SUM(AL270)</f>
        <v>0</v>
      </c>
      <c r="AM269" s="225" t="n">
        <f aca="false">SUM(AM270)</f>
        <v>0</v>
      </c>
      <c r="AN269" s="225" t="n">
        <f aca="false">SUM(AN270)</f>
        <v>15000</v>
      </c>
      <c r="AO269" s="225" t="n">
        <f aca="false">SUM(AO270)</f>
        <v>0</v>
      </c>
      <c r="AP269" s="226" t="n">
        <f aca="false">SUM(AO269/AN269*100)</f>
        <v>0</v>
      </c>
    </row>
    <row r="270" customFormat="false" ht="12.75" hidden="false" customHeight="false" outlineLevel="0" collapsed="false">
      <c r="A270" s="245"/>
      <c r="B270" s="223"/>
      <c r="C270" s="223"/>
      <c r="D270" s="223"/>
      <c r="E270" s="223"/>
      <c r="F270" s="223"/>
      <c r="G270" s="223"/>
      <c r="H270" s="223"/>
      <c r="I270" s="224" t="n">
        <v>38</v>
      </c>
      <c r="J270" s="120" t="s">
        <v>95</v>
      </c>
      <c r="K270" s="246" t="n">
        <f aca="false">SUM(K271)</f>
        <v>13000</v>
      </c>
      <c r="L270" s="246" t="n">
        <f aca="false">SUM(L271)</f>
        <v>0</v>
      </c>
      <c r="M270" s="246" t="n">
        <f aca="false">SUM(M271)</f>
        <v>0</v>
      </c>
      <c r="N270" s="225" t="n">
        <f aca="false">SUM(N271)</f>
        <v>14000</v>
      </c>
      <c r="O270" s="225" t="n">
        <f aca="false">SUM(O271)</f>
        <v>14000</v>
      </c>
      <c r="P270" s="225" t="n">
        <f aca="false">SUM(P271)</f>
        <v>20000</v>
      </c>
      <c r="Q270" s="225" t="n">
        <f aca="false">SUM(Q271)</f>
        <v>20000</v>
      </c>
      <c r="R270" s="225" t="n">
        <f aca="false">SUM(R271)</f>
        <v>15200</v>
      </c>
      <c r="S270" s="225" t="n">
        <f aca="false">SUM(S271)</f>
        <v>25000</v>
      </c>
      <c r="T270" s="225" t="n">
        <f aca="false">SUM(T271)</f>
        <v>17700</v>
      </c>
      <c r="U270" s="225" t="n">
        <f aca="false">SUM(U271)</f>
        <v>0</v>
      </c>
      <c r="V270" s="225" t="n">
        <f aca="false">SUM(V271)</f>
        <v>125</v>
      </c>
      <c r="W270" s="225" t="n">
        <f aca="false">SUM(W271)</f>
        <v>25000</v>
      </c>
      <c r="X270" s="225" t="n">
        <f aca="false">SUM(X271)</f>
        <v>60000</v>
      </c>
      <c r="Y270" s="225" t="n">
        <f aca="false">SUM(Y271)</f>
        <v>10000</v>
      </c>
      <c r="Z270" s="225" t="n">
        <f aca="false">SUM(Z271)</f>
        <v>15000</v>
      </c>
      <c r="AA270" s="225" t="n">
        <f aca="false">SUM(AA271)</f>
        <v>15000</v>
      </c>
      <c r="AB270" s="225" t="n">
        <f aca="false">SUM(AB271)</f>
        <v>4500</v>
      </c>
      <c r="AC270" s="225" t="n">
        <f aca="false">SUM(AC271)</f>
        <v>15000</v>
      </c>
      <c r="AD270" s="225" t="n">
        <f aca="false">SUM(AD271)</f>
        <v>15000</v>
      </c>
      <c r="AE270" s="225" t="n">
        <f aca="false">SUM(AE271)</f>
        <v>0</v>
      </c>
      <c r="AF270" s="225" t="n">
        <f aca="false">SUM(AF271)</f>
        <v>0</v>
      </c>
      <c r="AG270" s="225" t="n">
        <f aca="false">SUM(AG271)</f>
        <v>15000</v>
      </c>
      <c r="AH270" s="225" t="n">
        <f aca="false">SUM(AH271)</f>
        <v>0</v>
      </c>
      <c r="AI270" s="225" t="n">
        <f aca="false">SUM(AI271)</f>
        <v>15000</v>
      </c>
      <c r="AJ270" s="225" t="n">
        <f aca="false">SUM(AJ271)</f>
        <v>0</v>
      </c>
      <c r="AK270" s="225" t="n">
        <f aca="false">SUM(AK271)</f>
        <v>15000</v>
      </c>
      <c r="AL270" s="225" t="n">
        <f aca="false">SUM(AL271)</f>
        <v>0</v>
      </c>
      <c r="AM270" s="225" t="n">
        <f aca="false">SUM(AM271)</f>
        <v>0</v>
      </c>
      <c r="AN270" s="225" t="n">
        <f aca="false">SUM(AN271)</f>
        <v>15000</v>
      </c>
      <c r="AO270" s="225" t="n">
        <f aca="false">SUM(AO271)</f>
        <v>0</v>
      </c>
      <c r="AP270" s="226" t="n">
        <f aca="false">SUM(AO270/AN270*100)</f>
        <v>0</v>
      </c>
    </row>
    <row r="271" customFormat="false" ht="12.75" hidden="false" customHeight="false" outlineLevel="0" collapsed="false">
      <c r="A271" s="255"/>
      <c r="B271" s="228" t="s">
        <v>115</v>
      </c>
      <c r="C271" s="228"/>
      <c r="D271" s="228"/>
      <c r="E271" s="228"/>
      <c r="F271" s="228"/>
      <c r="G271" s="228"/>
      <c r="H271" s="228"/>
      <c r="I271" s="229" t="n">
        <v>381</v>
      </c>
      <c r="J271" s="230" t="s">
        <v>96</v>
      </c>
      <c r="K271" s="246" t="n">
        <f aca="false">SUM(K272)</f>
        <v>13000</v>
      </c>
      <c r="L271" s="246" t="n">
        <f aca="false">SUM(L272)</f>
        <v>0</v>
      </c>
      <c r="M271" s="246" t="n">
        <f aca="false">SUM(M272)</f>
        <v>0</v>
      </c>
      <c r="N271" s="231" t="n">
        <f aca="false">SUM(N272)</f>
        <v>14000</v>
      </c>
      <c r="O271" s="231" t="n">
        <f aca="false">SUM(O272)</f>
        <v>14000</v>
      </c>
      <c r="P271" s="231" t="n">
        <f aca="false">SUM(P272)</f>
        <v>20000</v>
      </c>
      <c r="Q271" s="231" t="n">
        <f aca="false">SUM(Q272)</f>
        <v>20000</v>
      </c>
      <c r="R271" s="231" t="n">
        <f aca="false">SUM(R272)</f>
        <v>15200</v>
      </c>
      <c r="S271" s="231" t="n">
        <f aca="false">SUM(S272)</f>
        <v>25000</v>
      </c>
      <c r="T271" s="231" t="n">
        <f aca="false">SUM(T272)</f>
        <v>17700</v>
      </c>
      <c r="U271" s="231" t="n">
        <f aca="false">SUM(U272)</f>
        <v>0</v>
      </c>
      <c r="V271" s="231" t="n">
        <f aca="false">SUM(V272)</f>
        <v>125</v>
      </c>
      <c r="W271" s="231" t="n">
        <f aca="false">SUM(W272)</f>
        <v>25000</v>
      </c>
      <c r="X271" s="231" t="n">
        <f aca="false">SUM(X272)</f>
        <v>60000</v>
      </c>
      <c r="Y271" s="231" t="n">
        <f aca="false">SUM(Y272)</f>
        <v>10000</v>
      </c>
      <c r="Z271" s="231" t="n">
        <f aca="false">SUM(Z272)</f>
        <v>15000</v>
      </c>
      <c r="AA271" s="231" t="n">
        <f aca="false">SUM(AA272)</f>
        <v>15000</v>
      </c>
      <c r="AB271" s="231" t="n">
        <f aca="false">SUM(AB272)</f>
        <v>4500</v>
      </c>
      <c r="AC271" s="231" t="n">
        <f aca="false">SUM(AC272)</f>
        <v>15000</v>
      </c>
      <c r="AD271" s="231" t="n">
        <f aca="false">SUM(AD272)</f>
        <v>15000</v>
      </c>
      <c r="AE271" s="231" t="n">
        <f aca="false">SUM(AE272)</f>
        <v>0</v>
      </c>
      <c r="AF271" s="231" t="n">
        <f aca="false">SUM(AF272)</f>
        <v>0</v>
      </c>
      <c r="AG271" s="231" t="n">
        <f aca="false">SUM(AG272)</f>
        <v>15000</v>
      </c>
      <c r="AH271" s="231" t="n">
        <f aca="false">SUM(AH272)</f>
        <v>0</v>
      </c>
      <c r="AI271" s="231" t="n">
        <f aca="false">SUM(AI272)</f>
        <v>15000</v>
      </c>
      <c r="AJ271" s="231" t="n">
        <f aca="false">SUM(AJ272)</f>
        <v>0</v>
      </c>
      <c r="AK271" s="231" t="n">
        <f aca="false">SUM(AK272)</f>
        <v>15000</v>
      </c>
      <c r="AL271" s="231" t="n">
        <f aca="false">SUM(AL272)</f>
        <v>0</v>
      </c>
      <c r="AM271" s="231" t="n">
        <f aca="false">SUM(AM272)</f>
        <v>0</v>
      </c>
      <c r="AN271" s="231" t="n">
        <f aca="false">SUM(AN272)</f>
        <v>15000</v>
      </c>
      <c r="AO271" s="231" t="n">
        <f aca="false">SUM(AO272)</f>
        <v>0</v>
      </c>
      <c r="AP271" s="226" t="n">
        <f aca="false">SUM(AO271/AN271*100)</f>
        <v>0</v>
      </c>
    </row>
    <row r="272" customFormat="false" ht="12.75" hidden="true" customHeight="false" outlineLevel="0" collapsed="false">
      <c r="A272" s="255"/>
      <c r="B272" s="228"/>
      <c r="C272" s="228"/>
      <c r="D272" s="228"/>
      <c r="E272" s="228"/>
      <c r="F272" s="228"/>
      <c r="G272" s="228"/>
      <c r="H272" s="228"/>
      <c r="I272" s="229" t="n">
        <v>38113</v>
      </c>
      <c r="J272" s="230" t="s">
        <v>443</v>
      </c>
      <c r="K272" s="231" t="n">
        <v>13000</v>
      </c>
      <c r="L272" s="231" t="n">
        <v>0</v>
      </c>
      <c r="M272" s="231" t="n">
        <v>0</v>
      </c>
      <c r="N272" s="231" t="n">
        <v>14000</v>
      </c>
      <c r="O272" s="231" t="n">
        <v>14000</v>
      </c>
      <c r="P272" s="231" t="n">
        <v>20000</v>
      </c>
      <c r="Q272" s="231" t="n">
        <v>20000</v>
      </c>
      <c r="R272" s="231" t="n">
        <v>15200</v>
      </c>
      <c r="S272" s="231" t="n">
        <v>25000</v>
      </c>
      <c r="T272" s="231" t="n">
        <v>17700</v>
      </c>
      <c r="U272" s="231"/>
      <c r="V272" s="232" t="n">
        <f aca="false">S272/P272*100</f>
        <v>125</v>
      </c>
      <c r="W272" s="232" t="n">
        <v>25000</v>
      </c>
      <c r="X272" s="231" t="n">
        <v>60000</v>
      </c>
      <c r="Y272" s="231" t="n">
        <v>10000</v>
      </c>
      <c r="Z272" s="231" t="n">
        <v>15000</v>
      </c>
      <c r="AA272" s="231" t="n">
        <v>15000</v>
      </c>
      <c r="AB272" s="231" t="n">
        <v>4500</v>
      </c>
      <c r="AC272" s="231" t="n">
        <v>15000</v>
      </c>
      <c r="AD272" s="231" t="n">
        <v>15000</v>
      </c>
      <c r="AE272" s="231"/>
      <c r="AF272" s="231"/>
      <c r="AG272" s="234" t="n">
        <f aca="false">SUM(AD272+AE272-AF272)</f>
        <v>15000</v>
      </c>
      <c r="AH272" s="231"/>
      <c r="AI272" s="231" t="n">
        <v>15000</v>
      </c>
      <c r="AJ272" s="169" t="n">
        <v>0</v>
      </c>
      <c r="AK272" s="231" t="n">
        <v>15000</v>
      </c>
      <c r="AL272" s="231"/>
      <c r="AM272" s="231"/>
      <c r="AN272" s="169" t="n">
        <f aca="false">SUM(AK272+AL272-AM272)</f>
        <v>15000</v>
      </c>
      <c r="AO272" s="169"/>
      <c r="AP272" s="226" t="n">
        <f aca="false">SUM(AO272/AN272*100)</f>
        <v>0</v>
      </c>
    </row>
    <row r="273" customFormat="false" ht="12.75" hidden="false" customHeight="false" outlineLevel="0" collapsed="false">
      <c r="A273" s="207" t="s">
        <v>444</v>
      </c>
      <c r="B273" s="208"/>
      <c r="C273" s="208"/>
      <c r="D273" s="208"/>
      <c r="E273" s="208"/>
      <c r="F273" s="208"/>
      <c r="G273" s="208"/>
      <c r="H273" s="208"/>
      <c r="I273" s="219" t="s">
        <v>224</v>
      </c>
      <c r="J273" s="220" t="s">
        <v>445</v>
      </c>
      <c r="K273" s="221" t="n">
        <f aca="false">SUM(K274)</f>
        <v>7950.08</v>
      </c>
      <c r="L273" s="221" t="n">
        <f aca="false">SUM(L274)</f>
        <v>20000</v>
      </c>
      <c r="M273" s="221" t="n">
        <f aca="false">SUM(M274)</f>
        <v>20000</v>
      </c>
      <c r="N273" s="221" t="n">
        <f aca="false">SUM(N274)</f>
        <v>5000</v>
      </c>
      <c r="O273" s="221" t="n">
        <f aca="false">SUM(O274)</f>
        <v>5000</v>
      </c>
      <c r="P273" s="221" t="n">
        <f aca="false">SUM(P274)</f>
        <v>20000</v>
      </c>
      <c r="Q273" s="221" t="n">
        <f aca="false">SUM(Q274)</f>
        <v>20000</v>
      </c>
      <c r="R273" s="221" t="n">
        <f aca="false">SUM(R274)</f>
        <v>15000</v>
      </c>
      <c r="S273" s="221" t="n">
        <f aca="false">SUM(S274)</f>
        <v>20000</v>
      </c>
      <c r="T273" s="221" t="n">
        <f aca="false">SUM(T274)</f>
        <v>12500</v>
      </c>
      <c r="U273" s="221" t="n">
        <f aca="false">SUM(U274)</f>
        <v>0</v>
      </c>
      <c r="V273" s="221" t="n">
        <f aca="false">SUM(V274)</f>
        <v>100</v>
      </c>
      <c r="W273" s="221" t="n">
        <f aca="false">SUM(W274)</f>
        <v>20000</v>
      </c>
      <c r="X273" s="221" t="n">
        <f aca="false">SUM(X274)</f>
        <v>25000</v>
      </c>
      <c r="Y273" s="221" t="n">
        <f aca="false">SUM(Y274)</f>
        <v>25000</v>
      </c>
      <c r="Z273" s="221" t="n">
        <f aca="false">SUM(Z274)</f>
        <v>40000</v>
      </c>
      <c r="AA273" s="221" t="n">
        <f aca="false">SUM(AA274)</f>
        <v>40000</v>
      </c>
      <c r="AB273" s="221" t="n">
        <f aca="false">SUM(AB274)</f>
        <v>21000</v>
      </c>
      <c r="AC273" s="221" t="n">
        <f aca="false">SUM(AC274)</f>
        <v>40000</v>
      </c>
      <c r="AD273" s="221" t="n">
        <f aca="false">SUM(AD274)</f>
        <v>40000</v>
      </c>
      <c r="AE273" s="221" t="n">
        <f aca="false">SUM(AE274)</f>
        <v>0</v>
      </c>
      <c r="AF273" s="221" t="n">
        <f aca="false">SUM(AF274)</f>
        <v>0</v>
      </c>
      <c r="AG273" s="221" t="n">
        <f aca="false">SUM(AG274)</f>
        <v>40000</v>
      </c>
      <c r="AH273" s="221" t="n">
        <f aca="false">SUM(AH274)</f>
        <v>22500</v>
      </c>
      <c r="AI273" s="221" t="n">
        <f aca="false">SUM(AI274)</f>
        <v>40000</v>
      </c>
      <c r="AJ273" s="221" t="n">
        <f aca="false">SUM(AJ274)</f>
        <v>10000</v>
      </c>
      <c r="AK273" s="221" t="n">
        <f aca="false">SUM(AK274)</f>
        <v>40000</v>
      </c>
      <c r="AL273" s="221" t="n">
        <f aca="false">SUM(AL274)</f>
        <v>0</v>
      </c>
      <c r="AM273" s="221" t="n">
        <f aca="false">SUM(AM274)</f>
        <v>0</v>
      </c>
      <c r="AN273" s="221" t="n">
        <f aca="false">SUM(AN274)</f>
        <v>40000</v>
      </c>
      <c r="AO273" s="221" t="n">
        <f aca="false">SUM(AO274)</f>
        <v>20000</v>
      </c>
      <c r="AP273" s="226" t="n">
        <f aca="false">SUM(AO273/AN273*100)</f>
        <v>50</v>
      </c>
    </row>
    <row r="274" customFormat="false" ht="12.75" hidden="false" customHeight="false" outlineLevel="0" collapsed="false">
      <c r="A274" s="207"/>
      <c r="B274" s="208"/>
      <c r="C274" s="208"/>
      <c r="D274" s="208"/>
      <c r="E274" s="208"/>
      <c r="F274" s="208"/>
      <c r="G274" s="208"/>
      <c r="H274" s="208"/>
      <c r="I274" s="219" t="s">
        <v>439</v>
      </c>
      <c r="J274" s="220"/>
      <c r="K274" s="221" t="n">
        <f aca="false">SUM(K275)</f>
        <v>7950.08</v>
      </c>
      <c r="L274" s="221" t="n">
        <f aca="false">SUM(L275)</f>
        <v>20000</v>
      </c>
      <c r="M274" s="221" t="n">
        <f aca="false">SUM(M275)</f>
        <v>20000</v>
      </c>
      <c r="N274" s="221" t="n">
        <f aca="false">SUM(N275)</f>
        <v>5000</v>
      </c>
      <c r="O274" s="221" t="n">
        <f aca="false">SUM(O275)</f>
        <v>5000</v>
      </c>
      <c r="P274" s="221" t="n">
        <f aca="false">SUM(P275)</f>
        <v>20000</v>
      </c>
      <c r="Q274" s="221" t="n">
        <f aca="false">SUM(Q275)</f>
        <v>20000</v>
      </c>
      <c r="R274" s="221" t="n">
        <f aca="false">SUM(R275)</f>
        <v>15000</v>
      </c>
      <c r="S274" s="221" t="n">
        <f aca="false">SUM(S275)</f>
        <v>20000</v>
      </c>
      <c r="T274" s="221" t="n">
        <f aca="false">SUM(T275)</f>
        <v>12500</v>
      </c>
      <c r="U274" s="221" t="n">
        <f aca="false">SUM(U275)</f>
        <v>0</v>
      </c>
      <c r="V274" s="221" t="n">
        <f aca="false">SUM(V275)</f>
        <v>100</v>
      </c>
      <c r="W274" s="221" t="n">
        <f aca="false">SUM(W275)</f>
        <v>20000</v>
      </c>
      <c r="X274" s="221" t="n">
        <f aca="false">SUM(X275)</f>
        <v>25000</v>
      </c>
      <c r="Y274" s="221" t="n">
        <f aca="false">SUM(Y275)</f>
        <v>25000</v>
      </c>
      <c r="Z274" s="221" t="n">
        <f aca="false">SUM(Z275)</f>
        <v>40000</v>
      </c>
      <c r="AA274" s="221" t="n">
        <f aca="false">SUM(AA275)</f>
        <v>40000</v>
      </c>
      <c r="AB274" s="221" t="n">
        <f aca="false">SUM(AB275)</f>
        <v>21000</v>
      </c>
      <c r="AC274" s="221" t="n">
        <f aca="false">SUM(AC275)</f>
        <v>40000</v>
      </c>
      <c r="AD274" s="221" t="n">
        <f aca="false">SUM(AD275)</f>
        <v>40000</v>
      </c>
      <c r="AE274" s="221" t="n">
        <f aca="false">SUM(AE275)</f>
        <v>0</v>
      </c>
      <c r="AF274" s="221" t="n">
        <f aca="false">SUM(AF275)</f>
        <v>0</v>
      </c>
      <c r="AG274" s="221" t="n">
        <f aca="false">SUM(AG275)</f>
        <v>40000</v>
      </c>
      <c r="AH274" s="221" t="n">
        <f aca="false">SUM(AH275)</f>
        <v>22500</v>
      </c>
      <c r="AI274" s="221" t="n">
        <f aca="false">SUM(AI275)</f>
        <v>40000</v>
      </c>
      <c r="AJ274" s="221" t="n">
        <f aca="false">SUM(AJ275)</f>
        <v>10000</v>
      </c>
      <c r="AK274" s="221" t="n">
        <f aca="false">SUM(AK275)</f>
        <v>40000</v>
      </c>
      <c r="AL274" s="221" t="n">
        <f aca="false">SUM(AL275)</f>
        <v>0</v>
      </c>
      <c r="AM274" s="221" t="n">
        <f aca="false">SUM(AM275)</f>
        <v>0</v>
      </c>
      <c r="AN274" s="221" t="n">
        <f aca="false">SUM(AN275)</f>
        <v>40000</v>
      </c>
      <c r="AO274" s="221" t="n">
        <f aca="false">SUM(AO275)</f>
        <v>20000</v>
      </c>
      <c r="AP274" s="226" t="n">
        <f aca="false">SUM(AO274/AN274*100)</f>
        <v>50</v>
      </c>
    </row>
    <row r="275" customFormat="false" ht="12.75" hidden="false" customHeight="false" outlineLevel="0" collapsed="false">
      <c r="A275" s="245"/>
      <c r="B275" s="223"/>
      <c r="C275" s="223"/>
      <c r="D275" s="223"/>
      <c r="E275" s="223"/>
      <c r="F275" s="223"/>
      <c r="G275" s="223"/>
      <c r="H275" s="223"/>
      <c r="I275" s="224" t="n">
        <v>3</v>
      </c>
      <c r="J275" s="120" t="s">
        <v>77</v>
      </c>
      <c r="K275" s="225" t="n">
        <f aca="false">SUM(K276)</f>
        <v>7950.08</v>
      </c>
      <c r="L275" s="225" t="n">
        <f aca="false">SUM(L276)</f>
        <v>20000</v>
      </c>
      <c r="M275" s="225" t="n">
        <f aca="false">SUM(M276)</f>
        <v>20000</v>
      </c>
      <c r="N275" s="225" t="n">
        <f aca="false">SUM(N276)</f>
        <v>5000</v>
      </c>
      <c r="O275" s="225" t="n">
        <f aca="false">SUM(O276)</f>
        <v>5000</v>
      </c>
      <c r="P275" s="225" t="n">
        <f aca="false">SUM(P276)</f>
        <v>20000</v>
      </c>
      <c r="Q275" s="225" t="n">
        <f aca="false">SUM(Q276)</f>
        <v>20000</v>
      </c>
      <c r="R275" s="225" t="n">
        <f aca="false">SUM(R276)</f>
        <v>15000</v>
      </c>
      <c r="S275" s="225" t="n">
        <f aca="false">SUM(S276)</f>
        <v>20000</v>
      </c>
      <c r="T275" s="225" t="n">
        <f aca="false">SUM(T276)</f>
        <v>12500</v>
      </c>
      <c r="U275" s="225" t="n">
        <f aca="false">SUM(U276)</f>
        <v>0</v>
      </c>
      <c r="V275" s="225" t="n">
        <f aca="false">SUM(V276)</f>
        <v>100</v>
      </c>
      <c r="W275" s="225" t="n">
        <f aca="false">SUM(W276)</f>
        <v>20000</v>
      </c>
      <c r="X275" s="225" t="n">
        <f aca="false">SUM(X276)</f>
        <v>25000</v>
      </c>
      <c r="Y275" s="225" t="n">
        <f aca="false">SUM(Y276)</f>
        <v>25000</v>
      </c>
      <c r="Z275" s="225" t="n">
        <f aca="false">SUM(Z276)</f>
        <v>40000</v>
      </c>
      <c r="AA275" s="225" t="n">
        <f aca="false">SUM(AA276)</f>
        <v>40000</v>
      </c>
      <c r="AB275" s="225" t="n">
        <f aca="false">SUM(AB276)</f>
        <v>21000</v>
      </c>
      <c r="AC275" s="225" t="n">
        <f aca="false">SUM(AC276)</f>
        <v>40000</v>
      </c>
      <c r="AD275" s="225" t="n">
        <f aca="false">SUM(AD276)</f>
        <v>40000</v>
      </c>
      <c r="AE275" s="225" t="n">
        <f aca="false">SUM(AE276)</f>
        <v>0</v>
      </c>
      <c r="AF275" s="225" t="n">
        <f aca="false">SUM(AF276)</f>
        <v>0</v>
      </c>
      <c r="AG275" s="225" t="n">
        <f aca="false">SUM(AG276)</f>
        <v>40000</v>
      </c>
      <c r="AH275" s="225" t="n">
        <f aca="false">SUM(AH276)</f>
        <v>22500</v>
      </c>
      <c r="AI275" s="225" t="n">
        <f aca="false">SUM(AI276)</f>
        <v>40000</v>
      </c>
      <c r="AJ275" s="225" t="n">
        <f aca="false">SUM(AJ276)</f>
        <v>10000</v>
      </c>
      <c r="AK275" s="225" t="n">
        <f aca="false">SUM(AK276)</f>
        <v>40000</v>
      </c>
      <c r="AL275" s="225" t="n">
        <f aca="false">SUM(AL276)</f>
        <v>0</v>
      </c>
      <c r="AM275" s="225" t="n">
        <f aca="false">SUM(AM276)</f>
        <v>0</v>
      </c>
      <c r="AN275" s="225" t="n">
        <f aca="false">SUM(AN276)</f>
        <v>40000</v>
      </c>
      <c r="AO275" s="225" t="n">
        <f aca="false">SUM(AO276)</f>
        <v>20000</v>
      </c>
      <c r="AP275" s="226" t="n">
        <f aca="false">SUM(AO275/AN275*100)</f>
        <v>50</v>
      </c>
    </row>
    <row r="276" customFormat="false" ht="12.75" hidden="false" customHeight="false" outlineLevel="0" collapsed="false">
      <c r="A276" s="245"/>
      <c r="B276" s="223"/>
      <c r="C276" s="223"/>
      <c r="D276" s="223"/>
      <c r="E276" s="223"/>
      <c r="F276" s="223"/>
      <c r="G276" s="223"/>
      <c r="H276" s="223"/>
      <c r="I276" s="224" t="n">
        <v>38</v>
      </c>
      <c r="J276" s="120" t="s">
        <v>95</v>
      </c>
      <c r="K276" s="225" t="n">
        <f aca="false">SUM(K277)</f>
        <v>7950.08</v>
      </c>
      <c r="L276" s="225" t="n">
        <f aca="false">SUM(L277)</f>
        <v>20000</v>
      </c>
      <c r="M276" s="225" t="n">
        <f aca="false">SUM(M277)</f>
        <v>20000</v>
      </c>
      <c r="N276" s="225" t="n">
        <f aca="false">SUM(N277)</f>
        <v>5000</v>
      </c>
      <c r="O276" s="225" t="n">
        <f aca="false">SUM(O277)</f>
        <v>5000</v>
      </c>
      <c r="P276" s="225" t="n">
        <f aca="false">SUM(P277)</f>
        <v>20000</v>
      </c>
      <c r="Q276" s="225" t="n">
        <f aca="false">SUM(Q277)</f>
        <v>20000</v>
      </c>
      <c r="R276" s="225" t="n">
        <f aca="false">SUM(R277)</f>
        <v>15000</v>
      </c>
      <c r="S276" s="225" t="n">
        <f aca="false">SUM(S277)</f>
        <v>20000</v>
      </c>
      <c r="T276" s="225" t="n">
        <f aca="false">SUM(T277)</f>
        <v>12500</v>
      </c>
      <c r="U276" s="225" t="n">
        <f aca="false">SUM(U277)</f>
        <v>0</v>
      </c>
      <c r="V276" s="225" t="n">
        <f aca="false">SUM(V277)</f>
        <v>100</v>
      </c>
      <c r="W276" s="225" t="n">
        <f aca="false">SUM(W277)</f>
        <v>20000</v>
      </c>
      <c r="X276" s="225" t="n">
        <f aca="false">SUM(X277)</f>
        <v>25000</v>
      </c>
      <c r="Y276" s="225" t="n">
        <f aca="false">SUM(Y277)</f>
        <v>25000</v>
      </c>
      <c r="Z276" s="225" t="n">
        <f aca="false">SUM(Z277)</f>
        <v>40000</v>
      </c>
      <c r="AA276" s="225" t="n">
        <f aca="false">SUM(AA277)</f>
        <v>40000</v>
      </c>
      <c r="AB276" s="225" t="n">
        <f aca="false">SUM(AB277)</f>
        <v>21000</v>
      </c>
      <c r="AC276" s="225" t="n">
        <f aca="false">SUM(AC277)</f>
        <v>40000</v>
      </c>
      <c r="AD276" s="225" t="n">
        <f aca="false">SUM(AD277)</f>
        <v>40000</v>
      </c>
      <c r="AE276" s="225" t="n">
        <f aca="false">SUM(AE277)</f>
        <v>0</v>
      </c>
      <c r="AF276" s="225" t="n">
        <f aca="false">SUM(AF277)</f>
        <v>0</v>
      </c>
      <c r="AG276" s="225" t="n">
        <f aca="false">SUM(AG277)</f>
        <v>40000</v>
      </c>
      <c r="AH276" s="225" t="n">
        <f aca="false">SUM(AH277)</f>
        <v>22500</v>
      </c>
      <c r="AI276" s="225" t="n">
        <f aca="false">SUM(AI277)</f>
        <v>40000</v>
      </c>
      <c r="AJ276" s="225" t="n">
        <f aca="false">SUM(AJ277)</f>
        <v>10000</v>
      </c>
      <c r="AK276" s="225" t="n">
        <f aca="false">SUM(AK277)</f>
        <v>40000</v>
      </c>
      <c r="AL276" s="225" t="n">
        <f aca="false">SUM(AL277)</f>
        <v>0</v>
      </c>
      <c r="AM276" s="225" t="n">
        <f aca="false">SUM(AM277)</f>
        <v>0</v>
      </c>
      <c r="AN276" s="225" t="n">
        <f aca="false">SUM(AN277)</f>
        <v>40000</v>
      </c>
      <c r="AO276" s="225" t="n">
        <f aca="false">SUM(AO277)</f>
        <v>20000</v>
      </c>
      <c r="AP276" s="226" t="n">
        <f aca="false">SUM(AO276/AN276*100)</f>
        <v>50</v>
      </c>
    </row>
    <row r="277" customFormat="false" ht="12.75" hidden="false" customHeight="false" outlineLevel="0" collapsed="false">
      <c r="A277" s="255"/>
      <c r="B277" s="228" t="s">
        <v>115</v>
      </c>
      <c r="C277" s="228"/>
      <c r="D277" s="228"/>
      <c r="E277" s="228"/>
      <c r="F277" s="228"/>
      <c r="G277" s="228"/>
      <c r="H277" s="228"/>
      <c r="I277" s="229" t="n">
        <v>381</v>
      </c>
      <c r="J277" s="230" t="s">
        <v>96</v>
      </c>
      <c r="K277" s="231" t="n">
        <f aca="false">SUM(K278)</f>
        <v>7950.08</v>
      </c>
      <c r="L277" s="231" t="n">
        <f aca="false">SUM(L278)</f>
        <v>20000</v>
      </c>
      <c r="M277" s="231" t="n">
        <f aca="false">SUM(M278)</f>
        <v>20000</v>
      </c>
      <c r="N277" s="231" t="n">
        <f aca="false">SUM(N278)</f>
        <v>5000</v>
      </c>
      <c r="O277" s="231" t="n">
        <f aca="false">SUM(O278)</f>
        <v>5000</v>
      </c>
      <c r="P277" s="231" t="n">
        <f aca="false">SUM(P278)</f>
        <v>20000</v>
      </c>
      <c r="Q277" s="231" t="n">
        <f aca="false">SUM(Q278)</f>
        <v>20000</v>
      </c>
      <c r="R277" s="231" t="n">
        <f aca="false">SUM(R278)</f>
        <v>15000</v>
      </c>
      <c r="S277" s="231" t="n">
        <f aca="false">SUM(S278)</f>
        <v>20000</v>
      </c>
      <c r="T277" s="231" t="n">
        <f aca="false">SUM(T278)</f>
        <v>12500</v>
      </c>
      <c r="U277" s="231" t="n">
        <f aca="false">SUM(U278)</f>
        <v>0</v>
      </c>
      <c r="V277" s="231" t="n">
        <f aca="false">SUM(V278)</f>
        <v>100</v>
      </c>
      <c r="W277" s="231" t="n">
        <f aca="false">SUM(W278)</f>
        <v>20000</v>
      </c>
      <c r="X277" s="231" t="n">
        <f aca="false">SUM(X278)</f>
        <v>25000</v>
      </c>
      <c r="Y277" s="231" t="n">
        <f aca="false">SUM(Y278)</f>
        <v>25000</v>
      </c>
      <c r="Z277" s="231" t="n">
        <f aca="false">SUM(Z278)</f>
        <v>40000</v>
      </c>
      <c r="AA277" s="231" t="n">
        <f aca="false">SUM(AA278)</f>
        <v>40000</v>
      </c>
      <c r="AB277" s="231" t="n">
        <f aca="false">SUM(AB278)</f>
        <v>21000</v>
      </c>
      <c r="AC277" s="231" t="n">
        <f aca="false">SUM(AC278)</f>
        <v>40000</v>
      </c>
      <c r="AD277" s="231" t="n">
        <f aca="false">SUM(AD278)</f>
        <v>40000</v>
      </c>
      <c r="AE277" s="231" t="n">
        <f aca="false">SUM(AE278)</f>
        <v>0</v>
      </c>
      <c r="AF277" s="231" t="n">
        <f aca="false">SUM(AF278)</f>
        <v>0</v>
      </c>
      <c r="AG277" s="231" t="n">
        <f aca="false">SUM(AG278)</f>
        <v>40000</v>
      </c>
      <c r="AH277" s="231" t="n">
        <f aca="false">SUM(AH278)</f>
        <v>22500</v>
      </c>
      <c r="AI277" s="231" t="n">
        <f aca="false">SUM(AI278)</f>
        <v>40000</v>
      </c>
      <c r="AJ277" s="231" t="n">
        <f aca="false">SUM(AJ278)</f>
        <v>10000</v>
      </c>
      <c r="AK277" s="231" t="n">
        <f aca="false">SUM(AK278)</f>
        <v>40000</v>
      </c>
      <c r="AL277" s="231" t="n">
        <f aca="false">SUM(AL278)</f>
        <v>0</v>
      </c>
      <c r="AM277" s="231" t="n">
        <f aca="false">SUM(AM278)</f>
        <v>0</v>
      </c>
      <c r="AN277" s="231" t="n">
        <f aca="false">SUM(AN278)</f>
        <v>40000</v>
      </c>
      <c r="AO277" s="231" t="n">
        <f aca="false">SUM(AO278)</f>
        <v>20000</v>
      </c>
      <c r="AP277" s="226" t="n">
        <f aca="false">SUM(AO277/AN277*100)</f>
        <v>50</v>
      </c>
    </row>
    <row r="278" customFormat="false" ht="12.75" hidden="true" customHeight="false" outlineLevel="0" collapsed="false">
      <c r="A278" s="255"/>
      <c r="B278" s="228"/>
      <c r="C278" s="228"/>
      <c r="D278" s="228"/>
      <c r="E278" s="228"/>
      <c r="F278" s="228"/>
      <c r="G278" s="228"/>
      <c r="H278" s="228"/>
      <c r="I278" s="229" t="n">
        <v>38113</v>
      </c>
      <c r="J278" s="230" t="s">
        <v>446</v>
      </c>
      <c r="K278" s="231" t="n">
        <v>7950.08</v>
      </c>
      <c r="L278" s="231" t="n">
        <v>20000</v>
      </c>
      <c r="M278" s="231" t="n">
        <v>20000</v>
      </c>
      <c r="N278" s="231" t="n">
        <v>5000</v>
      </c>
      <c r="O278" s="231" t="n">
        <v>5000</v>
      </c>
      <c r="P278" s="231" t="n">
        <v>20000</v>
      </c>
      <c r="Q278" s="231" t="n">
        <v>20000</v>
      </c>
      <c r="R278" s="231" t="n">
        <v>15000</v>
      </c>
      <c r="S278" s="231" t="n">
        <v>20000</v>
      </c>
      <c r="T278" s="231" t="n">
        <v>12500</v>
      </c>
      <c r="U278" s="231"/>
      <c r="V278" s="232" t="n">
        <f aca="false">S278/P278*100</f>
        <v>100</v>
      </c>
      <c r="W278" s="232" t="n">
        <v>20000</v>
      </c>
      <c r="X278" s="231" t="n">
        <v>25000</v>
      </c>
      <c r="Y278" s="231" t="n">
        <v>25000</v>
      </c>
      <c r="Z278" s="231" t="n">
        <v>40000</v>
      </c>
      <c r="AA278" s="231" t="n">
        <v>40000</v>
      </c>
      <c r="AB278" s="231" t="n">
        <v>21000</v>
      </c>
      <c r="AC278" s="231" t="n">
        <v>40000</v>
      </c>
      <c r="AD278" s="231" t="n">
        <v>40000</v>
      </c>
      <c r="AE278" s="231"/>
      <c r="AF278" s="231"/>
      <c r="AG278" s="234" t="n">
        <f aca="false">SUM(AD278+AE278-AF278)</f>
        <v>40000</v>
      </c>
      <c r="AH278" s="231" t="n">
        <v>22500</v>
      </c>
      <c r="AI278" s="231" t="n">
        <v>40000</v>
      </c>
      <c r="AJ278" s="169" t="n">
        <v>10000</v>
      </c>
      <c r="AK278" s="231" t="n">
        <v>40000</v>
      </c>
      <c r="AL278" s="231"/>
      <c r="AM278" s="231"/>
      <c r="AN278" s="169" t="n">
        <f aca="false">SUM(AK278+AL278-AM278)</f>
        <v>40000</v>
      </c>
      <c r="AO278" s="169" t="n">
        <v>20000</v>
      </c>
      <c r="AP278" s="226" t="n">
        <f aca="false">SUM(AO278/AN278*100)</f>
        <v>50</v>
      </c>
    </row>
    <row r="279" customFormat="false" ht="12.75" hidden="false" customHeight="false" outlineLevel="0" collapsed="false">
      <c r="A279" s="207" t="s">
        <v>447</v>
      </c>
      <c r="B279" s="208"/>
      <c r="C279" s="208"/>
      <c r="D279" s="208"/>
      <c r="E279" s="208"/>
      <c r="F279" s="208"/>
      <c r="G279" s="208"/>
      <c r="H279" s="208"/>
      <c r="I279" s="219" t="s">
        <v>224</v>
      </c>
      <c r="J279" s="220" t="s">
        <v>448</v>
      </c>
      <c r="K279" s="221" t="n">
        <f aca="false">SUM(K280)</f>
        <v>77000</v>
      </c>
      <c r="L279" s="221" t="n">
        <f aca="false">SUM(L280)</f>
        <v>30000</v>
      </c>
      <c r="M279" s="221" t="n">
        <f aca="false">SUM(M280)</f>
        <v>30000</v>
      </c>
      <c r="N279" s="221" t="n">
        <f aca="false">SUM(N280)</f>
        <v>17000</v>
      </c>
      <c r="O279" s="221" t="n">
        <f aca="false">SUM(O280)</f>
        <v>17000</v>
      </c>
      <c r="P279" s="221" t="n">
        <f aca="false">SUM(P280)</f>
        <v>15000</v>
      </c>
      <c r="Q279" s="221" t="n">
        <f aca="false">SUM(Q280)</f>
        <v>15000</v>
      </c>
      <c r="R279" s="221" t="n">
        <f aca="false">SUM(R280)</f>
        <v>22000</v>
      </c>
      <c r="S279" s="221" t="n">
        <f aca="false">SUM(S280)</f>
        <v>25000</v>
      </c>
      <c r="T279" s="221" t="n">
        <f aca="false">SUM(T280)</f>
        <v>13500</v>
      </c>
      <c r="U279" s="221" t="n">
        <f aca="false">SUM(U280)</f>
        <v>0</v>
      </c>
      <c r="V279" s="221" t="e">
        <f aca="false">SUM(V280)</f>
        <v>#DIV/0!</v>
      </c>
      <c r="W279" s="221" t="n">
        <f aca="false">SUM(W280)</f>
        <v>30000</v>
      </c>
      <c r="X279" s="221" t="n">
        <f aca="false">SUM(X280)</f>
        <v>85000</v>
      </c>
      <c r="Y279" s="221" t="n">
        <f aca="false">SUM(Y280)</f>
        <v>125000</v>
      </c>
      <c r="Z279" s="221" t="n">
        <f aca="false">SUM(Z280)</f>
        <v>185000</v>
      </c>
      <c r="AA279" s="221" t="n">
        <f aca="false">SUM(AA280)</f>
        <v>179000</v>
      </c>
      <c r="AB279" s="221" t="n">
        <f aca="false">SUM(AB280)</f>
        <v>58000</v>
      </c>
      <c r="AC279" s="221" t="n">
        <f aca="false">SUM(AC280)</f>
        <v>229000</v>
      </c>
      <c r="AD279" s="221" t="n">
        <f aca="false">SUM(AD280)</f>
        <v>229000</v>
      </c>
      <c r="AE279" s="221" t="n">
        <f aca="false">SUM(AE280)</f>
        <v>0</v>
      </c>
      <c r="AF279" s="221" t="n">
        <f aca="false">SUM(AF280)</f>
        <v>0</v>
      </c>
      <c r="AG279" s="221" t="n">
        <f aca="false">SUM(AG280)</f>
        <v>241000</v>
      </c>
      <c r="AH279" s="221" t="n">
        <f aca="false">SUM(AH280)</f>
        <v>161500</v>
      </c>
      <c r="AI279" s="221" t="n">
        <f aca="false">SUM(AI280)</f>
        <v>232000</v>
      </c>
      <c r="AJ279" s="221" t="n">
        <f aca="false">SUM(AJ280)</f>
        <v>112500</v>
      </c>
      <c r="AK279" s="221" t="n">
        <f aca="false">SUM(AK280)</f>
        <v>293000</v>
      </c>
      <c r="AL279" s="221" t="n">
        <f aca="false">SUM(AL280)</f>
        <v>47000</v>
      </c>
      <c r="AM279" s="221" t="n">
        <f aca="false">SUM(AM280)</f>
        <v>0</v>
      </c>
      <c r="AN279" s="221" t="n">
        <f aca="false">SUM(AN280)</f>
        <v>340000</v>
      </c>
      <c r="AO279" s="221" t="n">
        <f aca="false">SUM(AO280)</f>
        <v>140000</v>
      </c>
      <c r="AP279" s="226" t="n">
        <f aca="false">SUM(AO279/AN279*100)</f>
        <v>41.1764705882353</v>
      </c>
    </row>
    <row r="280" customFormat="false" ht="12.75" hidden="false" customHeight="false" outlineLevel="0" collapsed="false">
      <c r="A280" s="207"/>
      <c r="B280" s="208"/>
      <c r="C280" s="208"/>
      <c r="D280" s="208"/>
      <c r="E280" s="208"/>
      <c r="F280" s="208"/>
      <c r="G280" s="208"/>
      <c r="H280" s="208"/>
      <c r="I280" s="219" t="s">
        <v>439</v>
      </c>
      <c r="J280" s="220"/>
      <c r="K280" s="221" t="n">
        <f aca="false">SUM(K281)</f>
        <v>77000</v>
      </c>
      <c r="L280" s="221" t="n">
        <f aca="false">SUM(L281)</f>
        <v>30000</v>
      </c>
      <c r="M280" s="221" t="n">
        <f aca="false">SUM(M281)</f>
        <v>30000</v>
      </c>
      <c r="N280" s="221" t="n">
        <f aca="false">SUM(N281)</f>
        <v>17000</v>
      </c>
      <c r="O280" s="221" t="n">
        <f aca="false">SUM(O281)</f>
        <v>17000</v>
      </c>
      <c r="P280" s="221" t="n">
        <f aca="false">SUM(P281)</f>
        <v>15000</v>
      </c>
      <c r="Q280" s="221" t="n">
        <f aca="false">SUM(Q281)</f>
        <v>15000</v>
      </c>
      <c r="R280" s="221" t="n">
        <f aca="false">SUM(R281)</f>
        <v>22000</v>
      </c>
      <c r="S280" s="221" t="n">
        <f aca="false">SUM(S281)</f>
        <v>25000</v>
      </c>
      <c r="T280" s="221" t="n">
        <f aca="false">SUM(T281)</f>
        <v>13500</v>
      </c>
      <c r="U280" s="221" t="n">
        <f aca="false">SUM(U281)</f>
        <v>0</v>
      </c>
      <c r="V280" s="221" t="e">
        <f aca="false">SUM(V281)</f>
        <v>#DIV/0!</v>
      </c>
      <c r="W280" s="221" t="n">
        <f aca="false">SUM(W281)</f>
        <v>30000</v>
      </c>
      <c r="X280" s="221" t="n">
        <f aca="false">SUM(X281)</f>
        <v>85000</v>
      </c>
      <c r="Y280" s="221" t="n">
        <f aca="false">SUM(Y281)</f>
        <v>125000</v>
      </c>
      <c r="Z280" s="221" t="n">
        <f aca="false">SUM(Z281)</f>
        <v>185000</v>
      </c>
      <c r="AA280" s="221" t="n">
        <f aca="false">SUM(AA281)</f>
        <v>179000</v>
      </c>
      <c r="AB280" s="221" t="n">
        <f aca="false">SUM(AB281)</f>
        <v>58000</v>
      </c>
      <c r="AC280" s="221" t="n">
        <f aca="false">SUM(AC281)</f>
        <v>229000</v>
      </c>
      <c r="AD280" s="221" t="n">
        <f aca="false">SUM(AD281)</f>
        <v>229000</v>
      </c>
      <c r="AE280" s="221" t="n">
        <f aca="false">SUM(AE281)</f>
        <v>0</v>
      </c>
      <c r="AF280" s="221" t="n">
        <f aca="false">SUM(AF281)</f>
        <v>0</v>
      </c>
      <c r="AG280" s="221" t="n">
        <f aca="false">SUM(AG281)</f>
        <v>241000</v>
      </c>
      <c r="AH280" s="221" t="n">
        <f aca="false">SUM(AH281)</f>
        <v>161500</v>
      </c>
      <c r="AI280" s="221" t="n">
        <f aca="false">SUM(AI281)</f>
        <v>232000</v>
      </c>
      <c r="AJ280" s="221" t="n">
        <f aca="false">SUM(AJ281)</f>
        <v>112500</v>
      </c>
      <c r="AK280" s="221" t="n">
        <f aca="false">SUM(AK281)</f>
        <v>293000</v>
      </c>
      <c r="AL280" s="221" t="n">
        <f aca="false">SUM(AL281)</f>
        <v>47000</v>
      </c>
      <c r="AM280" s="221" t="n">
        <f aca="false">SUM(AM281)</f>
        <v>0</v>
      </c>
      <c r="AN280" s="221" t="n">
        <f aca="false">SUM(AN281)</f>
        <v>340000</v>
      </c>
      <c r="AO280" s="221" t="n">
        <f aca="false">SUM(AO281)</f>
        <v>140000</v>
      </c>
      <c r="AP280" s="226" t="n">
        <f aca="false">SUM(AO280/AN280*100)</f>
        <v>41.1764705882353</v>
      </c>
    </row>
    <row r="281" customFormat="false" ht="12.75" hidden="false" customHeight="false" outlineLevel="0" collapsed="false">
      <c r="A281" s="245"/>
      <c r="B281" s="223"/>
      <c r="C281" s="223"/>
      <c r="D281" s="223"/>
      <c r="E281" s="223"/>
      <c r="F281" s="223"/>
      <c r="G281" s="223"/>
      <c r="H281" s="223"/>
      <c r="I281" s="224" t="n">
        <v>3</v>
      </c>
      <c r="J281" s="120" t="s">
        <v>77</v>
      </c>
      <c r="K281" s="225" t="n">
        <f aca="false">SUM(K287)</f>
        <v>77000</v>
      </c>
      <c r="L281" s="225" t="n">
        <f aca="false">SUM(L287)</f>
        <v>30000</v>
      </c>
      <c r="M281" s="225" t="n">
        <f aca="false">SUM(M287)</f>
        <v>30000</v>
      </c>
      <c r="N281" s="225" t="n">
        <f aca="false">SUM(N287)</f>
        <v>17000</v>
      </c>
      <c r="O281" s="225" t="n">
        <f aca="false">SUM(O287)</f>
        <v>17000</v>
      </c>
      <c r="P281" s="225" t="n">
        <f aca="false">SUM(P287)</f>
        <v>15000</v>
      </c>
      <c r="Q281" s="225" t="n">
        <f aca="false">SUM(Q287)</f>
        <v>15000</v>
      </c>
      <c r="R281" s="225" t="n">
        <f aca="false">SUM(R287)</f>
        <v>22000</v>
      </c>
      <c r="S281" s="225" t="n">
        <f aca="false">SUM(S287)</f>
        <v>25000</v>
      </c>
      <c r="T281" s="225" t="n">
        <f aca="false">SUM(T287)</f>
        <v>13500</v>
      </c>
      <c r="U281" s="225" t="n">
        <f aca="false">SUM(U287)</f>
        <v>0</v>
      </c>
      <c r="V281" s="225" t="e">
        <f aca="false">SUM(V287)</f>
        <v>#DIV/0!</v>
      </c>
      <c r="W281" s="225" t="n">
        <f aca="false">SUM(W287)</f>
        <v>30000</v>
      </c>
      <c r="X281" s="225" t="n">
        <f aca="false">SUM(X287)</f>
        <v>85000</v>
      </c>
      <c r="Y281" s="225" t="n">
        <f aca="false">SUM(Y287)</f>
        <v>125000</v>
      </c>
      <c r="Z281" s="225" t="n">
        <f aca="false">SUM(Z287)</f>
        <v>185000</v>
      </c>
      <c r="AA281" s="225" t="n">
        <f aca="false">SUM(AA287)</f>
        <v>179000</v>
      </c>
      <c r="AB281" s="225" t="n">
        <f aca="false">SUM(AB287)</f>
        <v>58000</v>
      </c>
      <c r="AC281" s="225" t="n">
        <f aca="false">SUM(AC282+AC287)</f>
        <v>229000</v>
      </c>
      <c r="AD281" s="225" t="n">
        <f aca="false">SUM(AD282+AD287)</f>
        <v>229000</v>
      </c>
      <c r="AE281" s="225" t="n">
        <f aca="false">SUM(AE282+AE287)</f>
        <v>0</v>
      </c>
      <c r="AF281" s="225" t="n">
        <f aca="false">SUM(AF282+AF287)</f>
        <v>0</v>
      </c>
      <c r="AG281" s="225" t="n">
        <f aca="false">SUM(AG282+AG287)</f>
        <v>241000</v>
      </c>
      <c r="AH281" s="225" t="n">
        <f aca="false">SUM(AH282+AH287)</f>
        <v>161500</v>
      </c>
      <c r="AI281" s="225" t="n">
        <f aca="false">SUM(AI282+AI287)</f>
        <v>232000</v>
      </c>
      <c r="AJ281" s="225" t="n">
        <f aca="false">SUM(AJ282+AJ287)</f>
        <v>112500</v>
      </c>
      <c r="AK281" s="225" t="n">
        <f aca="false">SUM(AK282+AK287)</f>
        <v>293000</v>
      </c>
      <c r="AL281" s="225" t="n">
        <f aca="false">SUM(AL282+AL287)</f>
        <v>47000</v>
      </c>
      <c r="AM281" s="225" t="n">
        <f aca="false">SUM(AM282+AM287)</f>
        <v>0</v>
      </c>
      <c r="AN281" s="225" t="n">
        <f aca="false">SUM(AN282+AN287)</f>
        <v>340000</v>
      </c>
      <c r="AO281" s="225" t="n">
        <f aca="false">SUM(AO282+AO287)</f>
        <v>140000</v>
      </c>
      <c r="AP281" s="226" t="n">
        <f aca="false">SUM(AO281/AN281*100)</f>
        <v>41.1764705882353</v>
      </c>
    </row>
    <row r="282" customFormat="false" ht="12.75" hidden="false" customHeight="false" outlineLevel="0" collapsed="false">
      <c r="A282" s="245"/>
      <c r="B282" s="223"/>
      <c r="C282" s="223"/>
      <c r="D282" s="223"/>
      <c r="E282" s="223"/>
      <c r="F282" s="223"/>
      <c r="G282" s="223"/>
      <c r="H282" s="223"/>
      <c r="I282" s="224" t="n">
        <v>36</v>
      </c>
      <c r="J282" s="120" t="s">
        <v>90</v>
      </c>
      <c r="K282" s="225"/>
      <c r="L282" s="225"/>
      <c r="M282" s="225"/>
      <c r="N282" s="225"/>
      <c r="O282" s="225"/>
      <c r="P282" s="225"/>
      <c r="Q282" s="225"/>
      <c r="R282" s="225"/>
      <c r="S282" s="225"/>
      <c r="T282" s="225"/>
      <c r="U282" s="225"/>
      <c r="V282" s="225"/>
      <c r="W282" s="225"/>
      <c r="X282" s="225"/>
      <c r="Y282" s="225"/>
      <c r="Z282" s="225"/>
      <c r="AA282" s="225"/>
      <c r="AB282" s="225"/>
      <c r="AC282" s="225" t="n">
        <f aca="false">SUM(AC283)</f>
        <v>0</v>
      </c>
      <c r="AD282" s="225" t="n">
        <f aca="false">SUM(AD283)</f>
        <v>6000</v>
      </c>
      <c r="AE282" s="225" t="n">
        <f aca="false">SUM(AE283)</f>
        <v>0</v>
      </c>
      <c r="AF282" s="225" t="n">
        <f aca="false">SUM(AF283)</f>
        <v>0</v>
      </c>
      <c r="AG282" s="225" t="n">
        <f aca="false">SUM(AG283+AG285)</f>
        <v>18000</v>
      </c>
      <c r="AH282" s="225" t="n">
        <f aca="false">SUM(AH283+AH285)</f>
        <v>15000</v>
      </c>
      <c r="AI282" s="225" t="n">
        <f aca="false">SUM(AI283+AI285)</f>
        <v>9000</v>
      </c>
      <c r="AJ282" s="225" t="n">
        <f aca="false">SUM(AJ283+AJ285)</f>
        <v>0</v>
      </c>
      <c r="AK282" s="225" t="n">
        <f aca="false">SUM(AK283+AK285)</f>
        <v>18000</v>
      </c>
      <c r="AL282" s="225" t="n">
        <f aca="false">SUM(AL283+AL285)</f>
        <v>0</v>
      </c>
      <c r="AM282" s="225" t="n">
        <f aca="false">SUM(AM283+AM285)</f>
        <v>0</v>
      </c>
      <c r="AN282" s="225" t="n">
        <f aca="false">SUM(AN283+AN285)</f>
        <v>18000</v>
      </c>
      <c r="AO282" s="225" t="n">
        <f aca="false">SUM(AO283+AO285)</f>
        <v>12000</v>
      </c>
      <c r="AP282" s="226" t="n">
        <f aca="false">SUM(AO282/AN282*100)</f>
        <v>66.6666666666667</v>
      </c>
    </row>
    <row r="283" customFormat="false" ht="12.75" hidden="false" customHeight="false" outlineLevel="0" collapsed="false">
      <c r="A283" s="255"/>
      <c r="B283" s="228" t="s">
        <v>115</v>
      </c>
      <c r="C283" s="228"/>
      <c r="D283" s="228"/>
      <c r="E283" s="228"/>
      <c r="F283" s="228"/>
      <c r="G283" s="228"/>
      <c r="H283" s="228"/>
      <c r="I283" s="229" t="n">
        <v>363</v>
      </c>
      <c r="J283" s="230" t="s">
        <v>90</v>
      </c>
      <c r="K283" s="231"/>
      <c r="L283" s="231"/>
      <c r="M283" s="231"/>
      <c r="N283" s="231"/>
      <c r="O283" s="231"/>
      <c r="P283" s="231"/>
      <c r="Q283" s="231"/>
      <c r="R283" s="231"/>
      <c r="S283" s="231"/>
      <c r="T283" s="231"/>
      <c r="U283" s="231"/>
      <c r="V283" s="231"/>
      <c r="W283" s="231"/>
      <c r="X283" s="231"/>
      <c r="Y283" s="231"/>
      <c r="Z283" s="231"/>
      <c r="AA283" s="231"/>
      <c r="AB283" s="231"/>
      <c r="AC283" s="231"/>
      <c r="AD283" s="231" t="n">
        <v>6000</v>
      </c>
      <c r="AE283" s="231"/>
      <c r="AF283" s="231"/>
      <c r="AG283" s="231" t="n">
        <f aca="false">SUM(AG284)</f>
        <v>6000</v>
      </c>
      <c r="AH283" s="231" t="n">
        <f aca="false">SUM(AH284)</f>
        <v>9000</v>
      </c>
      <c r="AI283" s="231" t="n">
        <f aca="false">SUM(AI284)</f>
        <v>9000</v>
      </c>
      <c r="AJ283" s="231" t="n">
        <f aca="false">SUM(AJ284)</f>
        <v>0</v>
      </c>
      <c r="AK283" s="231" t="n">
        <f aca="false">SUM(AK284)</f>
        <v>6000</v>
      </c>
      <c r="AL283" s="231" t="n">
        <f aca="false">SUM(AL284)</f>
        <v>0</v>
      </c>
      <c r="AM283" s="231" t="n">
        <f aca="false">SUM(AM284)</f>
        <v>0</v>
      </c>
      <c r="AN283" s="231" t="n">
        <f aca="false">SUM(AN284)</f>
        <v>6000</v>
      </c>
      <c r="AO283" s="231" t="n">
        <f aca="false">SUM(AO284)</f>
        <v>0</v>
      </c>
      <c r="AP283" s="226" t="n">
        <f aca="false">SUM(AO283/AN283*100)</f>
        <v>0</v>
      </c>
    </row>
    <row r="284" customFormat="false" ht="12.75" hidden="true" customHeight="false" outlineLevel="0" collapsed="false">
      <c r="A284" s="255"/>
      <c r="B284" s="228"/>
      <c r="C284" s="228"/>
      <c r="D284" s="228"/>
      <c r="E284" s="228"/>
      <c r="F284" s="228"/>
      <c r="G284" s="228"/>
      <c r="H284" s="228"/>
      <c r="I284" s="229" t="n">
        <v>36316</v>
      </c>
      <c r="J284" s="230" t="s">
        <v>91</v>
      </c>
      <c r="K284" s="231"/>
      <c r="L284" s="231"/>
      <c r="M284" s="231"/>
      <c r="N284" s="231"/>
      <c r="O284" s="231"/>
      <c r="P284" s="231"/>
      <c r="Q284" s="231"/>
      <c r="R284" s="231"/>
      <c r="S284" s="231"/>
      <c r="T284" s="231"/>
      <c r="U284" s="231"/>
      <c r="V284" s="231"/>
      <c r="W284" s="231"/>
      <c r="X284" s="231"/>
      <c r="Y284" s="231"/>
      <c r="Z284" s="231"/>
      <c r="AA284" s="231"/>
      <c r="AB284" s="231"/>
      <c r="AC284" s="231"/>
      <c r="AD284" s="231" t="n">
        <v>6000</v>
      </c>
      <c r="AE284" s="231"/>
      <c r="AF284" s="231"/>
      <c r="AG284" s="231" t="n">
        <f aca="false">SUM(AD284+AE284-AF284)</f>
        <v>6000</v>
      </c>
      <c r="AH284" s="231" t="n">
        <v>9000</v>
      </c>
      <c r="AI284" s="231" t="n">
        <v>9000</v>
      </c>
      <c r="AJ284" s="169" t="n">
        <v>0</v>
      </c>
      <c r="AK284" s="231" t="n">
        <v>6000</v>
      </c>
      <c r="AL284" s="231"/>
      <c r="AM284" s="231"/>
      <c r="AN284" s="169" t="n">
        <f aca="false">SUM(AK284+AL284-AM284)</f>
        <v>6000</v>
      </c>
      <c r="AO284" s="169"/>
      <c r="AP284" s="226" t="n">
        <f aca="false">SUM(AO284/AN284*100)</f>
        <v>0</v>
      </c>
    </row>
    <row r="285" customFormat="false" ht="12.75" hidden="false" customHeight="false" outlineLevel="0" collapsed="false">
      <c r="A285" s="255"/>
      <c r="B285" s="228"/>
      <c r="C285" s="228"/>
      <c r="D285" s="228"/>
      <c r="E285" s="228"/>
      <c r="F285" s="228"/>
      <c r="G285" s="228"/>
      <c r="H285" s="228"/>
      <c r="I285" s="229" t="n">
        <v>366</v>
      </c>
      <c r="J285" s="230" t="s">
        <v>449</v>
      </c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31"/>
      <c r="W285" s="231"/>
      <c r="X285" s="231"/>
      <c r="Y285" s="231"/>
      <c r="Z285" s="231"/>
      <c r="AA285" s="231"/>
      <c r="AB285" s="231"/>
      <c r="AC285" s="231"/>
      <c r="AD285" s="231"/>
      <c r="AE285" s="231"/>
      <c r="AF285" s="231"/>
      <c r="AG285" s="231" t="n">
        <f aca="false">SUM(AG286)</f>
        <v>12000</v>
      </c>
      <c r="AH285" s="231" t="n">
        <f aca="false">SUM(AH286)</f>
        <v>6000</v>
      </c>
      <c r="AI285" s="231" t="n">
        <f aca="false">SUM(AI286)</f>
        <v>0</v>
      </c>
      <c r="AJ285" s="231" t="n">
        <f aca="false">SUM(AJ286)</f>
        <v>0</v>
      </c>
      <c r="AK285" s="231" t="n">
        <f aca="false">SUM(AK286)</f>
        <v>12000</v>
      </c>
      <c r="AL285" s="231" t="n">
        <f aca="false">SUM(AL286)</f>
        <v>0</v>
      </c>
      <c r="AM285" s="231" t="n">
        <f aca="false">SUM(AM286)</f>
        <v>0</v>
      </c>
      <c r="AN285" s="231" t="n">
        <f aca="false">SUM(AN286)</f>
        <v>12000</v>
      </c>
      <c r="AO285" s="231" t="n">
        <f aca="false">SUM(AO286)</f>
        <v>12000</v>
      </c>
      <c r="AP285" s="226" t="n">
        <f aca="false">SUM(AO285/AN285*100)</f>
        <v>100</v>
      </c>
    </row>
    <row r="286" customFormat="false" ht="12.75" hidden="true" customHeight="false" outlineLevel="0" collapsed="false">
      <c r="A286" s="255"/>
      <c r="B286" s="228"/>
      <c r="C286" s="228"/>
      <c r="D286" s="228"/>
      <c r="E286" s="228"/>
      <c r="F286" s="228"/>
      <c r="G286" s="228"/>
      <c r="H286" s="228"/>
      <c r="I286" s="229" t="n">
        <v>36611</v>
      </c>
      <c r="J286" s="230" t="s">
        <v>450</v>
      </c>
      <c r="K286" s="231"/>
      <c r="L286" s="231"/>
      <c r="M286" s="231"/>
      <c r="N286" s="231"/>
      <c r="O286" s="231"/>
      <c r="P286" s="231"/>
      <c r="Q286" s="231"/>
      <c r="R286" s="231"/>
      <c r="S286" s="233"/>
      <c r="T286" s="231"/>
      <c r="U286" s="231"/>
      <c r="V286" s="232"/>
      <c r="W286" s="233"/>
      <c r="X286" s="233"/>
      <c r="Y286" s="233" t="n">
        <v>0</v>
      </c>
      <c r="Z286" s="233" t="n">
        <v>0</v>
      </c>
      <c r="AA286" s="231" t="n">
        <v>12000</v>
      </c>
      <c r="AB286" s="233"/>
      <c r="AC286" s="231" t="n">
        <v>12000</v>
      </c>
      <c r="AD286" s="231" t="n">
        <v>12000</v>
      </c>
      <c r="AE286" s="231"/>
      <c r="AF286" s="231"/>
      <c r="AG286" s="234" t="n">
        <f aca="false">SUM(AD286+AE286-AF286)</f>
        <v>12000</v>
      </c>
      <c r="AH286" s="231" t="n">
        <v>6000</v>
      </c>
      <c r="AI286" s="231" t="n">
        <v>0</v>
      </c>
      <c r="AJ286" s="169" t="n">
        <v>0</v>
      </c>
      <c r="AK286" s="231" t="n">
        <v>12000</v>
      </c>
      <c r="AL286" s="231"/>
      <c r="AM286" s="231"/>
      <c r="AN286" s="169" t="n">
        <f aca="false">SUM(AK286+AL286-AM286)</f>
        <v>12000</v>
      </c>
      <c r="AO286" s="169" t="n">
        <v>12000</v>
      </c>
      <c r="AP286" s="226" t="n">
        <f aca="false">SUM(AO286/AN286*100)</f>
        <v>100</v>
      </c>
    </row>
    <row r="287" customFormat="false" ht="12.75" hidden="false" customHeight="false" outlineLevel="0" collapsed="false">
      <c r="A287" s="245"/>
      <c r="B287" s="223"/>
      <c r="C287" s="223"/>
      <c r="D287" s="223"/>
      <c r="E287" s="223"/>
      <c r="F287" s="223"/>
      <c r="G287" s="223"/>
      <c r="H287" s="223"/>
      <c r="I287" s="224" t="n">
        <v>38</v>
      </c>
      <c r="J287" s="120" t="s">
        <v>95</v>
      </c>
      <c r="K287" s="225" t="n">
        <f aca="false">SUM(K288)</f>
        <v>77000</v>
      </c>
      <c r="L287" s="225" t="n">
        <f aca="false">SUM(L288)</f>
        <v>30000</v>
      </c>
      <c r="M287" s="225" t="n">
        <f aca="false">SUM(M288)</f>
        <v>30000</v>
      </c>
      <c r="N287" s="225" t="n">
        <f aca="false">SUM(N288)</f>
        <v>17000</v>
      </c>
      <c r="O287" s="225" t="n">
        <f aca="false">SUM(O288)</f>
        <v>17000</v>
      </c>
      <c r="P287" s="225" t="n">
        <f aca="false">SUM(P288)</f>
        <v>15000</v>
      </c>
      <c r="Q287" s="225" t="n">
        <f aca="false">SUM(Q288)</f>
        <v>15000</v>
      </c>
      <c r="R287" s="225" t="n">
        <f aca="false">SUM(R288)</f>
        <v>22000</v>
      </c>
      <c r="S287" s="225" t="n">
        <f aca="false">SUM(S288)</f>
        <v>25000</v>
      </c>
      <c r="T287" s="225" t="n">
        <f aca="false">SUM(T288)</f>
        <v>13500</v>
      </c>
      <c r="U287" s="225" t="n">
        <f aca="false">SUM(U288)</f>
        <v>0</v>
      </c>
      <c r="V287" s="225" t="e">
        <f aca="false">SUM(V288)</f>
        <v>#DIV/0!</v>
      </c>
      <c r="W287" s="225" t="n">
        <f aca="false">SUM(W288)</f>
        <v>30000</v>
      </c>
      <c r="X287" s="225" t="n">
        <f aca="false">SUM(X288)</f>
        <v>85000</v>
      </c>
      <c r="Y287" s="225" t="n">
        <f aca="false">SUM(Y288)</f>
        <v>125000</v>
      </c>
      <c r="Z287" s="225" t="n">
        <f aca="false">SUM(Z288)</f>
        <v>185000</v>
      </c>
      <c r="AA287" s="225" t="n">
        <f aca="false">SUM(AA288)</f>
        <v>179000</v>
      </c>
      <c r="AB287" s="225" t="n">
        <f aca="false">SUM(AB288)</f>
        <v>58000</v>
      </c>
      <c r="AC287" s="225" t="n">
        <f aca="false">SUM(AC288)</f>
        <v>229000</v>
      </c>
      <c r="AD287" s="225" t="n">
        <f aca="false">SUM(AD288)</f>
        <v>223000</v>
      </c>
      <c r="AE287" s="225" t="n">
        <f aca="false">SUM(AE288)</f>
        <v>0</v>
      </c>
      <c r="AF287" s="225" t="n">
        <f aca="false">SUM(AF288)</f>
        <v>0</v>
      </c>
      <c r="AG287" s="225" t="n">
        <f aca="false">SUM(AG288)</f>
        <v>223000</v>
      </c>
      <c r="AH287" s="225" t="n">
        <f aca="false">SUM(AH288)</f>
        <v>146500</v>
      </c>
      <c r="AI287" s="225" t="n">
        <f aca="false">SUM(AI288)</f>
        <v>223000</v>
      </c>
      <c r="AJ287" s="225" t="n">
        <f aca="false">SUM(AJ288)</f>
        <v>112500</v>
      </c>
      <c r="AK287" s="225" t="n">
        <f aca="false">SUM(AK288)</f>
        <v>275000</v>
      </c>
      <c r="AL287" s="225" t="n">
        <f aca="false">SUM(AL288)</f>
        <v>47000</v>
      </c>
      <c r="AM287" s="225" t="n">
        <f aca="false">SUM(AM288)</f>
        <v>0</v>
      </c>
      <c r="AN287" s="225" t="n">
        <f aca="false">SUM(AN288)</f>
        <v>322000</v>
      </c>
      <c r="AO287" s="225" t="n">
        <f aca="false">SUM(AO288)</f>
        <v>128000</v>
      </c>
      <c r="AP287" s="226" t="n">
        <f aca="false">SUM(AO287/AN287*100)</f>
        <v>39.7515527950311</v>
      </c>
    </row>
    <row r="288" customFormat="false" ht="12.75" hidden="false" customHeight="false" outlineLevel="0" collapsed="false">
      <c r="A288" s="255"/>
      <c r="B288" s="228" t="s">
        <v>115</v>
      </c>
      <c r="C288" s="228"/>
      <c r="D288" s="228"/>
      <c r="E288" s="228"/>
      <c r="F288" s="228"/>
      <c r="G288" s="228"/>
      <c r="H288" s="228"/>
      <c r="I288" s="229" t="n">
        <v>381</v>
      </c>
      <c r="J288" s="230" t="s">
        <v>96</v>
      </c>
      <c r="K288" s="231" t="n">
        <f aca="false">SUM(K297)</f>
        <v>77000</v>
      </c>
      <c r="L288" s="231" t="n">
        <f aca="false">SUM(L297)</f>
        <v>30000</v>
      </c>
      <c r="M288" s="231" t="n">
        <f aca="false">SUM(M297)</f>
        <v>30000</v>
      </c>
      <c r="N288" s="231" t="n">
        <f aca="false">SUM(N297)</f>
        <v>17000</v>
      </c>
      <c r="O288" s="231" t="n">
        <f aca="false">SUM(O297)</f>
        <v>17000</v>
      </c>
      <c r="P288" s="231" t="n">
        <f aca="false">SUM(P289:P297)</f>
        <v>15000</v>
      </c>
      <c r="Q288" s="231" t="n">
        <f aca="false">SUM(Q289:Q297)</f>
        <v>15000</v>
      </c>
      <c r="R288" s="231" t="n">
        <f aca="false">SUM(R289:R297)</f>
        <v>22000</v>
      </c>
      <c r="S288" s="231" t="n">
        <f aca="false">SUM(S289:S297)</f>
        <v>25000</v>
      </c>
      <c r="T288" s="231" t="n">
        <f aca="false">SUM(T289:T297)</f>
        <v>13500</v>
      </c>
      <c r="U288" s="231" t="n">
        <f aca="false">SUM(U289:U297)</f>
        <v>0</v>
      </c>
      <c r="V288" s="231" t="e">
        <f aca="false">SUM(V289:V297)</f>
        <v>#DIV/0!</v>
      </c>
      <c r="W288" s="231" t="n">
        <f aca="false">SUM(W289:W297)</f>
        <v>30000</v>
      </c>
      <c r="X288" s="231" t="n">
        <f aca="false">SUM(X289:X298)</f>
        <v>85000</v>
      </c>
      <c r="Y288" s="231" t="n">
        <f aca="false">SUM(Y289:Y298)</f>
        <v>125000</v>
      </c>
      <c r="Z288" s="231" t="n">
        <f aca="false">SUM(Z289:Z298)</f>
        <v>185000</v>
      </c>
      <c r="AA288" s="231" t="n">
        <f aca="false">SUM(AA289:AA298)</f>
        <v>179000</v>
      </c>
      <c r="AB288" s="231" t="n">
        <f aca="false">SUM(AB289:AB298)</f>
        <v>58000</v>
      </c>
      <c r="AC288" s="231" t="n">
        <f aca="false">SUM(AC289:AC298)</f>
        <v>229000</v>
      </c>
      <c r="AD288" s="231" t="n">
        <f aca="false">SUM(AD289:AD298)</f>
        <v>223000</v>
      </c>
      <c r="AE288" s="231" t="n">
        <f aca="false">SUM(AE289:AE298)</f>
        <v>0</v>
      </c>
      <c r="AF288" s="231" t="n">
        <f aca="false">SUM(AF289:AF298)</f>
        <v>0</v>
      </c>
      <c r="AG288" s="231" t="n">
        <f aca="false">SUM(AG289:AG298)</f>
        <v>223000</v>
      </c>
      <c r="AH288" s="231" t="n">
        <f aca="false">SUM(AH289:AH298)</f>
        <v>146500</v>
      </c>
      <c r="AI288" s="231" t="n">
        <f aca="false">SUM(AI289:AI298)</f>
        <v>223000</v>
      </c>
      <c r="AJ288" s="231" t="n">
        <f aca="false">SUM(AJ289:AJ298)</f>
        <v>112500</v>
      </c>
      <c r="AK288" s="231" t="n">
        <f aca="false">SUM(AK289:AK298)</f>
        <v>275000</v>
      </c>
      <c r="AL288" s="231" t="n">
        <f aca="false">SUM(AL289:AL298)</f>
        <v>47000</v>
      </c>
      <c r="AM288" s="231" t="n">
        <f aca="false">SUM(AM289:AM298)</f>
        <v>0</v>
      </c>
      <c r="AN288" s="231" t="n">
        <f aca="false">SUM(AN289:AN298)</f>
        <v>322000</v>
      </c>
      <c r="AO288" s="231" t="n">
        <f aca="false">SUM(AO289:AO298)</f>
        <v>128000</v>
      </c>
      <c r="AP288" s="226" t="n">
        <f aca="false">SUM(AO288/AN288*100)</f>
        <v>39.7515527950311</v>
      </c>
    </row>
    <row r="289" customFormat="false" ht="12.75" hidden="true" customHeight="false" outlineLevel="0" collapsed="false">
      <c r="A289" s="255"/>
      <c r="B289" s="228"/>
      <c r="C289" s="228"/>
      <c r="D289" s="228"/>
      <c r="E289" s="228"/>
      <c r="F289" s="228"/>
      <c r="G289" s="228"/>
      <c r="H289" s="228"/>
      <c r="I289" s="229" t="n">
        <v>38113</v>
      </c>
      <c r="J289" s="230" t="s">
        <v>451</v>
      </c>
      <c r="K289" s="231"/>
      <c r="L289" s="231"/>
      <c r="M289" s="231"/>
      <c r="N289" s="231"/>
      <c r="O289" s="231"/>
      <c r="P289" s="231"/>
      <c r="Q289" s="231"/>
      <c r="R289" s="231" t="n">
        <v>10000</v>
      </c>
      <c r="S289" s="231" t="n">
        <v>10000</v>
      </c>
      <c r="T289" s="231" t="n">
        <v>5000</v>
      </c>
      <c r="U289" s="231"/>
      <c r="V289" s="232" t="e">
        <f aca="false">S289/P289*100</f>
        <v>#DIV/0!</v>
      </c>
      <c r="W289" s="232" t="n">
        <v>15000</v>
      </c>
      <c r="X289" s="231" t="n">
        <v>15000</v>
      </c>
      <c r="Y289" s="231" t="n">
        <v>15000</v>
      </c>
      <c r="Z289" s="231" t="n">
        <v>15000</v>
      </c>
      <c r="AA289" s="231" t="n">
        <v>15000</v>
      </c>
      <c r="AB289" s="231" t="n">
        <v>15000</v>
      </c>
      <c r="AC289" s="231" t="n">
        <v>15000</v>
      </c>
      <c r="AD289" s="231" t="n">
        <v>15000</v>
      </c>
      <c r="AE289" s="231"/>
      <c r="AF289" s="231"/>
      <c r="AG289" s="234" t="n">
        <f aca="false">SUM(AD289+AE289-AF289)</f>
        <v>15000</v>
      </c>
      <c r="AH289" s="231" t="n">
        <v>15000</v>
      </c>
      <c r="AI289" s="231" t="n">
        <v>15000</v>
      </c>
      <c r="AJ289" s="169" t="n">
        <v>15000</v>
      </c>
      <c r="AK289" s="231" t="n">
        <v>15000</v>
      </c>
      <c r="AL289" s="231"/>
      <c r="AM289" s="231"/>
      <c r="AN289" s="169" t="n">
        <f aca="false">SUM(AK289+AL289-AM289)</f>
        <v>15000</v>
      </c>
      <c r="AO289" s="169"/>
      <c r="AP289" s="226" t="n">
        <f aca="false">SUM(AO289/AN289*100)</f>
        <v>0</v>
      </c>
    </row>
    <row r="290" customFormat="false" ht="12.75" hidden="true" customHeight="false" outlineLevel="0" collapsed="false">
      <c r="A290" s="255"/>
      <c r="B290" s="228"/>
      <c r="C290" s="228"/>
      <c r="D290" s="228"/>
      <c r="E290" s="228"/>
      <c r="F290" s="228"/>
      <c r="G290" s="228"/>
      <c r="H290" s="228"/>
      <c r="I290" s="229" t="n">
        <v>38113</v>
      </c>
      <c r="J290" s="230" t="s">
        <v>452</v>
      </c>
      <c r="K290" s="231"/>
      <c r="L290" s="231"/>
      <c r="M290" s="231"/>
      <c r="N290" s="231"/>
      <c r="O290" s="231"/>
      <c r="P290" s="231"/>
      <c r="Q290" s="231"/>
      <c r="R290" s="231"/>
      <c r="S290" s="231"/>
      <c r="T290" s="231"/>
      <c r="U290" s="231"/>
      <c r="V290" s="232"/>
      <c r="W290" s="232"/>
      <c r="X290" s="231" t="n">
        <v>20000</v>
      </c>
      <c r="Y290" s="231" t="n">
        <v>20000</v>
      </c>
      <c r="Z290" s="231" t="n">
        <v>30000</v>
      </c>
      <c r="AA290" s="231" t="n">
        <v>30000</v>
      </c>
      <c r="AB290" s="231" t="n">
        <v>10000</v>
      </c>
      <c r="AC290" s="231" t="n">
        <v>30000</v>
      </c>
      <c r="AD290" s="231" t="n">
        <v>30000</v>
      </c>
      <c r="AE290" s="231"/>
      <c r="AF290" s="231"/>
      <c r="AG290" s="234" t="n">
        <f aca="false">SUM(AD290+AE290-AF290)</f>
        <v>30000</v>
      </c>
      <c r="AH290" s="231" t="n">
        <v>32000</v>
      </c>
      <c r="AI290" s="231" t="n">
        <v>30000</v>
      </c>
      <c r="AJ290" s="169" t="n">
        <v>0</v>
      </c>
      <c r="AK290" s="231" t="n">
        <v>30000</v>
      </c>
      <c r="AL290" s="231" t="n">
        <v>7000</v>
      </c>
      <c r="AM290" s="231"/>
      <c r="AN290" s="169" t="n">
        <f aca="false">SUM(AK290+AL290-AM290)</f>
        <v>37000</v>
      </c>
      <c r="AO290" s="169" t="n">
        <v>15000</v>
      </c>
      <c r="AP290" s="226" t="n">
        <f aca="false">SUM(AO290/AN290*100)</f>
        <v>40.5405405405405</v>
      </c>
    </row>
    <row r="291" customFormat="false" ht="12.75" hidden="true" customHeight="false" outlineLevel="0" collapsed="false">
      <c r="A291" s="255"/>
      <c r="B291" s="228"/>
      <c r="C291" s="228"/>
      <c r="D291" s="228"/>
      <c r="E291" s="228"/>
      <c r="F291" s="228"/>
      <c r="G291" s="228"/>
      <c r="H291" s="228"/>
      <c r="I291" s="229" t="n">
        <v>38113</v>
      </c>
      <c r="J291" s="230" t="s">
        <v>453</v>
      </c>
      <c r="K291" s="231"/>
      <c r="L291" s="231"/>
      <c r="M291" s="231"/>
      <c r="N291" s="231"/>
      <c r="O291" s="231"/>
      <c r="P291" s="231"/>
      <c r="Q291" s="231"/>
      <c r="R291" s="231"/>
      <c r="S291" s="231"/>
      <c r="T291" s="231"/>
      <c r="U291" s="231"/>
      <c r="V291" s="232"/>
      <c r="W291" s="232"/>
      <c r="X291" s="231"/>
      <c r="Y291" s="231"/>
      <c r="Z291" s="231"/>
      <c r="AA291" s="231" t="n">
        <v>10000</v>
      </c>
      <c r="AB291" s="231"/>
      <c r="AC291" s="231" t="n">
        <v>10000</v>
      </c>
      <c r="AD291" s="231" t="n">
        <v>10000</v>
      </c>
      <c r="AE291" s="231"/>
      <c r="AF291" s="231"/>
      <c r="AG291" s="234" t="n">
        <f aca="false">SUM(AD291+AE291-AF291)</f>
        <v>10000</v>
      </c>
      <c r="AH291" s="231" t="n">
        <v>10000</v>
      </c>
      <c r="AI291" s="231" t="n">
        <v>10000</v>
      </c>
      <c r="AJ291" s="169" t="n">
        <v>10000</v>
      </c>
      <c r="AK291" s="231" t="n">
        <v>10000</v>
      </c>
      <c r="AL291" s="231"/>
      <c r="AM291" s="231"/>
      <c r="AN291" s="169" t="n">
        <f aca="false">SUM(AK291+AL291-AM291)</f>
        <v>10000</v>
      </c>
      <c r="AO291" s="169" t="n">
        <v>5000</v>
      </c>
      <c r="AP291" s="226" t="n">
        <f aca="false">SUM(AO291/AN291*100)</f>
        <v>50</v>
      </c>
    </row>
    <row r="292" customFormat="false" ht="21" hidden="true" customHeight="true" outlineLevel="0" collapsed="false">
      <c r="A292" s="255"/>
      <c r="B292" s="228"/>
      <c r="C292" s="228"/>
      <c r="D292" s="228"/>
      <c r="E292" s="228"/>
      <c r="F292" s="228"/>
      <c r="G292" s="228"/>
      <c r="H292" s="228"/>
      <c r="I292" s="229" t="n">
        <v>38113</v>
      </c>
      <c r="J292" s="230" t="s">
        <v>454</v>
      </c>
      <c r="K292" s="231"/>
      <c r="L292" s="231"/>
      <c r="M292" s="231"/>
      <c r="N292" s="231"/>
      <c r="O292" s="231"/>
      <c r="P292" s="231"/>
      <c r="Q292" s="231"/>
      <c r="R292" s="231"/>
      <c r="S292" s="231"/>
      <c r="T292" s="231"/>
      <c r="U292" s="231"/>
      <c r="V292" s="232"/>
      <c r="W292" s="232"/>
      <c r="X292" s="231"/>
      <c r="Y292" s="231"/>
      <c r="Z292" s="231"/>
      <c r="AA292" s="231" t="n">
        <v>10000</v>
      </c>
      <c r="AB292" s="231"/>
      <c r="AC292" s="231" t="n">
        <v>10000</v>
      </c>
      <c r="AD292" s="231" t="n">
        <v>10000</v>
      </c>
      <c r="AE292" s="231"/>
      <c r="AF292" s="231"/>
      <c r="AG292" s="234" t="n">
        <f aca="false">SUM(AD292+AE292-AF292)</f>
        <v>10000</v>
      </c>
      <c r="AH292" s="231" t="n">
        <v>10000</v>
      </c>
      <c r="AI292" s="231" t="n">
        <v>10000</v>
      </c>
      <c r="AJ292" s="169" t="n">
        <v>10000</v>
      </c>
      <c r="AK292" s="231" t="n">
        <v>10000</v>
      </c>
      <c r="AL292" s="231"/>
      <c r="AM292" s="231"/>
      <c r="AN292" s="169" t="n">
        <f aca="false">SUM(AK292+AL292-AM292)</f>
        <v>10000</v>
      </c>
      <c r="AO292" s="169" t="n">
        <v>5000</v>
      </c>
      <c r="AP292" s="226" t="n">
        <f aca="false">SUM(AO292/AN292*100)</f>
        <v>50</v>
      </c>
    </row>
    <row r="293" customFormat="false" ht="12.75" hidden="true" customHeight="false" outlineLevel="0" collapsed="false">
      <c r="A293" s="255"/>
      <c r="B293" s="228"/>
      <c r="C293" s="228"/>
      <c r="D293" s="228"/>
      <c r="E293" s="228"/>
      <c r="F293" s="228"/>
      <c r="G293" s="228"/>
      <c r="H293" s="228"/>
      <c r="I293" s="229" t="n">
        <v>38113</v>
      </c>
      <c r="J293" s="230" t="s">
        <v>455</v>
      </c>
      <c r="K293" s="231"/>
      <c r="L293" s="231"/>
      <c r="M293" s="231"/>
      <c r="N293" s="231"/>
      <c r="O293" s="231"/>
      <c r="P293" s="231"/>
      <c r="Q293" s="231"/>
      <c r="R293" s="231"/>
      <c r="S293" s="231"/>
      <c r="T293" s="231"/>
      <c r="U293" s="231"/>
      <c r="V293" s="232"/>
      <c r="W293" s="232"/>
      <c r="X293" s="231"/>
      <c r="Y293" s="231"/>
      <c r="Z293" s="231"/>
      <c r="AA293" s="231" t="n">
        <v>25000</v>
      </c>
      <c r="AB293" s="231"/>
      <c r="AC293" s="231" t="n">
        <v>25000</v>
      </c>
      <c r="AD293" s="231" t="n">
        <v>28000</v>
      </c>
      <c r="AE293" s="231"/>
      <c r="AF293" s="231"/>
      <c r="AG293" s="234" t="n">
        <f aca="false">SUM(AD293+AE293-AF293)</f>
        <v>28000</v>
      </c>
      <c r="AH293" s="231" t="n">
        <v>28000</v>
      </c>
      <c r="AI293" s="231" t="n">
        <v>28000</v>
      </c>
      <c r="AJ293" s="169" t="n">
        <v>16000</v>
      </c>
      <c r="AK293" s="231" t="n">
        <v>30000</v>
      </c>
      <c r="AL293" s="231" t="n">
        <v>15000</v>
      </c>
      <c r="AM293" s="231"/>
      <c r="AN293" s="169" t="n">
        <f aca="false">SUM(AK293+AL293-AM293)</f>
        <v>45000</v>
      </c>
      <c r="AO293" s="169" t="n">
        <v>15000</v>
      </c>
      <c r="AP293" s="226" t="n">
        <f aca="false">SUM(AO293/AN293*100)</f>
        <v>33.3333333333333</v>
      </c>
    </row>
    <row r="294" customFormat="false" ht="12.75" hidden="true" customHeight="false" outlineLevel="0" collapsed="false">
      <c r="A294" s="255"/>
      <c r="B294" s="228"/>
      <c r="C294" s="228"/>
      <c r="D294" s="228"/>
      <c r="E294" s="228"/>
      <c r="F294" s="228"/>
      <c r="G294" s="228"/>
      <c r="H294" s="228"/>
      <c r="I294" s="229" t="n">
        <v>38113</v>
      </c>
      <c r="J294" s="230" t="s">
        <v>456</v>
      </c>
      <c r="K294" s="231"/>
      <c r="L294" s="231"/>
      <c r="M294" s="231"/>
      <c r="N294" s="231"/>
      <c r="O294" s="231"/>
      <c r="P294" s="231"/>
      <c r="Q294" s="231"/>
      <c r="R294" s="231"/>
      <c r="S294" s="231"/>
      <c r="T294" s="231"/>
      <c r="U294" s="231"/>
      <c r="V294" s="232"/>
      <c r="W294" s="232"/>
      <c r="X294" s="231"/>
      <c r="Y294" s="231"/>
      <c r="Z294" s="231"/>
      <c r="AA294" s="231" t="n">
        <v>10000</v>
      </c>
      <c r="AB294" s="231"/>
      <c r="AC294" s="231" t="n">
        <v>10000</v>
      </c>
      <c r="AD294" s="231" t="n">
        <v>10000</v>
      </c>
      <c r="AE294" s="231"/>
      <c r="AF294" s="231"/>
      <c r="AG294" s="234" t="n">
        <f aca="false">SUM(AD294+AE294-AF294)</f>
        <v>10000</v>
      </c>
      <c r="AH294" s="231" t="n">
        <v>5000</v>
      </c>
      <c r="AI294" s="231" t="n">
        <v>10000</v>
      </c>
      <c r="AJ294" s="169" t="n">
        <v>5000</v>
      </c>
      <c r="AK294" s="231" t="n">
        <v>10000</v>
      </c>
      <c r="AL294" s="231"/>
      <c r="AM294" s="231"/>
      <c r="AN294" s="169" t="n">
        <f aca="false">SUM(AK294+AL294-AM294)</f>
        <v>10000</v>
      </c>
      <c r="AO294" s="169" t="n">
        <v>5000</v>
      </c>
      <c r="AP294" s="226" t="n">
        <f aca="false">SUM(AO294/AN294*100)</f>
        <v>50</v>
      </c>
    </row>
    <row r="295" customFormat="false" ht="12.75" hidden="true" customHeight="false" outlineLevel="0" collapsed="false">
      <c r="A295" s="255"/>
      <c r="B295" s="228"/>
      <c r="C295" s="228"/>
      <c r="D295" s="228"/>
      <c r="E295" s="228"/>
      <c r="F295" s="228"/>
      <c r="G295" s="228"/>
      <c r="H295" s="228"/>
      <c r="I295" s="242" t="n">
        <v>38113</v>
      </c>
      <c r="J295" s="230" t="s">
        <v>457</v>
      </c>
      <c r="K295" s="231"/>
      <c r="L295" s="231"/>
      <c r="M295" s="231"/>
      <c r="N295" s="231"/>
      <c r="O295" s="231"/>
      <c r="P295" s="231"/>
      <c r="Q295" s="231"/>
      <c r="R295" s="231"/>
      <c r="S295" s="231"/>
      <c r="T295" s="231"/>
      <c r="U295" s="231"/>
      <c r="V295" s="232"/>
      <c r="W295" s="232"/>
      <c r="X295" s="231"/>
      <c r="Y295" s="231"/>
      <c r="Z295" s="231"/>
      <c r="AA295" s="231" t="n">
        <v>6000</v>
      </c>
      <c r="AB295" s="231"/>
      <c r="AC295" s="231" t="n">
        <v>6000</v>
      </c>
      <c r="AD295" s="231" t="n">
        <v>0</v>
      </c>
      <c r="AE295" s="231"/>
      <c r="AF295" s="231"/>
      <c r="AG295" s="234" t="n">
        <f aca="false">SUM(AD295+AE295-AF295)</f>
        <v>0</v>
      </c>
      <c r="AH295" s="231"/>
      <c r="AI295" s="231" t="n">
        <v>0</v>
      </c>
      <c r="AJ295" s="169" t="n">
        <v>0</v>
      </c>
      <c r="AK295" s="231"/>
      <c r="AL295" s="231"/>
      <c r="AM295" s="231"/>
      <c r="AN295" s="169" t="n">
        <f aca="false">SUM(AK295+AL295-AM295)</f>
        <v>0</v>
      </c>
      <c r="AO295" s="169"/>
      <c r="AP295" s="226" t="e">
        <f aca="false">SUM(AO295/AN295*100)</f>
        <v>#DIV/0!</v>
      </c>
    </row>
    <row r="296" customFormat="false" ht="12.75" hidden="true" customHeight="false" outlineLevel="0" collapsed="false">
      <c r="A296" s="255"/>
      <c r="B296" s="228"/>
      <c r="C296" s="228"/>
      <c r="D296" s="228"/>
      <c r="E296" s="228"/>
      <c r="F296" s="228"/>
      <c r="G296" s="228"/>
      <c r="H296" s="228"/>
      <c r="I296" s="229" t="n">
        <v>38113</v>
      </c>
      <c r="J296" s="230" t="s">
        <v>458</v>
      </c>
      <c r="K296" s="231"/>
      <c r="L296" s="231"/>
      <c r="M296" s="231"/>
      <c r="N296" s="231"/>
      <c r="O296" s="231"/>
      <c r="P296" s="231"/>
      <c r="Q296" s="231"/>
      <c r="R296" s="231"/>
      <c r="S296" s="231"/>
      <c r="T296" s="231"/>
      <c r="U296" s="231"/>
      <c r="V296" s="232"/>
      <c r="W296" s="232"/>
      <c r="X296" s="231"/>
      <c r="Y296" s="231"/>
      <c r="Z296" s="231"/>
      <c r="AA296" s="231" t="n">
        <v>2000</v>
      </c>
      <c r="AB296" s="231"/>
      <c r="AC296" s="231" t="n">
        <v>2000</v>
      </c>
      <c r="AD296" s="231" t="n">
        <v>2000</v>
      </c>
      <c r="AE296" s="231"/>
      <c r="AF296" s="231"/>
      <c r="AG296" s="234" t="n">
        <f aca="false">SUM(AD296+AE296-AF296)</f>
        <v>2000</v>
      </c>
      <c r="AH296" s="231" t="n">
        <v>2000</v>
      </c>
      <c r="AI296" s="231" t="n">
        <v>2000</v>
      </c>
      <c r="AJ296" s="169" t="n">
        <v>2000</v>
      </c>
      <c r="AK296" s="231" t="n">
        <v>2000</v>
      </c>
      <c r="AL296" s="231"/>
      <c r="AM296" s="231"/>
      <c r="AN296" s="169" t="n">
        <f aca="false">SUM(AK296+AL296-AM296)</f>
        <v>2000</v>
      </c>
      <c r="AO296" s="169" t="n">
        <v>2000</v>
      </c>
      <c r="AP296" s="226" t="n">
        <f aca="false">SUM(AO296/AN296*100)</f>
        <v>100</v>
      </c>
    </row>
    <row r="297" customFormat="false" ht="12.75" hidden="true" customHeight="false" outlineLevel="0" collapsed="false">
      <c r="A297" s="255"/>
      <c r="B297" s="228"/>
      <c r="C297" s="228"/>
      <c r="D297" s="228"/>
      <c r="E297" s="228"/>
      <c r="F297" s="228"/>
      <c r="G297" s="228"/>
      <c r="H297" s="228"/>
      <c r="I297" s="229" t="n">
        <v>38113</v>
      </c>
      <c r="J297" s="230" t="s">
        <v>459</v>
      </c>
      <c r="K297" s="231" t="n">
        <v>77000</v>
      </c>
      <c r="L297" s="231" t="n">
        <v>30000</v>
      </c>
      <c r="M297" s="231" t="n">
        <v>30000</v>
      </c>
      <c r="N297" s="231" t="n">
        <v>17000</v>
      </c>
      <c r="O297" s="231" t="n">
        <v>17000</v>
      </c>
      <c r="P297" s="231" t="n">
        <v>15000</v>
      </c>
      <c r="Q297" s="231" t="n">
        <v>15000</v>
      </c>
      <c r="R297" s="231" t="n">
        <v>12000</v>
      </c>
      <c r="S297" s="231" t="n">
        <v>15000</v>
      </c>
      <c r="T297" s="231" t="n">
        <v>8500</v>
      </c>
      <c r="U297" s="231"/>
      <c r="V297" s="232" t="n">
        <f aca="false">S297/P297*100</f>
        <v>100</v>
      </c>
      <c r="W297" s="232" t="n">
        <v>15000</v>
      </c>
      <c r="X297" s="231" t="n">
        <v>30000</v>
      </c>
      <c r="Y297" s="231" t="n">
        <v>70000</v>
      </c>
      <c r="Z297" s="231" t="n">
        <v>90000</v>
      </c>
      <c r="AA297" s="231" t="n">
        <v>21000</v>
      </c>
      <c r="AB297" s="231" t="n">
        <v>28000</v>
      </c>
      <c r="AC297" s="231" t="n">
        <v>21000</v>
      </c>
      <c r="AD297" s="231" t="n">
        <v>18000</v>
      </c>
      <c r="AE297" s="231"/>
      <c r="AF297" s="231"/>
      <c r="AG297" s="234" t="n">
        <f aca="false">SUM(AD297+AE297-AF297)</f>
        <v>18000</v>
      </c>
      <c r="AH297" s="231" t="n">
        <v>4500</v>
      </c>
      <c r="AI297" s="231" t="n">
        <v>18000</v>
      </c>
      <c r="AJ297" s="169" t="n">
        <v>4500</v>
      </c>
      <c r="AK297" s="231" t="n">
        <v>18000</v>
      </c>
      <c r="AL297" s="231"/>
      <c r="AM297" s="231"/>
      <c r="AN297" s="169" t="n">
        <f aca="false">SUM(AK297+AL297-AM297)</f>
        <v>18000</v>
      </c>
      <c r="AO297" s="169" t="n">
        <v>6000</v>
      </c>
      <c r="AP297" s="226" t="n">
        <f aca="false">SUM(AO297/AN297*100)</f>
        <v>33.3333333333333</v>
      </c>
    </row>
    <row r="298" customFormat="false" ht="12.75" hidden="true" customHeight="false" outlineLevel="0" collapsed="false">
      <c r="A298" s="255"/>
      <c r="B298" s="228"/>
      <c r="C298" s="228"/>
      <c r="D298" s="228"/>
      <c r="E298" s="228"/>
      <c r="F298" s="228"/>
      <c r="G298" s="228"/>
      <c r="H298" s="228"/>
      <c r="I298" s="229" t="n">
        <v>38113</v>
      </c>
      <c r="J298" s="230" t="s">
        <v>460</v>
      </c>
      <c r="K298" s="231"/>
      <c r="L298" s="231"/>
      <c r="M298" s="231"/>
      <c r="N298" s="231"/>
      <c r="O298" s="231"/>
      <c r="P298" s="231" t="n">
        <v>50000</v>
      </c>
      <c r="Q298" s="231" t="n">
        <v>50000</v>
      </c>
      <c r="R298" s="231" t="n">
        <v>43400</v>
      </c>
      <c r="S298" s="233" t="n">
        <v>70000</v>
      </c>
      <c r="T298" s="231" t="n">
        <v>46800</v>
      </c>
      <c r="U298" s="231"/>
      <c r="V298" s="232" t="n">
        <f aca="false">S298/P298*100</f>
        <v>140</v>
      </c>
      <c r="W298" s="233" t="n">
        <v>95000</v>
      </c>
      <c r="X298" s="231" t="n">
        <v>20000</v>
      </c>
      <c r="Y298" s="231" t="n">
        <v>20000</v>
      </c>
      <c r="Z298" s="231" t="n">
        <v>50000</v>
      </c>
      <c r="AA298" s="231" t="n">
        <v>50000</v>
      </c>
      <c r="AB298" s="231" t="n">
        <v>5000</v>
      </c>
      <c r="AC298" s="231" t="n">
        <v>100000</v>
      </c>
      <c r="AD298" s="231" t="n">
        <v>100000</v>
      </c>
      <c r="AE298" s="231"/>
      <c r="AF298" s="231"/>
      <c r="AG298" s="234" t="n">
        <f aca="false">SUM(AD298+AE298-AF298)</f>
        <v>100000</v>
      </c>
      <c r="AH298" s="231" t="n">
        <v>40000</v>
      </c>
      <c r="AI298" s="231" t="n">
        <v>100000</v>
      </c>
      <c r="AJ298" s="169" t="n">
        <v>50000</v>
      </c>
      <c r="AK298" s="231" t="n">
        <v>150000</v>
      </c>
      <c r="AL298" s="231" t="n">
        <v>25000</v>
      </c>
      <c r="AM298" s="231"/>
      <c r="AN298" s="169" t="n">
        <f aca="false">SUM(AK298+AL298-AM298)</f>
        <v>175000</v>
      </c>
      <c r="AO298" s="169" t="n">
        <v>75000</v>
      </c>
      <c r="AP298" s="226" t="n">
        <f aca="false">SUM(AO298/AN298*100)</f>
        <v>42.8571428571429</v>
      </c>
    </row>
    <row r="299" customFormat="false" ht="12.75" hidden="false" customHeight="false" outlineLevel="0" collapsed="false">
      <c r="A299" s="218" t="s">
        <v>461</v>
      </c>
      <c r="B299" s="236"/>
      <c r="C299" s="236"/>
      <c r="D299" s="236"/>
      <c r="E299" s="236"/>
      <c r="F299" s="236"/>
      <c r="G299" s="236"/>
      <c r="H299" s="236"/>
      <c r="I299" s="215" t="s">
        <v>462</v>
      </c>
      <c r="J299" s="216" t="s">
        <v>463</v>
      </c>
      <c r="K299" s="217" t="n">
        <f aca="false">SUM(K300)</f>
        <v>398010</v>
      </c>
      <c r="L299" s="217" t="n">
        <f aca="false">SUM(L300)</f>
        <v>170000</v>
      </c>
      <c r="M299" s="217" t="n">
        <f aca="false">SUM(M300)</f>
        <v>170000</v>
      </c>
      <c r="N299" s="217" t="n">
        <f aca="false">SUM(N300)</f>
        <v>36000</v>
      </c>
      <c r="O299" s="217" t="n">
        <f aca="false">SUM(O300)</f>
        <v>36000</v>
      </c>
      <c r="P299" s="217" t="n">
        <f aca="false">SUM(P300)</f>
        <v>70000</v>
      </c>
      <c r="Q299" s="217" t="n">
        <f aca="false">SUM(Q300)</f>
        <v>70000</v>
      </c>
      <c r="R299" s="217" t="n">
        <f aca="false">SUM(R300)</f>
        <v>40000</v>
      </c>
      <c r="S299" s="217" t="n">
        <f aca="false">SUM(S300)</f>
        <v>80000</v>
      </c>
      <c r="T299" s="217" t="n">
        <f aca="false">SUM(T300)</f>
        <v>45000</v>
      </c>
      <c r="U299" s="217" t="n">
        <f aca="false">SUM(U300)</f>
        <v>0</v>
      </c>
      <c r="V299" s="217" t="n">
        <f aca="false">SUM(V300)</f>
        <v>114.285714285714</v>
      </c>
      <c r="W299" s="217" t="n">
        <f aca="false">SUM(W300)</f>
        <v>100000</v>
      </c>
      <c r="X299" s="217" t="n">
        <f aca="false">SUM(X300)</f>
        <v>150000</v>
      </c>
      <c r="Y299" s="217" t="n">
        <f aca="false">SUM(Y300)</f>
        <v>174000</v>
      </c>
      <c r="Z299" s="217" t="n">
        <f aca="false">SUM(Z300)</f>
        <v>207000</v>
      </c>
      <c r="AA299" s="217" t="n">
        <f aca="false">SUM(AA300)</f>
        <v>213000</v>
      </c>
      <c r="AB299" s="217" t="n">
        <f aca="false">SUM(AB300)</f>
        <v>135700</v>
      </c>
      <c r="AC299" s="217" t="n">
        <f aca="false">SUM(AC300)</f>
        <v>213000</v>
      </c>
      <c r="AD299" s="217" t="n">
        <f aca="false">SUM(AD300)</f>
        <v>213000</v>
      </c>
      <c r="AE299" s="217" t="n">
        <f aca="false">SUM(AE300)</f>
        <v>0</v>
      </c>
      <c r="AF299" s="217" t="n">
        <f aca="false">SUM(AF300)</f>
        <v>0</v>
      </c>
      <c r="AG299" s="217" t="n">
        <f aca="false">SUM(AG300)</f>
        <v>213000</v>
      </c>
      <c r="AH299" s="217" t="n">
        <f aca="false">SUM(AH300)</f>
        <v>142500</v>
      </c>
      <c r="AI299" s="217" t="n">
        <f aca="false">SUM(AI300)</f>
        <v>213000</v>
      </c>
      <c r="AJ299" s="217" t="n">
        <f aca="false">SUM(AJ300)</f>
        <v>121000</v>
      </c>
      <c r="AK299" s="217" t="n">
        <f aca="false">SUM(AK300)</f>
        <v>293000</v>
      </c>
      <c r="AL299" s="217" t="n">
        <f aca="false">SUM(AL300)</f>
        <v>130000</v>
      </c>
      <c r="AM299" s="217" t="n">
        <f aca="false">SUM(AM300)</f>
        <v>0</v>
      </c>
      <c r="AN299" s="217" t="n">
        <f aca="false">SUM(AN300)</f>
        <v>423000</v>
      </c>
      <c r="AO299" s="217" t="n">
        <f aca="false">SUM(AO300)</f>
        <v>199500</v>
      </c>
      <c r="AP299" s="226" t="n">
        <f aca="false">SUM(AO299/AN299*100)</f>
        <v>47.1631205673759</v>
      </c>
    </row>
    <row r="300" customFormat="false" ht="12.75" hidden="false" customHeight="false" outlineLevel="0" collapsed="false">
      <c r="A300" s="207" t="s">
        <v>464</v>
      </c>
      <c r="B300" s="208"/>
      <c r="C300" s="208"/>
      <c r="D300" s="208"/>
      <c r="E300" s="208"/>
      <c r="F300" s="208"/>
      <c r="G300" s="208"/>
      <c r="H300" s="208"/>
      <c r="I300" s="219" t="s">
        <v>465</v>
      </c>
      <c r="J300" s="220" t="s">
        <v>466</v>
      </c>
      <c r="K300" s="221" t="n">
        <f aca="false">SUM(K301)</f>
        <v>398010</v>
      </c>
      <c r="L300" s="221" t="n">
        <f aca="false">SUM(L301)</f>
        <v>170000</v>
      </c>
      <c r="M300" s="221" t="n">
        <f aca="false">SUM(M301)</f>
        <v>170000</v>
      </c>
      <c r="N300" s="211" t="n">
        <f aca="false">SUM(N301)</f>
        <v>36000</v>
      </c>
      <c r="O300" s="211" t="n">
        <f aca="false">SUM(O301)</f>
        <v>36000</v>
      </c>
      <c r="P300" s="211" t="n">
        <f aca="false">SUM(P301)</f>
        <v>70000</v>
      </c>
      <c r="Q300" s="211" t="n">
        <f aca="false">SUM(Q301)</f>
        <v>70000</v>
      </c>
      <c r="R300" s="211" t="n">
        <f aca="false">SUM(R301)</f>
        <v>40000</v>
      </c>
      <c r="S300" s="211" t="n">
        <f aca="false">SUM(S301)</f>
        <v>80000</v>
      </c>
      <c r="T300" s="211" t="n">
        <f aca="false">SUM(T301)</f>
        <v>45000</v>
      </c>
      <c r="U300" s="211" t="n">
        <f aca="false">SUM(U301)</f>
        <v>0</v>
      </c>
      <c r="V300" s="211" t="n">
        <f aca="false">SUM(V301)</f>
        <v>114.285714285714</v>
      </c>
      <c r="W300" s="211" t="n">
        <f aca="false">SUM(W301)</f>
        <v>100000</v>
      </c>
      <c r="X300" s="211" t="n">
        <f aca="false">SUM(X301)</f>
        <v>150000</v>
      </c>
      <c r="Y300" s="211" t="n">
        <f aca="false">SUM(Y301)</f>
        <v>174000</v>
      </c>
      <c r="Z300" s="211" t="n">
        <f aca="false">SUM(Z301)</f>
        <v>207000</v>
      </c>
      <c r="AA300" s="211" t="n">
        <f aca="false">SUM(AA301)</f>
        <v>213000</v>
      </c>
      <c r="AB300" s="211" t="n">
        <f aca="false">SUM(AB301)</f>
        <v>135700</v>
      </c>
      <c r="AC300" s="211" t="n">
        <f aca="false">SUM(AC301)</f>
        <v>213000</v>
      </c>
      <c r="AD300" s="211" t="n">
        <f aca="false">SUM(AD301)</f>
        <v>213000</v>
      </c>
      <c r="AE300" s="211" t="n">
        <f aca="false">SUM(AE301)</f>
        <v>0</v>
      </c>
      <c r="AF300" s="211" t="n">
        <f aca="false">SUM(AF301)</f>
        <v>0</v>
      </c>
      <c r="AG300" s="211" t="n">
        <f aca="false">SUM(AG301)</f>
        <v>213000</v>
      </c>
      <c r="AH300" s="211" t="n">
        <f aca="false">SUM(AH301)</f>
        <v>142500</v>
      </c>
      <c r="AI300" s="211" t="n">
        <f aca="false">SUM(AI301)</f>
        <v>213000</v>
      </c>
      <c r="AJ300" s="211" t="n">
        <f aca="false">SUM(AJ301)</f>
        <v>121000</v>
      </c>
      <c r="AK300" s="211" t="n">
        <f aca="false">SUM(AK301)</f>
        <v>293000</v>
      </c>
      <c r="AL300" s="211" t="n">
        <f aca="false">SUM(AL301)</f>
        <v>130000</v>
      </c>
      <c r="AM300" s="211" t="n">
        <f aca="false">SUM(AM301)</f>
        <v>0</v>
      </c>
      <c r="AN300" s="211" t="n">
        <f aca="false">SUM(AN301)</f>
        <v>423000</v>
      </c>
      <c r="AO300" s="211" t="n">
        <f aca="false">SUM(AO301)</f>
        <v>199500</v>
      </c>
      <c r="AP300" s="226" t="n">
        <f aca="false">SUM(AO300/AN300*100)</f>
        <v>47.1631205673759</v>
      </c>
    </row>
    <row r="301" customFormat="false" ht="12.75" hidden="false" customHeight="false" outlineLevel="0" collapsed="false">
      <c r="A301" s="207"/>
      <c r="B301" s="208"/>
      <c r="C301" s="208"/>
      <c r="D301" s="208"/>
      <c r="E301" s="208"/>
      <c r="F301" s="208"/>
      <c r="G301" s="208"/>
      <c r="H301" s="208"/>
      <c r="I301" s="215" t="s">
        <v>467</v>
      </c>
      <c r="J301" s="216"/>
      <c r="K301" s="217" t="n">
        <f aca="false">SUM(K302)</f>
        <v>398010</v>
      </c>
      <c r="L301" s="217" t="n">
        <f aca="false">SUM(L302)</f>
        <v>170000</v>
      </c>
      <c r="M301" s="217" t="n">
        <f aca="false">SUM(M302)</f>
        <v>170000</v>
      </c>
      <c r="N301" s="217" t="n">
        <f aca="false">SUM(N302)</f>
        <v>36000</v>
      </c>
      <c r="O301" s="217" t="n">
        <f aca="false">SUM(O302)</f>
        <v>36000</v>
      </c>
      <c r="P301" s="217" t="n">
        <f aca="false">SUM(P302)</f>
        <v>70000</v>
      </c>
      <c r="Q301" s="217" t="n">
        <f aca="false">SUM(Q302)</f>
        <v>70000</v>
      </c>
      <c r="R301" s="217" t="n">
        <f aca="false">SUM(R302)</f>
        <v>40000</v>
      </c>
      <c r="S301" s="217" t="n">
        <f aca="false">SUM(S302)</f>
        <v>80000</v>
      </c>
      <c r="T301" s="217" t="n">
        <f aca="false">SUM(T302)</f>
        <v>45000</v>
      </c>
      <c r="U301" s="217" t="n">
        <f aca="false">SUM(U302)</f>
        <v>0</v>
      </c>
      <c r="V301" s="217" t="n">
        <f aca="false">SUM(V302)</f>
        <v>114.285714285714</v>
      </c>
      <c r="W301" s="217" t="n">
        <f aca="false">SUM(W302)</f>
        <v>100000</v>
      </c>
      <c r="X301" s="217" t="n">
        <f aca="false">SUM(X302)</f>
        <v>150000</v>
      </c>
      <c r="Y301" s="217" t="n">
        <f aca="false">SUM(Y302)</f>
        <v>174000</v>
      </c>
      <c r="Z301" s="217" t="n">
        <f aca="false">SUM(Z302)</f>
        <v>207000</v>
      </c>
      <c r="AA301" s="217" t="n">
        <f aca="false">SUM(AA302)</f>
        <v>213000</v>
      </c>
      <c r="AB301" s="217" t="n">
        <f aca="false">SUM(AB302)</f>
        <v>135700</v>
      </c>
      <c r="AC301" s="217" t="n">
        <f aca="false">SUM(AC302)</f>
        <v>213000</v>
      </c>
      <c r="AD301" s="217" t="n">
        <f aca="false">SUM(AD302)</f>
        <v>213000</v>
      </c>
      <c r="AE301" s="217" t="n">
        <f aca="false">SUM(AE302)</f>
        <v>0</v>
      </c>
      <c r="AF301" s="217" t="n">
        <f aca="false">SUM(AF302)</f>
        <v>0</v>
      </c>
      <c r="AG301" s="217" t="n">
        <f aca="false">SUM(AG302)</f>
        <v>213000</v>
      </c>
      <c r="AH301" s="217" t="n">
        <f aca="false">SUM(AH302)</f>
        <v>142500</v>
      </c>
      <c r="AI301" s="217" t="n">
        <f aca="false">SUM(AI302)</f>
        <v>213000</v>
      </c>
      <c r="AJ301" s="217" t="n">
        <f aca="false">SUM(AJ302)</f>
        <v>121000</v>
      </c>
      <c r="AK301" s="217" t="n">
        <f aca="false">SUM(AK302)</f>
        <v>293000</v>
      </c>
      <c r="AL301" s="217" t="n">
        <f aca="false">SUM(AL302)</f>
        <v>130000</v>
      </c>
      <c r="AM301" s="217" t="n">
        <f aca="false">SUM(AM302)</f>
        <v>0</v>
      </c>
      <c r="AN301" s="217" t="n">
        <f aca="false">SUM(AN302)</f>
        <v>423000</v>
      </c>
      <c r="AO301" s="217" t="n">
        <f aca="false">SUM(AO302)</f>
        <v>199500</v>
      </c>
      <c r="AP301" s="226" t="n">
        <f aca="false">SUM(AO301/AN301*100)</f>
        <v>47.1631205673759</v>
      </c>
    </row>
    <row r="302" customFormat="false" ht="12.75" hidden="false" customHeight="false" outlineLevel="0" collapsed="false">
      <c r="A302" s="222"/>
      <c r="B302" s="223"/>
      <c r="C302" s="223"/>
      <c r="D302" s="223"/>
      <c r="E302" s="223"/>
      <c r="F302" s="223"/>
      <c r="G302" s="223"/>
      <c r="H302" s="223"/>
      <c r="I302" s="224" t="n">
        <v>3</v>
      </c>
      <c r="J302" s="120" t="s">
        <v>77</v>
      </c>
      <c r="K302" s="225" t="n">
        <f aca="false">SUM(K303)</f>
        <v>398010</v>
      </c>
      <c r="L302" s="225" t="n">
        <f aca="false">SUM(L303)</f>
        <v>170000</v>
      </c>
      <c r="M302" s="225" t="n">
        <f aca="false">SUM(M303)</f>
        <v>170000</v>
      </c>
      <c r="N302" s="225" t="n">
        <f aca="false">SUM(N303)</f>
        <v>36000</v>
      </c>
      <c r="O302" s="225" t="n">
        <f aca="false">SUM(O303)</f>
        <v>36000</v>
      </c>
      <c r="P302" s="225" t="n">
        <f aca="false">SUM(P303)</f>
        <v>70000</v>
      </c>
      <c r="Q302" s="225" t="n">
        <f aca="false">SUM(Q303)</f>
        <v>70000</v>
      </c>
      <c r="R302" s="225" t="n">
        <f aca="false">SUM(R303)</f>
        <v>40000</v>
      </c>
      <c r="S302" s="225" t="n">
        <f aca="false">SUM(S303)</f>
        <v>80000</v>
      </c>
      <c r="T302" s="225" t="n">
        <f aca="false">SUM(T303)</f>
        <v>45000</v>
      </c>
      <c r="U302" s="225" t="n">
        <f aca="false">SUM(U303)</f>
        <v>0</v>
      </c>
      <c r="V302" s="225" t="n">
        <f aca="false">SUM(V303)</f>
        <v>114.285714285714</v>
      </c>
      <c r="W302" s="225" t="n">
        <f aca="false">SUM(W303)</f>
        <v>100000</v>
      </c>
      <c r="X302" s="225" t="n">
        <f aca="false">SUM(X303)</f>
        <v>150000</v>
      </c>
      <c r="Y302" s="225" t="n">
        <f aca="false">SUM(Y303)</f>
        <v>174000</v>
      </c>
      <c r="Z302" s="225" t="n">
        <f aca="false">SUM(Z303)</f>
        <v>207000</v>
      </c>
      <c r="AA302" s="225" t="n">
        <f aca="false">SUM(AA303)</f>
        <v>213000</v>
      </c>
      <c r="AB302" s="225" t="n">
        <f aca="false">SUM(AB303)</f>
        <v>135700</v>
      </c>
      <c r="AC302" s="225" t="n">
        <f aca="false">SUM(AC303)</f>
        <v>213000</v>
      </c>
      <c r="AD302" s="225" t="n">
        <f aca="false">SUM(AD303)</f>
        <v>213000</v>
      </c>
      <c r="AE302" s="225" t="n">
        <f aca="false">SUM(AE303)</f>
        <v>0</v>
      </c>
      <c r="AF302" s="225" t="n">
        <f aca="false">SUM(AF303)</f>
        <v>0</v>
      </c>
      <c r="AG302" s="225" t="n">
        <f aca="false">SUM(AG303)</f>
        <v>213000</v>
      </c>
      <c r="AH302" s="225" t="n">
        <f aca="false">SUM(AH303)</f>
        <v>142500</v>
      </c>
      <c r="AI302" s="225" t="n">
        <f aca="false">SUM(AI303)</f>
        <v>213000</v>
      </c>
      <c r="AJ302" s="225" t="n">
        <f aca="false">SUM(AJ303)</f>
        <v>121000</v>
      </c>
      <c r="AK302" s="225" t="n">
        <f aca="false">SUM(AK303)</f>
        <v>293000</v>
      </c>
      <c r="AL302" s="225" t="n">
        <f aca="false">SUM(AL303)</f>
        <v>130000</v>
      </c>
      <c r="AM302" s="225" t="n">
        <f aca="false">SUM(AM303)</f>
        <v>0</v>
      </c>
      <c r="AN302" s="225" t="n">
        <f aca="false">SUM(AN303)</f>
        <v>423000</v>
      </c>
      <c r="AO302" s="225" t="n">
        <f aca="false">SUM(AO303)</f>
        <v>199500</v>
      </c>
      <c r="AP302" s="226" t="n">
        <f aca="false">SUM(AO302/AN302*100)</f>
        <v>47.1631205673759</v>
      </c>
    </row>
    <row r="303" customFormat="false" ht="12.75" hidden="false" customHeight="false" outlineLevel="0" collapsed="false">
      <c r="A303" s="222"/>
      <c r="B303" s="223"/>
      <c r="C303" s="223"/>
      <c r="D303" s="223"/>
      <c r="E303" s="223"/>
      <c r="F303" s="223"/>
      <c r="G303" s="223"/>
      <c r="H303" s="223"/>
      <c r="I303" s="224" t="n">
        <v>38</v>
      </c>
      <c r="J303" s="120" t="s">
        <v>95</v>
      </c>
      <c r="K303" s="225" t="n">
        <f aca="false">SUM(K305)</f>
        <v>398010</v>
      </c>
      <c r="L303" s="225" t="n">
        <f aca="false">SUM(L305)</f>
        <v>170000</v>
      </c>
      <c r="M303" s="225" t="n">
        <f aca="false">SUM(M305)</f>
        <v>170000</v>
      </c>
      <c r="N303" s="225" t="n">
        <f aca="false">SUM(N305)</f>
        <v>36000</v>
      </c>
      <c r="O303" s="225" t="n">
        <f aca="false">SUM(O305)</f>
        <v>36000</v>
      </c>
      <c r="P303" s="225" t="n">
        <f aca="false">SUM(P305)</f>
        <v>70000</v>
      </c>
      <c r="Q303" s="225" t="n">
        <f aca="false">SUM(Q305)</f>
        <v>70000</v>
      </c>
      <c r="R303" s="225" t="n">
        <f aca="false">SUM(R305)</f>
        <v>40000</v>
      </c>
      <c r="S303" s="225" t="n">
        <f aca="false">SUM(S305)</f>
        <v>80000</v>
      </c>
      <c r="T303" s="225" t="n">
        <f aca="false">SUM(T305)</f>
        <v>45000</v>
      </c>
      <c r="U303" s="225" t="n">
        <f aca="false">SUM(U305)</f>
        <v>0</v>
      </c>
      <c r="V303" s="225" t="n">
        <f aca="false">SUM(V305)</f>
        <v>114.285714285714</v>
      </c>
      <c r="W303" s="225" t="n">
        <f aca="false">SUM(W304)</f>
        <v>100000</v>
      </c>
      <c r="X303" s="225" t="n">
        <f aca="false">SUM(X304)</f>
        <v>150000</v>
      </c>
      <c r="Y303" s="225" t="n">
        <f aca="false">SUM(Y304)</f>
        <v>174000</v>
      </c>
      <c r="Z303" s="225" t="n">
        <f aca="false">SUM(Z304)</f>
        <v>207000</v>
      </c>
      <c r="AA303" s="225" t="n">
        <f aca="false">SUM(AA304)</f>
        <v>213000</v>
      </c>
      <c r="AB303" s="225" t="n">
        <f aca="false">SUM(AB304)</f>
        <v>135700</v>
      </c>
      <c r="AC303" s="225" t="n">
        <f aca="false">SUM(AC304)</f>
        <v>213000</v>
      </c>
      <c r="AD303" s="225" t="n">
        <f aca="false">SUM(AD304)</f>
        <v>213000</v>
      </c>
      <c r="AE303" s="225" t="n">
        <f aca="false">SUM(AE304)</f>
        <v>0</v>
      </c>
      <c r="AF303" s="225" t="n">
        <f aca="false">SUM(AF304)</f>
        <v>0</v>
      </c>
      <c r="AG303" s="225" t="n">
        <f aca="false">SUM(AG304)</f>
        <v>213000</v>
      </c>
      <c r="AH303" s="225" t="n">
        <f aca="false">SUM(AH304)</f>
        <v>142500</v>
      </c>
      <c r="AI303" s="225" t="n">
        <f aca="false">SUM(AI304)</f>
        <v>213000</v>
      </c>
      <c r="AJ303" s="225" t="n">
        <f aca="false">SUM(AJ304)</f>
        <v>121000</v>
      </c>
      <c r="AK303" s="225" t="n">
        <f aca="false">SUM(AK304)</f>
        <v>293000</v>
      </c>
      <c r="AL303" s="225" t="n">
        <f aca="false">SUM(AL304)</f>
        <v>130000</v>
      </c>
      <c r="AM303" s="225" t="n">
        <f aca="false">SUM(AM304)</f>
        <v>0</v>
      </c>
      <c r="AN303" s="225" t="n">
        <f aca="false">SUM(AN304)</f>
        <v>423000</v>
      </c>
      <c r="AO303" s="225" t="n">
        <f aca="false">SUM(AO304)</f>
        <v>199500</v>
      </c>
      <c r="AP303" s="226" t="n">
        <f aca="false">SUM(AO303/AN303*100)</f>
        <v>47.1631205673759</v>
      </c>
    </row>
    <row r="304" customFormat="false" ht="12.75" hidden="false" customHeight="false" outlineLevel="0" collapsed="false">
      <c r="A304" s="227"/>
      <c r="B304" s="228" t="s">
        <v>115</v>
      </c>
      <c r="C304" s="228"/>
      <c r="D304" s="228"/>
      <c r="E304" s="228"/>
      <c r="F304" s="228"/>
      <c r="G304" s="228"/>
      <c r="H304" s="228"/>
      <c r="I304" s="229" t="n">
        <v>381</v>
      </c>
      <c r="J304" s="230" t="s">
        <v>96</v>
      </c>
      <c r="K304" s="231" t="n">
        <f aca="false">SUM(K305)</f>
        <v>398010</v>
      </c>
      <c r="L304" s="231" t="n">
        <f aca="false">SUM(L305)</f>
        <v>170000</v>
      </c>
      <c r="M304" s="231" t="n">
        <f aca="false">SUM(M305)</f>
        <v>170000</v>
      </c>
      <c r="N304" s="231" t="n">
        <f aca="false">SUM(N305)</f>
        <v>36000</v>
      </c>
      <c r="O304" s="231" t="n">
        <f aca="false">SUM(O305)</f>
        <v>36000</v>
      </c>
      <c r="P304" s="231" t="n">
        <f aca="false">SUM(P305)</f>
        <v>70000</v>
      </c>
      <c r="Q304" s="231" t="n">
        <f aca="false">SUM(Q305)</f>
        <v>70000</v>
      </c>
      <c r="R304" s="231" t="n">
        <f aca="false">SUM(R305)</f>
        <v>40000</v>
      </c>
      <c r="S304" s="231" t="n">
        <f aca="false">SUM(S305)</f>
        <v>80000</v>
      </c>
      <c r="T304" s="231" t="n">
        <f aca="false">SUM(T305)</f>
        <v>45000</v>
      </c>
      <c r="U304" s="231" t="n">
        <f aca="false">SUM(U305)</f>
        <v>0</v>
      </c>
      <c r="V304" s="231" t="n">
        <f aca="false">SUM(V305)</f>
        <v>114.285714285714</v>
      </c>
      <c r="W304" s="231" t="n">
        <f aca="false">SUM(W305:W305)</f>
        <v>100000</v>
      </c>
      <c r="X304" s="231" t="n">
        <f aca="false">SUM(X305:X308)</f>
        <v>150000</v>
      </c>
      <c r="Y304" s="231" t="n">
        <f aca="false">SUM(Y305:Y308)</f>
        <v>174000</v>
      </c>
      <c r="Z304" s="231" t="n">
        <f aca="false">SUM(Z305:Z308)</f>
        <v>207000</v>
      </c>
      <c r="AA304" s="231" t="n">
        <f aca="false">SUM(AA305:AA308)</f>
        <v>213000</v>
      </c>
      <c r="AB304" s="231" t="n">
        <f aca="false">SUM(AB305:AB308)</f>
        <v>135700</v>
      </c>
      <c r="AC304" s="231" t="n">
        <f aca="false">SUM(AC305:AC308)</f>
        <v>213000</v>
      </c>
      <c r="AD304" s="231" t="n">
        <f aca="false">SUM(AD305:AD308)</f>
        <v>213000</v>
      </c>
      <c r="AE304" s="231" t="n">
        <f aca="false">SUM(AE305:AE308)</f>
        <v>0</v>
      </c>
      <c r="AF304" s="231" t="n">
        <f aca="false">SUM(AF305:AF308)</f>
        <v>0</v>
      </c>
      <c r="AG304" s="231" t="n">
        <f aca="false">SUM(AG305:AG308)</f>
        <v>213000</v>
      </c>
      <c r="AH304" s="231" t="n">
        <f aca="false">SUM(AH305:AH308)</f>
        <v>142500</v>
      </c>
      <c r="AI304" s="231" t="n">
        <f aca="false">SUM(AI305:AI308)</f>
        <v>213000</v>
      </c>
      <c r="AJ304" s="231" t="n">
        <f aca="false">SUM(AJ305:AJ308)</f>
        <v>121000</v>
      </c>
      <c r="AK304" s="231" t="n">
        <f aca="false">SUM(AK305:AK308)</f>
        <v>293000</v>
      </c>
      <c r="AL304" s="231" t="n">
        <v>130000</v>
      </c>
      <c r="AM304" s="231" t="n">
        <f aca="false">SUM(AM305:AM308)</f>
        <v>0</v>
      </c>
      <c r="AN304" s="231" t="n">
        <v>423000</v>
      </c>
      <c r="AO304" s="231" t="n">
        <f aca="false">SUM(AO305:AO308)</f>
        <v>199500</v>
      </c>
      <c r="AP304" s="226" t="n">
        <f aca="false">SUM(AO304/AN304*100)</f>
        <v>47.1631205673759</v>
      </c>
    </row>
    <row r="305" customFormat="false" ht="12.75" hidden="true" customHeight="false" outlineLevel="0" collapsed="false">
      <c r="A305" s="227"/>
      <c r="B305" s="228"/>
      <c r="C305" s="228"/>
      <c r="D305" s="228"/>
      <c r="E305" s="228"/>
      <c r="F305" s="228"/>
      <c r="G305" s="228"/>
      <c r="H305" s="228"/>
      <c r="I305" s="229" t="n">
        <v>38112</v>
      </c>
      <c r="J305" s="230" t="s">
        <v>468</v>
      </c>
      <c r="K305" s="231" t="n">
        <v>398010</v>
      </c>
      <c r="L305" s="231" t="n">
        <v>170000</v>
      </c>
      <c r="M305" s="231" t="n">
        <v>170000</v>
      </c>
      <c r="N305" s="231" t="n">
        <v>36000</v>
      </c>
      <c r="O305" s="231" t="n">
        <v>36000</v>
      </c>
      <c r="P305" s="231" t="n">
        <v>70000</v>
      </c>
      <c r="Q305" s="231" t="n">
        <v>70000</v>
      </c>
      <c r="R305" s="231" t="n">
        <v>40000</v>
      </c>
      <c r="S305" s="231" t="n">
        <v>80000</v>
      </c>
      <c r="T305" s="231" t="n">
        <v>45000</v>
      </c>
      <c r="U305" s="231"/>
      <c r="V305" s="232" t="n">
        <f aca="false">S305/P305*100</f>
        <v>114.285714285714</v>
      </c>
      <c r="W305" s="233" t="n">
        <v>100000</v>
      </c>
      <c r="X305" s="231" t="n">
        <v>150000</v>
      </c>
      <c r="Y305" s="231" t="n">
        <v>165000</v>
      </c>
      <c r="Z305" s="231" t="n">
        <v>180000</v>
      </c>
      <c r="AA305" s="231" t="n">
        <v>180000</v>
      </c>
      <c r="AB305" s="231" t="n">
        <v>117200</v>
      </c>
      <c r="AC305" s="231" t="n">
        <v>180000</v>
      </c>
      <c r="AD305" s="231" t="n">
        <v>180000</v>
      </c>
      <c r="AE305" s="231"/>
      <c r="AF305" s="231"/>
      <c r="AG305" s="234" t="n">
        <f aca="false">SUM(AD305+AE305-AF305)</f>
        <v>180000</v>
      </c>
      <c r="AH305" s="231" t="n">
        <v>125000</v>
      </c>
      <c r="AI305" s="231" t="n">
        <v>180000</v>
      </c>
      <c r="AJ305" s="169" t="n">
        <v>93000</v>
      </c>
      <c r="AK305" s="231" t="n">
        <v>260000</v>
      </c>
      <c r="AL305" s="231" t="n">
        <v>100000</v>
      </c>
      <c r="AM305" s="231"/>
      <c r="AN305" s="169" t="n">
        <f aca="false">SUM(AK305+AL305-AM305)</f>
        <v>360000</v>
      </c>
      <c r="AO305" s="169" t="n">
        <v>189500</v>
      </c>
      <c r="AP305" s="226" t="n">
        <f aca="false">SUM(AO305/AN305*100)</f>
        <v>52.6388888888889</v>
      </c>
    </row>
    <row r="306" customFormat="false" ht="12.75" hidden="true" customHeight="false" outlineLevel="0" collapsed="false">
      <c r="A306" s="227"/>
      <c r="B306" s="228"/>
      <c r="C306" s="228"/>
      <c r="D306" s="228"/>
      <c r="E306" s="228"/>
      <c r="F306" s="228"/>
      <c r="G306" s="228"/>
      <c r="H306" s="228"/>
      <c r="I306" s="229" t="n">
        <v>38112</v>
      </c>
      <c r="J306" s="230" t="s">
        <v>469</v>
      </c>
      <c r="K306" s="231"/>
      <c r="L306" s="231"/>
      <c r="M306" s="231"/>
      <c r="N306" s="231"/>
      <c r="O306" s="231"/>
      <c r="P306" s="231"/>
      <c r="Q306" s="231"/>
      <c r="R306" s="231"/>
      <c r="S306" s="231"/>
      <c r="T306" s="231"/>
      <c r="U306" s="231"/>
      <c r="V306" s="232"/>
      <c r="W306" s="233"/>
      <c r="X306" s="231"/>
      <c r="Y306" s="231" t="n">
        <v>3000</v>
      </c>
      <c r="Z306" s="231" t="n">
        <v>18000</v>
      </c>
      <c r="AA306" s="231" t="n">
        <v>18000</v>
      </c>
      <c r="AB306" s="231" t="n">
        <v>13500</v>
      </c>
      <c r="AC306" s="231" t="n">
        <v>18000</v>
      </c>
      <c r="AD306" s="231" t="n">
        <v>18000</v>
      </c>
      <c r="AE306" s="231"/>
      <c r="AF306" s="231"/>
      <c r="AG306" s="234" t="n">
        <f aca="false">SUM(AD306+AE306-AF306)</f>
        <v>18000</v>
      </c>
      <c r="AH306" s="231" t="n">
        <v>7000</v>
      </c>
      <c r="AI306" s="231" t="n">
        <v>18000</v>
      </c>
      <c r="AJ306" s="169" t="n">
        <v>18000</v>
      </c>
      <c r="AK306" s="231" t="n">
        <v>18000</v>
      </c>
      <c r="AL306" s="231"/>
      <c r="AM306" s="231"/>
      <c r="AN306" s="169" t="n">
        <f aca="false">SUM(AK306+AL306-AM306)</f>
        <v>18000</v>
      </c>
      <c r="AO306" s="169" t="n">
        <v>10000</v>
      </c>
      <c r="AP306" s="226" t="n">
        <f aca="false">SUM(AO306/AN306*100)</f>
        <v>55.5555555555556</v>
      </c>
    </row>
    <row r="307" customFormat="false" ht="12.75" hidden="true" customHeight="false" outlineLevel="0" collapsed="false">
      <c r="A307" s="227"/>
      <c r="B307" s="228"/>
      <c r="C307" s="228"/>
      <c r="D307" s="228"/>
      <c r="E307" s="228"/>
      <c r="F307" s="228"/>
      <c r="G307" s="228"/>
      <c r="H307" s="228"/>
      <c r="I307" s="229" t="n">
        <v>38112</v>
      </c>
      <c r="J307" s="230" t="s">
        <v>470</v>
      </c>
      <c r="K307" s="231"/>
      <c r="L307" s="231"/>
      <c r="M307" s="231"/>
      <c r="N307" s="231"/>
      <c r="O307" s="231"/>
      <c r="P307" s="231"/>
      <c r="Q307" s="231"/>
      <c r="R307" s="231"/>
      <c r="S307" s="231"/>
      <c r="T307" s="231"/>
      <c r="U307" s="231"/>
      <c r="V307" s="232"/>
      <c r="W307" s="233"/>
      <c r="X307" s="231"/>
      <c r="Y307" s="231"/>
      <c r="Z307" s="231"/>
      <c r="AA307" s="231" t="n">
        <v>6000</v>
      </c>
      <c r="AB307" s="231"/>
      <c r="AC307" s="231" t="n">
        <v>6000</v>
      </c>
      <c r="AD307" s="231" t="n">
        <v>6000</v>
      </c>
      <c r="AE307" s="231"/>
      <c r="AF307" s="231"/>
      <c r="AG307" s="234" t="n">
        <f aca="false">SUM(AD307+AE307-AF307)</f>
        <v>6000</v>
      </c>
      <c r="AH307" s="231" t="n">
        <v>4500</v>
      </c>
      <c r="AI307" s="231" t="n">
        <v>6000</v>
      </c>
      <c r="AJ307" s="169" t="n">
        <v>6000</v>
      </c>
      <c r="AK307" s="231" t="n">
        <v>6000</v>
      </c>
      <c r="AL307" s="231"/>
      <c r="AM307" s="231"/>
      <c r="AN307" s="169" t="n">
        <f aca="false">SUM(AK307+AL307-AM307)</f>
        <v>6000</v>
      </c>
      <c r="AO307" s="169"/>
      <c r="AP307" s="226" t="n">
        <f aca="false">SUM(AO307/AN307*100)</f>
        <v>0</v>
      </c>
    </row>
    <row r="308" customFormat="false" ht="12.75" hidden="true" customHeight="false" outlineLevel="0" collapsed="false">
      <c r="A308" s="227"/>
      <c r="B308" s="228"/>
      <c r="C308" s="228"/>
      <c r="D308" s="228"/>
      <c r="E308" s="228"/>
      <c r="F308" s="228"/>
      <c r="G308" s="228"/>
      <c r="H308" s="228"/>
      <c r="I308" s="229" t="n">
        <v>38112</v>
      </c>
      <c r="J308" s="230" t="s">
        <v>471</v>
      </c>
      <c r="K308" s="231"/>
      <c r="L308" s="231"/>
      <c r="M308" s="231"/>
      <c r="N308" s="231"/>
      <c r="O308" s="231"/>
      <c r="P308" s="231"/>
      <c r="Q308" s="231"/>
      <c r="R308" s="231"/>
      <c r="S308" s="231"/>
      <c r="T308" s="231"/>
      <c r="U308" s="231"/>
      <c r="V308" s="232"/>
      <c r="W308" s="233"/>
      <c r="X308" s="231"/>
      <c r="Y308" s="231" t="n">
        <v>6000</v>
      </c>
      <c r="Z308" s="231" t="n">
        <v>9000</v>
      </c>
      <c r="AA308" s="231" t="n">
        <v>9000</v>
      </c>
      <c r="AB308" s="231" t="n">
        <v>5000</v>
      </c>
      <c r="AC308" s="231" t="n">
        <v>9000</v>
      </c>
      <c r="AD308" s="231" t="n">
        <v>9000</v>
      </c>
      <c r="AE308" s="231"/>
      <c r="AF308" s="231"/>
      <c r="AG308" s="234" t="n">
        <f aca="false">SUM(AD308+AE308-AF308)</f>
        <v>9000</v>
      </c>
      <c r="AH308" s="231" t="n">
        <v>6000</v>
      </c>
      <c r="AI308" s="231" t="n">
        <v>9000</v>
      </c>
      <c r="AJ308" s="169" t="n">
        <v>4000</v>
      </c>
      <c r="AK308" s="231" t="n">
        <v>9000</v>
      </c>
      <c r="AL308" s="231"/>
      <c r="AM308" s="231"/>
      <c r="AN308" s="169" t="n">
        <f aca="false">SUM(AK308+AL308-AM308)</f>
        <v>9000</v>
      </c>
      <c r="AO308" s="169"/>
      <c r="AP308" s="226" t="n">
        <f aca="false">SUM(AO308/AN308*100)</f>
        <v>0</v>
      </c>
    </row>
    <row r="309" s="256" customFormat="true" ht="12.75" hidden="false" customHeight="false" outlineLevel="0" collapsed="false">
      <c r="A309" s="218" t="s">
        <v>472</v>
      </c>
      <c r="B309" s="236"/>
      <c r="C309" s="236"/>
      <c r="D309" s="236"/>
      <c r="E309" s="236"/>
      <c r="F309" s="236"/>
      <c r="G309" s="236"/>
      <c r="H309" s="236"/>
      <c r="I309" s="215" t="s">
        <v>473</v>
      </c>
      <c r="J309" s="216" t="s">
        <v>474</v>
      </c>
      <c r="K309" s="217" t="n">
        <f aca="false">SUM(K310)</f>
        <v>0</v>
      </c>
      <c r="L309" s="217" t="n">
        <f aca="false">SUM(L310)</f>
        <v>105000</v>
      </c>
      <c r="M309" s="217" t="n">
        <f aca="false">SUM(M310)</f>
        <v>105000</v>
      </c>
      <c r="N309" s="217" t="n">
        <f aca="false">SUM(N310)</f>
        <v>8000</v>
      </c>
      <c r="O309" s="217" t="n">
        <f aca="false">SUM(O310)</f>
        <v>8000</v>
      </c>
      <c r="P309" s="217" t="n">
        <f aca="false">SUM(P310)</f>
        <v>10000</v>
      </c>
      <c r="Q309" s="217" t="n">
        <f aca="false">SUM(Q310)</f>
        <v>10000</v>
      </c>
      <c r="R309" s="217" t="n">
        <f aca="false">SUM(R310)</f>
        <v>1000</v>
      </c>
      <c r="S309" s="217" t="n">
        <f aca="false">SUM(S310)</f>
        <v>10000</v>
      </c>
      <c r="T309" s="217" t="n">
        <f aca="false">SUM(T310)</f>
        <v>3000</v>
      </c>
      <c r="U309" s="217" t="n">
        <f aca="false">SUM(U310)</f>
        <v>0</v>
      </c>
      <c r="V309" s="217" t="n">
        <f aca="false">SUM(V310)</f>
        <v>100</v>
      </c>
      <c r="W309" s="217" t="n">
        <f aca="false">SUM(W310)</f>
        <v>10000</v>
      </c>
      <c r="X309" s="217" t="n">
        <f aca="false">SUM(X310)</f>
        <v>40000</v>
      </c>
      <c r="Y309" s="217" t="n">
        <f aca="false">SUM(Y310)</f>
        <v>30000</v>
      </c>
      <c r="Z309" s="217" t="n">
        <f aca="false">SUM(Z310)</f>
        <v>30000</v>
      </c>
      <c r="AA309" s="217" t="n">
        <f aca="false">SUM(AA310)</f>
        <v>35000</v>
      </c>
      <c r="AB309" s="217" t="n">
        <f aca="false">SUM(AB310)</f>
        <v>18000</v>
      </c>
      <c r="AC309" s="217" t="n">
        <f aca="false">SUM(AC310)</f>
        <v>315000</v>
      </c>
      <c r="AD309" s="217" t="n">
        <f aca="false">SUM(AD310)</f>
        <v>290000</v>
      </c>
      <c r="AE309" s="217" t="n">
        <f aca="false">SUM(AE310)</f>
        <v>0</v>
      </c>
      <c r="AF309" s="217" t="n">
        <f aca="false">SUM(AF310)</f>
        <v>0</v>
      </c>
      <c r="AG309" s="217" t="n">
        <f aca="false">SUM(AG310)</f>
        <v>290000</v>
      </c>
      <c r="AH309" s="217" t="n">
        <f aca="false">SUM(AH310)</f>
        <v>133000</v>
      </c>
      <c r="AI309" s="217" t="n">
        <f aca="false">SUM(AI310)</f>
        <v>555000</v>
      </c>
      <c r="AJ309" s="217" t="n">
        <f aca="false">SUM(AJ310)</f>
        <v>0</v>
      </c>
      <c r="AK309" s="217" t="n">
        <f aca="false">SUM(AK310)</f>
        <v>555000</v>
      </c>
      <c r="AL309" s="217" t="n">
        <f aca="false">SUM(AL310)</f>
        <v>0</v>
      </c>
      <c r="AM309" s="217" t="n">
        <f aca="false">SUM(AM310)</f>
        <v>150000</v>
      </c>
      <c r="AN309" s="217" t="n">
        <f aca="false">SUM(AN310)</f>
        <v>405000</v>
      </c>
      <c r="AO309" s="217" t="n">
        <f aca="false">SUM(AO310)</f>
        <v>169600</v>
      </c>
      <c r="AP309" s="226" t="n">
        <f aca="false">SUM(AO309/AN309*100)</f>
        <v>41.8765432098765</v>
      </c>
    </row>
    <row r="310" s="256" customFormat="true" ht="12.75" hidden="false" customHeight="false" outlineLevel="0" collapsed="false">
      <c r="A310" s="213" t="s">
        <v>475</v>
      </c>
      <c r="B310" s="208"/>
      <c r="C310" s="208"/>
      <c r="D310" s="208"/>
      <c r="E310" s="208"/>
      <c r="F310" s="208"/>
      <c r="G310" s="208"/>
      <c r="H310" s="208"/>
      <c r="I310" s="219" t="s">
        <v>224</v>
      </c>
      <c r="J310" s="220" t="s">
        <v>474</v>
      </c>
      <c r="K310" s="221" t="n">
        <f aca="false">SUM(K311)</f>
        <v>0</v>
      </c>
      <c r="L310" s="221" t="n">
        <f aca="false">SUM(L311)</f>
        <v>105000</v>
      </c>
      <c r="M310" s="221" t="n">
        <f aca="false">SUM(M311)</f>
        <v>105000</v>
      </c>
      <c r="N310" s="221" t="n">
        <f aca="false">SUM(N311)</f>
        <v>8000</v>
      </c>
      <c r="O310" s="221" t="n">
        <f aca="false">SUM(O311)</f>
        <v>8000</v>
      </c>
      <c r="P310" s="221" t="n">
        <f aca="false">SUM(P311)</f>
        <v>10000</v>
      </c>
      <c r="Q310" s="221" t="n">
        <f aca="false">SUM(Q311)</f>
        <v>10000</v>
      </c>
      <c r="R310" s="221" t="n">
        <f aca="false">SUM(R311)</f>
        <v>1000</v>
      </c>
      <c r="S310" s="221" t="n">
        <f aca="false">SUM(S311)</f>
        <v>10000</v>
      </c>
      <c r="T310" s="221" t="n">
        <f aca="false">SUM(T311)</f>
        <v>3000</v>
      </c>
      <c r="U310" s="221" t="n">
        <f aca="false">SUM(U311)</f>
        <v>0</v>
      </c>
      <c r="V310" s="221" t="n">
        <f aca="false">SUM(V311)</f>
        <v>100</v>
      </c>
      <c r="W310" s="221" t="n">
        <f aca="false">SUM(W311)</f>
        <v>10000</v>
      </c>
      <c r="X310" s="221" t="n">
        <f aca="false">SUM(X311)</f>
        <v>40000</v>
      </c>
      <c r="Y310" s="221" t="n">
        <f aca="false">SUM(Y311)</f>
        <v>30000</v>
      </c>
      <c r="Z310" s="221" t="n">
        <f aca="false">SUM(Z311)</f>
        <v>30000</v>
      </c>
      <c r="AA310" s="221" t="n">
        <f aca="false">SUM(AA311)</f>
        <v>35000</v>
      </c>
      <c r="AB310" s="221" t="n">
        <f aca="false">SUM(AB311)</f>
        <v>18000</v>
      </c>
      <c r="AC310" s="221" t="n">
        <f aca="false">SUM(AC311)</f>
        <v>315000</v>
      </c>
      <c r="AD310" s="221" t="n">
        <f aca="false">SUM(AD311)</f>
        <v>290000</v>
      </c>
      <c r="AE310" s="221" t="n">
        <f aca="false">SUM(AE311)</f>
        <v>0</v>
      </c>
      <c r="AF310" s="221" t="n">
        <f aca="false">SUM(AF311)</f>
        <v>0</v>
      </c>
      <c r="AG310" s="221" t="n">
        <f aca="false">SUM(AG311)</f>
        <v>290000</v>
      </c>
      <c r="AH310" s="221" t="n">
        <f aca="false">SUM(AH311)</f>
        <v>133000</v>
      </c>
      <c r="AI310" s="221" t="n">
        <f aca="false">SUM(AI311)</f>
        <v>555000</v>
      </c>
      <c r="AJ310" s="221" t="n">
        <f aca="false">SUM(AJ311)</f>
        <v>0</v>
      </c>
      <c r="AK310" s="221" t="n">
        <f aca="false">SUM(AK311)</f>
        <v>555000</v>
      </c>
      <c r="AL310" s="221" t="n">
        <f aca="false">SUM(AL311)</f>
        <v>0</v>
      </c>
      <c r="AM310" s="221" t="n">
        <f aca="false">SUM(AM311)</f>
        <v>150000</v>
      </c>
      <c r="AN310" s="221" t="n">
        <f aca="false">SUM(AN311)</f>
        <v>405000</v>
      </c>
      <c r="AO310" s="221" t="n">
        <f aca="false">SUM(AO311)</f>
        <v>169600</v>
      </c>
      <c r="AP310" s="226" t="n">
        <f aca="false">SUM(AO310/AN310*100)</f>
        <v>41.8765432098765</v>
      </c>
    </row>
    <row r="311" s="256" customFormat="true" ht="12.75" hidden="false" customHeight="false" outlineLevel="0" collapsed="false">
      <c r="A311" s="213"/>
      <c r="B311" s="208"/>
      <c r="C311" s="208"/>
      <c r="D311" s="208"/>
      <c r="E311" s="208"/>
      <c r="F311" s="208"/>
      <c r="G311" s="208"/>
      <c r="H311" s="208"/>
      <c r="I311" s="219" t="s">
        <v>476</v>
      </c>
      <c r="J311" s="220"/>
      <c r="K311" s="221" t="n">
        <f aca="false">SUM(K312)</f>
        <v>0</v>
      </c>
      <c r="L311" s="221" t="n">
        <f aca="false">SUM(L312)</f>
        <v>105000</v>
      </c>
      <c r="M311" s="221" t="n">
        <f aca="false">SUM(M312)</f>
        <v>105000</v>
      </c>
      <c r="N311" s="221" t="n">
        <f aca="false">SUM(N312)</f>
        <v>8000</v>
      </c>
      <c r="O311" s="221" t="n">
        <f aca="false">SUM(O312)</f>
        <v>8000</v>
      </c>
      <c r="P311" s="221" t="n">
        <f aca="false">SUM(P312)</f>
        <v>10000</v>
      </c>
      <c r="Q311" s="221" t="n">
        <f aca="false">SUM(Q312)</f>
        <v>10000</v>
      </c>
      <c r="R311" s="221" t="n">
        <f aca="false">SUM(R312)</f>
        <v>1000</v>
      </c>
      <c r="S311" s="221" t="n">
        <f aca="false">SUM(S312)</f>
        <v>10000</v>
      </c>
      <c r="T311" s="221" t="n">
        <f aca="false">SUM(T312)</f>
        <v>3000</v>
      </c>
      <c r="U311" s="221" t="n">
        <f aca="false">SUM(U312)</f>
        <v>0</v>
      </c>
      <c r="V311" s="221" t="n">
        <f aca="false">SUM(V312)</f>
        <v>100</v>
      </c>
      <c r="W311" s="221" t="n">
        <f aca="false">SUM(W312)</f>
        <v>10000</v>
      </c>
      <c r="X311" s="221" t="n">
        <f aca="false">SUM(X312)</f>
        <v>40000</v>
      </c>
      <c r="Y311" s="221" t="n">
        <f aca="false">SUM(Y312)</f>
        <v>30000</v>
      </c>
      <c r="Z311" s="221" t="n">
        <f aca="false">SUM(Z312)</f>
        <v>30000</v>
      </c>
      <c r="AA311" s="221" t="n">
        <f aca="false">SUM(AA312)</f>
        <v>35000</v>
      </c>
      <c r="AB311" s="221" t="n">
        <f aca="false">SUM(AB312)</f>
        <v>18000</v>
      </c>
      <c r="AC311" s="221" t="n">
        <f aca="false">SUM(AC312)</f>
        <v>315000</v>
      </c>
      <c r="AD311" s="221" t="n">
        <f aca="false">SUM(AD312)</f>
        <v>290000</v>
      </c>
      <c r="AE311" s="221" t="n">
        <f aca="false">SUM(AE312)</f>
        <v>0</v>
      </c>
      <c r="AF311" s="221" t="n">
        <f aca="false">SUM(AF312)</f>
        <v>0</v>
      </c>
      <c r="AG311" s="221" t="n">
        <f aca="false">SUM(AG312)</f>
        <v>290000</v>
      </c>
      <c r="AH311" s="221" t="n">
        <f aca="false">SUM(AH312)</f>
        <v>133000</v>
      </c>
      <c r="AI311" s="221" t="n">
        <f aca="false">SUM(AI312)</f>
        <v>555000</v>
      </c>
      <c r="AJ311" s="221" t="n">
        <f aca="false">SUM(AJ312)</f>
        <v>0</v>
      </c>
      <c r="AK311" s="221" t="n">
        <f aca="false">SUM(AK312)</f>
        <v>555000</v>
      </c>
      <c r="AL311" s="221" t="n">
        <f aca="false">SUM(AL312)</f>
        <v>0</v>
      </c>
      <c r="AM311" s="221" t="n">
        <f aca="false">SUM(AM312)</f>
        <v>150000</v>
      </c>
      <c r="AN311" s="221" t="n">
        <f aca="false">SUM(AN312)</f>
        <v>405000</v>
      </c>
      <c r="AO311" s="221" t="n">
        <f aca="false">SUM(AO312)</f>
        <v>169600</v>
      </c>
      <c r="AP311" s="226" t="n">
        <f aca="false">SUM(AO311/AN311*100)</f>
        <v>41.8765432098765</v>
      </c>
    </row>
    <row r="312" s="176" customFormat="true" ht="12.75" hidden="false" customHeight="false" outlineLevel="0" collapsed="false">
      <c r="A312" s="257"/>
      <c r="B312" s="258"/>
      <c r="C312" s="258"/>
      <c r="D312" s="258"/>
      <c r="E312" s="258"/>
      <c r="F312" s="258"/>
      <c r="G312" s="258"/>
      <c r="H312" s="258"/>
      <c r="I312" s="259" t="n">
        <v>3</v>
      </c>
      <c r="J312" s="260" t="s">
        <v>77</v>
      </c>
      <c r="K312" s="232" t="n">
        <f aca="false">SUM(K313)</f>
        <v>0</v>
      </c>
      <c r="L312" s="232" t="n">
        <f aca="false">SUM(L313)</f>
        <v>105000</v>
      </c>
      <c r="M312" s="232" t="n">
        <f aca="false">SUM(M313)</f>
        <v>105000</v>
      </c>
      <c r="N312" s="232" t="n">
        <f aca="false">SUM(N313)</f>
        <v>8000</v>
      </c>
      <c r="O312" s="232" t="n">
        <f aca="false">SUM(O313)</f>
        <v>8000</v>
      </c>
      <c r="P312" s="232" t="n">
        <f aca="false">SUM(P313)</f>
        <v>10000</v>
      </c>
      <c r="Q312" s="232" t="n">
        <f aca="false">SUM(Q313)</f>
        <v>10000</v>
      </c>
      <c r="R312" s="232" t="n">
        <f aca="false">SUM(R313)</f>
        <v>1000</v>
      </c>
      <c r="S312" s="232" t="n">
        <f aca="false">SUM(S313)</f>
        <v>10000</v>
      </c>
      <c r="T312" s="232" t="n">
        <f aca="false">SUM(T313)</f>
        <v>3000</v>
      </c>
      <c r="U312" s="232" t="n">
        <f aca="false">SUM(U313)</f>
        <v>0</v>
      </c>
      <c r="V312" s="232" t="n">
        <f aca="false">SUM(V313)</f>
        <v>100</v>
      </c>
      <c r="W312" s="232" t="n">
        <f aca="false">SUM(W313)</f>
        <v>10000</v>
      </c>
      <c r="X312" s="232" t="n">
        <f aca="false">SUM(X313)</f>
        <v>40000</v>
      </c>
      <c r="Y312" s="232" t="n">
        <f aca="false">SUM(Y313)</f>
        <v>30000</v>
      </c>
      <c r="Z312" s="232" t="n">
        <f aca="false">SUM(Z313)</f>
        <v>30000</v>
      </c>
      <c r="AA312" s="232" t="n">
        <f aca="false">SUM(AA313)</f>
        <v>35000</v>
      </c>
      <c r="AB312" s="232" t="n">
        <f aca="false">SUM(AB313)</f>
        <v>18000</v>
      </c>
      <c r="AC312" s="232" t="n">
        <f aca="false">SUM(AC313)</f>
        <v>315000</v>
      </c>
      <c r="AD312" s="232" t="n">
        <f aca="false">SUM(AD313)</f>
        <v>290000</v>
      </c>
      <c r="AE312" s="232" t="n">
        <f aca="false">SUM(AE313)</f>
        <v>0</v>
      </c>
      <c r="AF312" s="232" t="n">
        <f aca="false">SUM(AF313)</f>
        <v>0</v>
      </c>
      <c r="AG312" s="232" t="n">
        <f aca="false">SUM(AG313)</f>
        <v>290000</v>
      </c>
      <c r="AH312" s="232" t="n">
        <f aca="false">SUM(AH313)</f>
        <v>133000</v>
      </c>
      <c r="AI312" s="232" t="n">
        <f aca="false">SUM(AI313)</f>
        <v>555000</v>
      </c>
      <c r="AJ312" s="232" t="n">
        <f aca="false">SUM(AJ313)</f>
        <v>0</v>
      </c>
      <c r="AK312" s="232" t="n">
        <f aca="false">SUM(AK313+AK318)</f>
        <v>555000</v>
      </c>
      <c r="AL312" s="232" t="n">
        <f aca="false">SUM(AL313+AL318)</f>
        <v>0</v>
      </c>
      <c r="AM312" s="232" t="n">
        <f aca="false">SUM(AM313+AM318)</f>
        <v>150000</v>
      </c>
      <c r="AN312" s="232" t="n">
        <f aca="false">SUM(AN313+AN318)</f>
        <v>405000</v>
      </c>
      <c r="AO312" s="232" t="n">
        <f aca="false">SUM(AO313+AO318)</f>
        <v>169600</v>
      </c>
      <c r="AP312" s="226" t="n">
        <f aca="false">SUM(AO312/AN312*100)</f>
        <v>41.8765432098765</v>
      </c>
    </row>
    <row r="313" s="176" customFormat="true" ht="12.75" hidden="false" customHeight="false" outlineLevel="0" collapsed="false">
      <c r="A313" s="257"/>
      <c r="B313" s="258"/>
      <c r="C313" s="258"/>
      <c r="D313" s="258"/>
      <c r="E313" s="258"/>
      <c r="F313" s="258"/>
      <c r="G313" s="258"/>
      <c r="H313" s="258"/>
      <c r="I313" s="259" t="n">
        <v>37</v>
      </c>
      <c r="J313" s="260" t="s">
        <v>353</v>
      </c>
      <c r="K313" s="232" t="n">
        <f aca="false">SUM(K314)</f>
        <v>0</v>
      </c>
      <c r="L313" s="232" t="n">
        <f aca="false">SUM(L314)</f>
        <v>105000</v>
      </c>
      <c r="M313" s="232" t="n">
        <f aca="false">SUM(M314)</f>
        <v>105000</v>
      </c>
      <c r="N313" s="232" t="n">
        <f aca="false">SUM(N314)</f>
        <v>8000</v>
      </c>
      <c r="O313" s="232" t="n">
        <f aca="false">SUM(O314)</f>
        <v>8000</v>
      </c>
      <c r="P313" s="232" t="n">
        <f aca="false">SUM(P314)</f>
        <v>10000</v>
      </c>
      <c r="Q313" s="232" t="n">
        <f aca="false">SUM(Q314)</f>
        <v>10000</v>
      </c>
      <c r="R313" s="232" t="n">
        <f aca="false">SUM(R314)</f>
        <v>1000</v>
      </c>
      <c r="S313" s="232" t="n">
        <f aca="false">SUM(S314)</f>
        <v>10000</v>
      </c>
      <c r="T313" s="232" t="n">
        <f aca="false">SUM(T314)</f>
        <v>3000</v>
      </c>
      <c r="U313" s="232" t="n">
        <f aca="false">SUM(U314)</f>
        <v>0</v>
      </c>
      <c r="V313" s="232" t="n">
        <f aca="false">SUM(V314)</f>
        <v>100</v>
      </c>
      <c r="W313" s="232" t="n">
        <f aca="false">SUM(W314)</f>
        <v>10000</v>
      </c>
      <c r="X313" s="232" t="n">
        <f aca="false">SUM(X314)</f>
        <v>40000</v>
      </c>
      <c r="Y313" s="232" t="n">
        <f aca="false">SUM(Y314)</f>
        <v>30000</v>
      </c>
      <c r="Z313" s="232" t="n">
        <f aca="false">SUM(Z314)</f>
        <v>30000</v>
      </c>
      <c r="AA313" s="232" t="n">
        <f aca="false">SUM(AA314)</f>
        <v>35000</v>
      </c>
      <c r="AB313" s="232" t="n">
        <f aca="false">SUM(AB314)</f>
        <v>18000</v>
      </c>
      <c r="AC313" s="232" t="n">
        <f aca="false">SUM(AC314)</f>
        <v>315000</v>
      </c>
      <c r="AD313" s="232" t="n">
        <f aca="false">SUM(AD314)</f>
        <v>290000</v>
      </c>
      <c r="AE313" s="232" t="n">
        <f aca="false">SUM(AE314)</f>
        <v>0</v>
      </c>
      <c r="AF313" s="232" t="n">
        <f aca="false">SUM(AF314)</f>
        <v>0</v>
      </c>
      <c r="AG313" s="232" t="n">
        <f aca="false">SUM(AG314)</f>
        <v>290000</v>
      </c>
      <c r="AH313" s="232" t="n">
        <f aca="false">SUM(AH314)</f>
        <v>133000</v>
      </c>
      <c r="AI313" s="232" t="n">
        <f aca="false">SUM(AI314)</f>
        <v>555000</v>
      </c>
      <c r="AJ313" s="232" t="n">
        <f aca="false">SUM(AJ314)</f>
        <v>0</v>
      </c>
      <c r="AK313" s="232" t="n">
        <f aca="false">SUM(AK314)</f>
        <v>305000</v>
      </c>
      <c r="AL313" s="232" t="n">
        <f aca="false">SUM(AL314)</f>
        <v>0</v>
      </c>
      <c r="AM313" s="232" t="n">
        <f aca="false">SUM(AM314)</f>
        <v>150000</v>
      </c>
      <c r="AN313" s="232" t="n">
        <f aca="false">SUM(AN314)</f>
        <v>155000</v>
      </c>
      <c r="AO313" s="232" t="n">
        <f aca="false">SUM(AO314)</f>
        <v>7000</v>
      </c>
      <c r="AP313" s="226" t="n">
        <f aca="false">SUM(AO313/AN313*100)</f>
        <v>4.51612903225806</v>
      </c>
    </row>
    <row r="314" s="176" customFormat="true" ht="12.75" hidden="false" customHeight="false" outlineLevel="0" collapsed="false">
      <c r="A314" s="240"/>
      <c r="B314" s="241" t="s">
        <v>115</v>
      </c>
      <c r="C314" s="241"/>
      <c r="D314" s="241"/>
      <c r="E314" s="241"/>
      <c r="F314" s="241"/>
      <c r="G314" s="241"/>
      <c r="H314" s="241"/>
      <c r="I314" s="242" t="n">
        <v>372</v>
      </c>
      <c r="J314" s="237" t="s">
        <v>410</v>
      </c>
      <c r="K314" s="233" t="n">
        <f aca="false">SUM(K315)</f>
        <v>0</v>
      </c>
      <c r="L314" s="233" t="n">
        <f aca="false">SUM(L315)</f>
        <v>105000</v>
      </c>
      <c r="M314" s="233" t="n">
        <f aca="false">SUM(M315)</f>
        <v>105000</v>
      </c>
      <c r="N314" s="233" t="n">
        <f aca="false">SUM(N315)</f>
        <v>8000</v>
      </c>
      <c r="O314" s="233" t="n">
        <f aca="false">SUM(O315)</f>
        <v>8000</v>
      </c>
      <c r="P314" s="233" t="n">
        <f aca="false">SUM(P315)</f>
        <v>10000</v>
      </c>
      <c r="Q314" s="233" t="n">
        <f aca="false">SUM(Q315)</f>
        <v>10000</v>
      </c>
      <c r="R314" s="233" t="n">
        <f aca="false">SUM(R315)</f>
        <v>1000</v>
      </c>
      <c r="S314" s="233" t="n">
        <f aca="false">SUM(S315)</f>
        <v>10000</v>
      </c>
      <c r="T314" s="233" t="n">
        <f aca="false">SUM(T315)</f>
        <v>3000</v>
      </c>
      <c r="U314" s="233" t="n">
        <f aca="false">SUM(U315)</f>
        <v>0</v>
      </c>
      <c r="V314" s="233" t="n">
        <f aca="false">SUM(V315)</f>
        <v>100</v>
      </c>
      <c r="W314" s="233" t="n">
        <f aca="false">SUM(W315)</f>
        <v>10000</v>
      </c>
      <c r="X314" s="233" t="n">
        <f aca="false">SUM(X315)</f>
        <v>40000</v>
      </c>
      <c r="Y314" s="233" t="n">
        <f aca="false">SUM(Y315:Y317)</f>
        <v>30000</v>
      </c>
      <c r="Z314" s="233" t="n">
        <f aca="false">SUM(Z315:Z317)</f>
        <v>30000</v>
      </c>
      <c r="AA314" s="233" t="n">
        <f aca="false">SUM(AA315:AA317)</f>
        <v>35000</v>
      </c>
      <c r="AB314" s="233" t="n">
        <f aca="false">SUM(AB315:AB317)</f>
        <v>18000</v>
      </c>
      <c r="AC314" s="233" t="n">
        <f aca="false">SUM(AC315:AC320)</f>
        <v>315000</v>
      </c>
      <c r="AD314" s="233" t="n">
        <f aca="false">SUM(AD315:AD320)</f>
        <v>290000</v>
      </c>
      <c r="AE314" s="233" t="n">
        <f aca="false">SUM(AE315:AE317)</f>
        <v>0</v>
      </c>
      <c r="AF314" s="233" t="n">
        <f aca="false">SUM(AF315:AF317)</f>
        <v>0</v>
      </c>
      <c r="AG314" s="233" t="n">
        <f aca="false">SUM(AG315:AG320)</f>
        <v>290000</v>
      </c>
      <c r="AH314" s="233" t="n">
        <f aca="false">SUM(AH315:AH320)</f>
        <v>133000</v>
      </c>
      <c r="AI314" s="233" t="n">
        <f aca="false">SUM(AI315:AI320)</f>
        <v>555000</v>
      </c>
      <c r="AJ314" s="233" t="n">
        <f aca="false">SUM(AJ315:AJ320)</f>
        <v>0</v>
      </c>
      <c r="AK314" s="233" t="n">
        <f aca="false">SUM(AK315:AK317)</f>
        <v>305000</v>
      </c>
      <c r="AL314" s="233" t="n">
        <f aca="false">SUM(AL315:AL317)</f>
        <v>0</v>
      </c>
      <c r="AM314" s="233" t="n">
        <f aca="false">SUM(AM315:AM317)</f>
        <v>150000</v>
      </c>
      <c r="AN314" s="233" t="n">
        <f aca="false">SUM(AN315:AN317)</f>
        <v>155000</v>
      </c>
      <c r="AO314" s="233" t="n">
        <f aca="false">SUM(AO315:AO317)</f>
        <v>7000</v>
      </c>
      <c r="AP314" s="226" t="n">
        <f aca="false">SUM(AO314/AN314*100)</f>
        <v>4.51612903225806</v>
      </c>
    </row>
    <row r="315" s="176" customFormat="true" ht="12.75" hidden="true" customHeight="false" outlineLevel="0" collapsed="false">
      <c r="A315" s="240"/>
      <c r="B315" s="241"/>
      <c r="C315" s="241"/>
      <c r="D315" s="241"/>
      <c r="E315" s="241"/>
      <c r="F315" s="241"/>
      <c r="G315" s="241"/>
      <c r="H315" s="241"/>
      <c r="I315" s="242" t="n">
        <v>37211</v>
      </c>
      <c r="J315" s="237" t="s">
        <v>477</v>
      </c>
      <c r="K315" s="233" t="n">
        <v>0</v>
      </c>
      <c r="L315" s="233" t="n">
        <v>105000</v>
      </c>
      <c r="M315" s="233" t="n">
        <v>105000</v>
      </c>
      <c r="N315" s="233" t="n">
        <v>8000</v>
      </c>
      <c r="O315" s="233" t="n">
        <v>8000</v>
      </c>
      <c r="P315" s="233" t="n">
        <v>10000</v>
      </c>
      <c r="Q315" s="233" t="n">
        <v>10000</v>
      </c>
      <c r="R315" s="233" t="n">
        <v>1000</v>
      </c>
      <c r="S315" s="233" t="n">
        <v>10000</v>
      </c>
      <c r="T315" s="233" t="n">
        <v>3000</v>
      </c>
      <c r="U315" s="233"/>
      <c r="V315" s="232" t="n">
        <f aca="false">S315/P315*100</f>
        <v>100</v>
      </c>
      <c r="W315" s="233" t="n">
        <v>10000</v>
      </c>
      <c r="X315" s="233" t="n">
        <v>40000</v>
      </c>
      <c r="Y315" s="233" t="n">
        <v>30000</v>
      </c>
      <c r="Z315" s="233" t="n">
        <v>30000</v>
      </c>
      <c r="AA315" s="233" t="n">
        <v>35000</v>
      </c>
      <c r="AB315" s="233" t="n">
        <v>18000</v>
      </c>
      <c r="AC315" s="233" t="n">
        <v>35000</v>
      </c>
      <c r="AD315" s="233" t="n">
        <v>35000</v>
      </c>
      <c r="AE315" s="233"/>
      <c r="AF315" s="233"/>
      <c r="AG315" s="261" t="n">
        <f aca="false">SUM(AD315+AE315-AF315)</f>
        <v>35000</v>
      </c>
      <c r="AH315" s="233" t="n">
        <v>8000</v>
      </c>
      <c r="AI315" s="233" t="n">
        <v>30000</v>
      </c>
      <c r="AJ315" s="171" t="n">
        <v>0</v>
      </c>
      <c r="AK315" s="233" t="n">
        <v>30000</v>
      </c>
      <c r="AL315" s="233"/>
      <c r="AM315" s="233"/>
      <c r="AN315" s="169" t="n">
        <f aca="false">SUM(AK315+AL315-AM315)</f>
        <v>30000</v>
      </c>
      <c r="AO315" s="171" t="n">
        <v>7000</v>
      </c>
      <c r="AP315" s="226" t="n">
        <f aca="false">SUM(AO315/AN315*100)</f>
        <v>23.3333333333333</v>
      </c>
    </row>
    <row r="316" s="176" customFormat="true" ht="12.75" hidden="true" customHeight="false" outlineLevel="0" collapsed="false">
      <c r="A316" s="240"/>
      <c r="B316" s="241"/>
      <c r="C316" s="241"/>
      <c r="D316" s="241"/>
      <c r="E316" s="241"/>
      <c r="F316" s="241"/>
      <c r="G316" s="241"/>
      <c r="H316" s="241"/>
      <c r="I316" s="242" t="n">
        <v>37215</v>
      </c>
      <c r="J316" s="237" t="s">
        <v>478</v>
      </c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  <c r="V316" s="232"/>
      <c r="W316" s="233"/>
      <c r="X316" s="233"/>
      <c r="Y316" s="233"/>
      <c r="Z316" s="233"/>
      <c r="AA316" s="233"/>
      <c r="AB316" s="233"/>
      <c r="AC316" s="233" t="n">
        <v>30000</v>
      </c>
      <c r="AD316" s="233" t="n">
        <v>30000</v>
      </c>
      <c r="AE316" s="233"/>
      <c r="AF316" s="233"/>
      <c r="AG316" s="261" t="n">
        <f aca="false">SUM(AD316+AE316-AF316)</f>
        <v>30000</v>
      </c>
      <c r="AH316" s="233"/>
      <c r="AI316" s="233" t="n">
        <v>25000</v>
      </c>
      <c r="AJ316" s="171" t="n">
        <v>0</v>
      </c>
      <c r="AK316" s="233" t="n">
        <v>25000</v>
      </c>
      <c r="AL316" s="233"/>
      <c r="AM316" s="233"/>
      <c r="AN316" s="169" t="n">
        <f aca="false">SUM(AK316+AL316-AM316)</f>
        <v>25000</v>
      </c>
      <c r="AO316" s="171"/>
      <c r="AP316" s="226" t="n">
        <f aca="false">SUM(AO316/AN316*100)</f>
        <v>0</v>
      </c>
    </row>
    <row r="317" s="176" customFormat="true" ht="12.75" hidden="true" customHeight="false" outlineLevel="0" collapsed="false">
      <c r="A317" s="240"/>
      <c r="B317" s="241"/>
      <c r="C317" s="241"/>
      <c r="D317" s="241"/>
      <c r="E317" s="241"/>
      <c r="F317" s="241"/>
      <c r="G317" s="241"/>
      <c r="H317" s="241"/>
      <c r="I317" s="242" t="n">
        <v>37216</v>
      </c>
      <c r="J317" s="237" t="s">
        <v>479</v>
      </c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  <c r="V317" s="232"/>
      <c r="W317" s="233"/>
      <c r="X317" s="233"/>
      <c r="Y317" s="233"/>
      <c r="Z317" s="233"/>
      <c r="AA317" s="233"/>
      <c r="AB317" s="233"/>
      <c r="AC317" s="233" t="n">
        <v>150000</v>
      </c>
      <c r="AD317" s="233" t="n">
        <v>125000</v>
      </c>
      <c r="AE317" s="233"/>
      <c r="AF317" s="233"/>
      <c r="AG317" s="261" t="n">
        <f aca="false">SUM(AD317+AE317-AF317)</f>
        <v>125000</v>
      </c>
      <c r="AH317" s="233" t="n">
        <v>125000</v>
      </c>
      <c r="AI317" s="233" t="n">
        <v>250000</v>
      </c>
      <c r="AJ317" s="171" t="n">
        <v>0</v>
      </c>
      <c r="AK317" s="233" t="n">
        <v>250000</v>
      </c>
      <c r="AL317" s="233"/>
      <c r="AM317" s="233" t="n">
        <v>150000</v>
      </c>
      <c r="AN317" s="169" t="n">
        <f aca="false">SUM(AK317+AL317-AM317)</f>
        <v>100000</v>
      </c>
      <c r="AO317" s="171"/>
      <c r="AP317" s="226" t="n">
        <f aca="false">SUM(AO317/AN317*100)</f>
        <v>0</v>
      </c>
    </row>
    <row r="318" s="176" customFormat="true" ht="12.75" hidden="false" customHeight="false" outlineLevel="0" collapsed="false">
      <c r="A318" s="240"/>
      <c r="B318" s="241"/>
      <c r="C318" s="241"/>
      <c r="D318" s="241"/>
      <c r="E318" s="241"/>
      <c r="F318" s="241"/>
      <c r="G318" s="241"/>
      <c r="H318" s="241"/>
      <c r="I318" s="242" t="n">
        <v>38</v>
      </c>
      <c r="J318" s="237" t="s">
        <v>95</v>
      </c>
      <c r="K318" s="233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  <c r="V318" s="232"/>
      <c r="W318" s="233"/>
      <c r="X318" s="233"/>
      <c r="Y318" s="233"/>
      <c r="Z318" s="233"/>
      <c r="AA318" s="233"/>
      <c r="AB318" s="233"/>
      <c r="AC318" s="233"/>
      <c r="AD318" s="233"/>
      <c r="AE318" s="233"/>
      <c r="AF318" s="233"/>
      <c r="AG318" s="261"/>
      <c r="AH318" s="233"/>
      <c r="AI318" s="233"/>
      <c r="AJ318" s="171"/>
      <c r="AK318" s="233" t="n">
        <f aca="false">SUM(AK319)</f>
        <v>250000</v>
      </c>
      <c r="AL318" s="233" t="n">
        <f aca="false">SUM(AL319)</f>
        <v>0</v>
      </c>
      <c r="AM318" s="233" t="n">
        <f aca="false">SUM(AM319)</f>
        <v>0</v>
      </c>
      <c r="AN318" s="233" t="n">
        <f aca="false">SUM(AN319)</f>
        <v>250000</v>
      </c>
      <c r="AO318" s="233" t="n">
        <f aca="false">SUM(AO319)</f>
        <v>162600</v>
      </c>
      <c r="AP318" s="226" t="n">
        <f aca="false">SUM(AO318/AN318*100)</f>
        <v>65.04</v>
      </c>
    </row>
    <row r="319" s="176" customFormat="true" ht="12.75" hidden="false" customHeight="false" outlineLevel="0" collapsed="false">
      <c r="A319" s="240"/>
      <c r="B319" s="241"/>
      <c r="C319" s="241"/>
      <c r="D319" s="241"/>
      <c r="E319" s="241"/>
      <c r="F319" s="241"/>
      <c r="G319" s="241"/>
      <c r="H319" s="241"/>
      <c r="I319" s="242" t="n">
        <v>386</v>
      </c>
      <c r="J319" s="237" t="s">
        <v>97</v>
      </c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2"/>
      <c r="W319" s="233"/>
      <c r="X319" s="233"/>
      <c r="Y319" s="233"/>
      <c r="Z319" s="233"/>
      <c r="AA319" s="233"/>
      <c r="AB319" s="233"/>
      <c r="AC319" s="233"/>
      <c r="AD319" s="233"/>
      <c r="AE319" s="233"/>
      <c r="AF319" s="233"/>
      <c r="AG319" s="261"/>
      <c r="AH319" s="233"/>
      <c r="AI319" s="233"/>
      <c r="AJ319" s="171"/>
      <c r="AK319" s="233" t="n">
        <f aca="false">SUM(AK320)</f>
        <v>250000</v>
      </c>
      <c r="AL319" s="233" t="n">
        <f aca="false">SUM(AL320)</f>
        <v>0</v>
      </c>
      <c r="AM319" s="233" t="n">
        <f aca="false">SUM(AM320)</f>
        <v>0</v>
      </c>
      <c r="AN319" s="233" t="n">
        <f aca="false">SUM(AN320)</f>
        <v>250000</v>
      </c>
      <c r="AO319" s="233" t="n">
        <f aca="false">SUM(AO320)</f>
        <v>162600</v>
      </c>
      <c r="AP319" s="226" t="n">
        <f aca="false">SUM(AO319/AN319*100)</f>
        <v>65.04</v>
      </c>
    </row>
    <row r="320" s="176" customFormat="true" ht="12.75" hidden="true" customHeight="false" outlineLevel="0" collapsed="false">
      <c r="A320" s="240"/>
      <c r="B320" s="241"/>
      <c r="C320" s="241"/>
      <c r="D320" s="241"/>
      <c r="E320" s="241"/>
      <c r="F320" s="241"/>
      <c r="G320" s="241"/>
      <c r="H320" s="241"/>
      <c r="I320" s="242" t="n">
        <v>38632</v>
      </c>
      <c r="J320" s="237" t="s">
        <v>480</v>
      </c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  <c r="V320" s="232"/>
      <c r="W320" s="233"/>
      <c r="X320" s="233"/>
      <c r="Y320" s="233"/>
      <c r="Z320" s="233"/>
      <c r="AA320" s="233"/>
      <c r="AB320" s="233"/>
      <c r="AC320" s="233" t="n">
        <v>100000</v>
      </c>
      <c r="AD320" s="233" t="n">
        <v>100000</v>
      </c>
      <c r="AE320" s="233"/>
      <c r="AF320" s="233"/>
      <c r="AG320" s="261" t="n">
        <f aca="false">SUM(AD320+AE320-AF320)</f>
        <v>100000</v>
      </c>
      <c r="AH320" s="233"/>
      <c r="AI320" s="233" t="n">
        <v>250000</v>
      </c>
      <c r="AJ320" s="171" t="n">
        <v>0</v>
      </c>
      <c r="AK320" s="233" t="n">
        <v>250000</v>
      </c>
      <c r="AL320" s="233"/>
      <c r="AM320" s="233"/>
      <c r="AN320" s="169" t="n">
        <f aca="false">SUM(AK320+AL320-AM320)</f>
        <v>250000</v>
      </c>
      <c r="AO320" s="171" t="n">
        <v>162600</v>
      </c>
      <c r="AP320" s="226" t="n">
        <f aca="false">SUM(AO320/AN320*100)</f>
        <v>65.04</v>
      </c>
    </row>
    <row r="321" customFormat="false" ht="12.75" hidden="false" customHeight="false" outlineLevel="0" collapsed="false">
      <c r="A321" s="218" t="s">
        <v>481</v>
      </c>
      <c r="B321" s="236"/>
      <c r="C321" s="236"/>
      <c r="D321" s="236"/>
      <c r="E321" s="236"/>
      <c r="F321" s="236"/>
      <c r="G321" s="236"/>
      <c r="H321" s="236"/>
      <c r="I321" s="215" t="s">
        <v>482</v>
      </c>
      <c r="J321" s="216" t="s">
        <v>175</v>
      </c>
      <c r="K321" s="217" t="n">
        <f aca="false">SUM(K322)</f>
        <v>0</v>
      </c>
      <c r="L321" s="217" t="e">
        <f aca="false">SUM(L322+#REF!)</f>
        <v>#REF!</v>
      </c>
      <c r="M321" s="217" t="e">
        <f aca="false">SUM(M322+#REF!)</f>
        <v>#REF!</v>
      </c>
      <c r="N321" s="217" t="e">
        <f aca="false">SUM(N322+#REF!)</f>
        <v>#REF!</v>
      </c>
      <c r="O321" s="217" t="e">
        <f aca="false">SUM(O322+#REF!)</f>
        <v>#REF!</v>
      </c>
      <c r="P321" s="217" t="e">
        <f aca="false">SUM(P322+#REF!)</f>
        <v>#REF!</v>
      </c>
      <c r="Q321" s="217" t="n">
        <f aca="false">SUM(Q322)</f>
        <v>317000</v>
      </c>
      <c r="R321" s="217" t="e">
        <f aca="false">SUM(R322+#REF!)</f>
        <v>#REF!</v>
      </c>
      <c r="S321" s="217" t="e">
        <f aca="false">SUM(S322+S347)</f>
        <v>#REF!</v>
      </c>
      <c r="T321" s="217" t="e">
        <f aca="false">SUM(T322+T347)</f>
        <v>#REF!</v>
      </c>
      <c r="U321" s="217" t="e">
        <f aca="false">SUM(U322+U347)</f>
        <v>#REF!</v>
      </c>
      <c r="V321" s="217" t="e">
        <f aca="false">SUM(V322+V347)</f>
        <v>#REF!</v>
      </c>
      <c r="W321" s="217" t="e">
        <f aca="false">SUM(W322+W347)</f>
        <v>#REF!</v>
      </c>
      <c r="X321" s="217" t="e">
        <f aca="false">SUM(X322+X347)</f>
        <v>#REF!</v>
      </c>
      <c r="Y321" s="217" t="n">
        <f aca="false">SUM(Y322+Y347)</f>
        <v>1195941.66</v>
      </c>
      <c r="Z321" s="217" t="n">
        <f aca="false">SUM(Z322+Z347)</f>
        <v>1245641.66</v>
      </c>
      <c r="AA321" s="217" t="n">
        <f aca="false">SUM(AA322+AA347)</f>
        <v>324000</v>
      </c>
      <c r="AB321" s="217" t="n">
        <f aca="false">SUM(AB322+AB347)</f>
        <v>816644.4</v>
      </c>
      <c r="AC321" s="217" t="n">
        <f aca="false">SUM(AC322+AC347)</f>
        <v>648000</v>
      </c>
      <c r="AD321" s="217" t="n">
        <f aca="false">SUM(AD322+AD347)</f>
        <v>961000</v>
      </c>
      <c r="AE321" s="217" t="n">
        <f aca="false">SUM(AE322+AE347)</f>
        <v>0</v>
      </c>
      <c r="AF321" s="217" t="n">
        <f aca="false">SUM(AF322+AF347)</f>
        <v>0</v>
      </c>
      <c r="AG321" s="217" t="n">
        <f aca="false">SUM(AG322+AG347)</f>
        <v>961000</v>
      </c>
      <c r="AH321" s="217" t="n">
        <f aca="false">SUM(AH322+AH347)</f>
        <v>554110.41</v>
      </c>
      <c r="AI321" s="217" t="n">
        <f aca="false">SUM(AI322+AI347)</f>
        <v>1027800</v>
      </c>
      <c r="AJ321" s="217" t="n">
        <f aca="false">SUM(AJ322+AJ347)</f>
        <v>593900.29</v>
      </c>
      <c r="AK321" s="217" t="n">
        <f aca="false">SUM(AK322+AK347)</f>
        <v>980000</v>
      </c>
      <c r="AL321" s="217" t="n">
        <f aca="false">SUM(AL322+AL347)</f>
        <v>0</v>
      </c>
      <c r="AM321" s="217" t="n">
        <f aca="false">SUM(AM322+AM347)</f>
        <v>0</v>
      </c>
      <c r="AN321" s="217" t="n">
        <f aca="false">SUM(AN322+AN347)</f>
        <v>980000</v>
      </c>
      <c r="AO321" s="217" t="n">
        <f aca="false">SUM(AO322+AO347)</f>
        <v>24537.27</v>
      </c>
      <c r="AP321" s="226" t="n">
        <f aca="false">SUM(AO321/AN321*100)</f>
        <v>2.50380306122449</v>
      </c>
    </row>
    <row r="322" customFormat="false" ht="12.75" hidden="false" customHeight="false" outlineLevel="0" collapsed="false">
      <c r="A322" s="207" t="s">
        <v>483</v>
      </c>
      <c r="B322" s="208"/>
      <c r="C322" s="208"/>
      <c r="D322" s="208"/>
      <c r="E322" s="208"/>
      <c r="F322" s="208"/>
      <c r="G322" s="208"/>
      <c r="H322" s="208"/>
      <c r="I322" s="219" t="s">
        <v>484</v>
      </c>
      <c r="J322" s="220" t="s">
        <v>241</v>
      </c>
      <c r="K322" s="221" t="n">
        <f aca="false">SUM(K323)</f>
        <v>0</v>
      </c>
      <c r="L322" s="221" t="n">
        <f aca="false">SUM(L323)</f>
        <v>0</v>
      </c>
      <c r="M322" s="221" t="n">
        <f aca="false">SUM(M323)</f>
        <v>0</v>
      </c>
      <c r="N322" s="221" t="n">
        <f aca="false">SUM(N323)</f>
        <v>0</v>
      </c>
      <c r="O322" s="221" t="n">
        <f aca="false">SUM(O323)</f>
        <v>0</v>
      </c>
      <c r="P322" s="221" t="n">
        <f aca="false">SUM(P323)</f>
        <v>0</v>
      </c>
      <c r="Q322" s="221" t="n">
        <v>317000</v>
      </c>
      <c r="R322" s="221" t="e">
        <f aca="false">SUM(R323)</f>
        <v>#REF!</v>
      </c>
      <c r="S322" s="221" t="e">
        <f aca="false">SUM(S323)</f>
        <v>#REF!</v>
      </c>
      <c r="T322" s="221" t="e">
        <f aca="false">SUM(T323)</f>
        <v>#REF!</v>
      </c>
      <c r="U322" s="221" t="e">
        <f aca="false">SUM(U323)</f>
        <v>#REF!</v>
      </c>
      <c r="V322" s="221" t="e">
        <f aca="false">SUM(V323)</f>
        <v>#REF!</v>
      </c>
      <c r="W322" s="221" t="n">
        <f aca="false">SUM(W323)</f>
        <v>0</v>
      </c>
      <c r="X322" s="221" t="e">
        <f aca="false">SUM(X323)</f>
        <v>#REF!</v>
      </c>
      <c r="Y322" s="221" t="n">
        <f aca="false">SUM(Y323)</f>
        <v>1173441.66</v>
      </c>
      <c r="Z322" s="221" t="n">
        <f aca="false">SUM(Z323)</f>
        <v>1223141.66</v>
      </c>
      <c r="AA322" s="221" t="n">
        <f aca="false">SUM(AA323)</f>
        <v>324000</v>
      </c>
      <c r="AB322" s="221" t="n">
        <f aca="false">SUM(AB323)</f>
        <v>815696.4</v>
      </c>
      <c r="AC322" s="221" t="n">
        <f aca="false">SUM(AC323)</f>
        <v>648000</v>
      </c>
      <c r="AD322" s="221" t="n">
        <f aca="false">SUM(AD323)</f>
        <v>961000</v>
      </c>
      <c r="AE322" s="221" t="n">
        <f aca="false">SUM(AE323)</f>
        <v>0</v>
      </c>
      <c r="AF322" s="221" t="n">
        <f aca="false">SUM(AF323)</f>
        <v>0</v>
      </c>
      <c r="AG322" s="221" t="n">
        <f aca="false">SUM(AG323)</f>
        <v>961000</v>
      </c>
      <c r="AH322" s="221" t="n">
        <f aca="false">SUM(AH323)</f>
        <v>554110.41</v>
      </c>
      <c r="AI322" s="221" t="n">
        <f aca="false">SUM(AI323)</f>
        <v>1027800</v>
      </c>
      <c r="AJ322" s="221" t="n">
        <f aca="false">SUM(AJ323)</f>
        <v>593900.29</v>
      </c>
      <c r="AK322" s="221" t="n">
        <f aca="false">SUM(AK323)</f>
        <v>980000</v>
      </c>
      <c r="AL322" s="221" t="n">
        <f aca="false">SUM(AL323)</f>
        <v>0</v>
      </c>
      <c r="AM322" s="221" t="n">
        <f aca="false">SUM(AM323)</f>
        <v>0</v>
      </c>
      <c r="AN322" s="221" t="n">
        <f aca="false">SUM(AN323)</f>
        <v>980000</v>
      </c>
      <c r="AO322" s="221" t="n">
        <f aca="false">SUM(AO323)</f>
        <v>24537.27</v>
      </c>
      <c r="AP322" s="226" t="n">
        <f aca="false">SUM(AO322/AN322*100)</f>
        <v>2.50380306122449</v>
      </c>
    </row>
    <row r="323" customFormat="false" ht="12.75" hidden="false" customHeight="false" outlineLevel="0" collapsed="false">
      <c r="A323" s="207"/>
      <c r="B323" s="208"/>
      <c r="C323" s="208"/>
      <c r="D323" s="208"/>
      <c r="E323" s="208"/>
      <c r="F323" s="208"/>
      <c r="G323" s="208"/>
      <c r="H323" s="208"/>
      <c r="I323" s="219" t="s">
        <v>226</v>
      </c>
      <c r="J323" s="220"/>
      <c r="K323" s="208"/>
      <c r="L323" s="208"/>
      <c r="M323" s="208"/>
      <c r="N323" s="208"/>
      <c r="O323" s="208"/>
      <c r="P323" s="219" t="s">
        <v>226</v>
      </c>
      <c r="Q323" s="220"/>
      <c r="R323" s="217" t="e">
        <f aca="false">SUM(#REF!)</f>
        <v>#REF!</v>
      </c>
      <c r="S323" s="217" t="e">
        <f aca="false">SUM(S324)</f>
        <v>#REF!</v>
      </c>
      <c r="T323" s="217" t="e">
        <f aca="false">SUM(T324)</f>
        <v>#REF!</v>
      </c>
      <c r="U323" s="217" t="e">
        <f aca="false">SUM(U324)</f>
        <v>#REF!</v>
      </c>
      <c r="V323" s="217" t="e">
        <f aca="false">SUM(V324)</f>
        <v>#REF!</v>
      </c>
      <c r="W323" s="217" t="n">
        <f aca="false">SUM(W324)</f>
        <v>0</v>
      </c>
      <c r="X323" s="217" t="e">
        <f aca="false">SUM(X324)</f>
        <v>#REF!</v>
      </c>
      <c r="Y323" s="217" t="n">
        <f aca="false">SUM(Y324)</f>
        <v>1173441.66</v>
      </c>
      <c r="Z323" s="217" t="n">
        <f aca="false">SUM(Z324)</f>
        <v>1223141.66</v>
      </c>
      <c r="AA323" s="217" t="n">
        <f aca="false">SUM(AA324)</f>
        <v>324000</v>
      </c>
      <c r="AB323" s="217" t="n">
        <f aca="false">SUM(AB324)</f>
        <v>815696.4</v>
      </c>
      <c r="AC323" s="217" t="n">
        <f aca="false">SUM(AC324)</f>
        <v>648000</v>
      </c>
      <c r="AD323" s="217" t="n">
        <f aca="false">SUM(AD324)</f>
        <v>961000</v>
      </c>
      <c r="AE323" s="217" t="n">
        <f aca="false">SUM(AE324)</f>
        <v>0</v>
      </c>
      <c r="AF323" s="217" t="n">
        <f aca="false">SUM(AF324)</f>
        <v>0</v>
      </c>
      <c r="AG323" s="217" t="n">
        <f aca="false">SUM(AG324)</f>
        <v>961000</v>
      </c>
      <c r="AH323" s="217" t="n">
        <f aca="false">SUM(AH324)</f>
        <v>554110.41</v>
      </c>
      <c r="AI323" s="217" t="n">
        <f aca="false">SUM(AI324)</f>
        <v>1027800</v>
      </c>
      <c r="AJ323" s="217" t="n">
        <f aca="false">SUM(AJ324)</f>
        <v>593900.29</v>
      </c>
      <c r="AK323" s="217" t="n">
        <f aca="false">SUM(AK324)</f>
        <v>980000</v>
      </c>
      <c r="AL323" s="217" t="n">
        <f aca="false">SUM(AL324)</f>
        <v>0</v>
      </c>
      <c r="AM323" s="217" t="n">
        <f aca="false">SUM(AM324)</f>
        <v>0</v>
      </c>
      <c r="AN323" s="217" t="n">
        <f aca="false">SUM(AN324)</f>
        <v>980000</v>
      </c>
      <c r="AO323" s="217" t="n">
        <f aca="false">SUM(AO324)</f>
        <v>24537.27</v>
      </c>
      <c r="AP323" s="226" t="n">
        <f aca="false">SUM(AO323/AN323*100)</f>
        <v>2.50380306122449</v>
      </c>
    </row>
    <row r="324" customFormat="false" ht="12.75" hidden="false" customHeight="false" outlineLevel="0" collapsed="false">
      <c r="A324" s="262"/>
      <c r="B324" s="258"/>
      <c r="C324" s="258"/>
      <c r="D324" s="258"/>
      <c r="E324" s="258"/>
      <c r="F324" s="258"/>
      <c r="G324" s="258"/>
      <c r="H324" s="258"/>
      <c r="I324" s="259" t="n">
        <v>3</v>
      </c>
      <c r="J324" s="260" t="s">
        <v>77</v>
      </c>
      <c r="K324" s="258"/>
      <c r="L324" s="258"/>
      <c r="M324" s="258"/>
      <c r="N324" s="258"/>
      <c r="O324" s="258"/>
      <c r="P324" s="259" t="n">
        <v>3</v>
      </c>
      <c r="Q324" s="260" t="s">
        <v>77</v>
      </c>
      <c r="R324" s="263"/>
      <c r="S324" s="225" t="e">
        <f aca="false">SUM(S325)</f>
        <v>#REF!</v>
      </c>
      <c r="T324" s="225" t="e">
        <f aca="false">SUM(T325)</f>
        <v>#REF!</v>
      </c>
      <c r="U324" s="225" t="e">
        <f aca="false">SUM(U325)</f>
        <v>#REF!</v>
      </c>
      <c r="V324" s="225" t="e">
        <f aca="false">SUM(V325)</f>
        <v>#REF!</v>
      </c>
      <c r="W324" s="225" t="n">
        <f aca="false">SUM(W325)</f>
        <v>0</v>
      </c>
      <c r="X324" s="225" t="e">
        <f aca="false">SUM(X325+X332)</f>
        <v>#REF!</v>
      </c>
      <c r="Y324" s="225" t="n">
        <f aca="false">SUM(Y325+Y332)</f>
        <v>1173441.66</v>
      </c>
      <c r="Z324" s="225" t="n">
        <f aca="false">SUM(Z325+Z332)</f>
        <v>1223141.66</v>
      </c>
      <c r="AA324" s="225" t="n">
        <f aca="false">SUM(AA325+AA332)</f>
        <v>324000</v>
      </c>
      <c r="AB324" s="225" t="n">
        <f aca="false">SUM(AB325+AB332)</f>
        <v>815696.4</v>
      </c>
      <c r="AC324" s="225" t="n">
        <f aca="false">SUM(AC325+AC332)</f>
        <v>648000</v>
      </c>
      <c r="AD324" s="225" t="n">
        <f aca="false">SUM(AD325+AD332)</f>
        <v>961000</v>
      </c>
      <c r="AE324" s="225" t="n">
        <f aca="false">SUM(AE325+AE332)</f>
        <v>0</v>
      </c>
      <c r="AF324" s="225" t="n">
        <f aca="false">SUM(AF325+AF332)</f>
        <v>0</v>
      </c>
      <c r="AG324" s="225" t="n">
        <f aca="false">SUM(AG325+AG332)</f>
        <v>961000</v>
      </c>
      <c r="AH324" s="225" t="n">
        <f aca="false">SUM(AH325+AH332)</f>
        <v>554110.41</v>
      </c>
      <c r="AI324" s="225" t="n">
        <f aca="false">SUM(AI325+AI332)</f>
        <v>1027800</v>
      </c>
      <c r="AJ324" s="225" t="n">
        <f aca="false">SUM(AJ325+AJ332)</f>
        <v>593900.29</v>
      </c>
      <c r="AK324" s="225" t="n">
        <f aca="false">SUM(AK325+AK332)</f>
        <v>980000</v>
      </c>
      <c r="AL324" s="225" t="n">
        <f aca="false">SUM(AL325+AL332)</f>
        <v>0</v>
      </c>
      <c r="AM324" s="225" t="n">
        <f aca="false">SUM(AM325+AM332)</f>
        <v>0</v>
      </c>
      <c r="AN324" s="225" t="n">
        <f aca="false">SUM(AN325+AN332)</f>
        <v>980000</v>
      </c>
      <c r="AO324" s="225" t="n">
        <f aca="false">SUM(AO325+AO332)</f>
        <v>24537.27</v>
      </c>
      <c r="AP324" s="226" t="n">
        <f aca="false">SUM(AO324/AN324*100)</f>
        <v>2.50380306122449</v>
      </c>
    </row>
    <row r="325" customFormat="false" ht="12.75" hidden="false" customHeight="false" outlineLevel="0" collapsed="false">
      <c r="A325" s="262"/>
      <c r="B325" s="258"/>
      <c r="C325" s="258"/>
      <c r="D325" s="258"/>
      <c r="E325" s="258"/>
      <c r="F325" s="258"/>
      <c r="G325" s="258"/>
      <c r="H325" s="258"/>
      <c r="I325" s="259" t="n">
        <v>31</v>
      </c>
      <c r="J325" s="260" t="s">
        <v>78</v>
      </c>
      <c r="K325" s="258"/>
      <c r="L325" s="258"/>
      <c r="M325" s="258"/>
      <c r="N325" s="258"/>
      <c r="O325" s="258"/>
      <c r="P325" s="259" t="n">
        <v>31</v>
      </c>
      <c r="Q325" s="260" t="s">
        <v>485</v>
      </c>
      <c r="R325" s="263"/>
      <c r="S325" s="225" t="e">
        <f aca="false">SUM(S326+S330)</f>
        <v>#REF!</v>
      </c>
      <c r="T325" s="225" t="e">
        <f aca="false">SUM(T326+T330)</f>
        <v>#REF!</v>
      </c>
      <c r="U325" s="225" t="e">
        <f aca="false">SUM(U326+U330)</f>
        <v>#REF!</v>
      </c>
      <c r="V325" s="225" t="e">
        <f aca="false">SUM(V326+V330)</f>
        <v>#REF!</v>
      </c>
      <c r="W325" s="225" t="n">
        <f aca="false">SUM(W326+W330)</f>
        <v>0</v>
      </c>
      <c r="X325" s="225" t="e">
        <f aca="false">SUM(X326+X330+#REF!)</f>
        <v>#REF!</v>
      </c>
      <c r="Y325" s="225" t="n">
        <f aca="false">SUM(Y326+Y330)</f>
        <v>905441.66</v>
      </c>
      <c r="Z325" s="225" t="n">
        <f aca="false">SUM(Z326+Z330)</f>
        <v>905441.66</v>
      </c>
      <c r="AA325" s="225" t="n">
        <f aca="false">SUM(AA326+AA330)</f>
        <v>206500</v>
      </c>
      <c r="AB325" s="225" t="n">
        <f aca="false">SUM(AB326+AB330)</f>
        <v>743375.5</v>
      </c>
      <c r="AC325" s="225" t="n">
        <f aca="false">SUM(AC326+AC330)</f>
        <v>413000</v>
      </c>
      <c r="AD325" s="225" t="n">
        <f aca="false">SUM(AD326+AD330)</f>
        <v>721000</v>
      </c>
      <c r="AE325" s="225" t="n">
        <f aca="false">SUM(AE326+AE330)</f>
        <v>0</v>
      </c>
      <c r="AF325" s="225" t="n">
        <f aca="false">SUM(AF326+AF330)</f>
        <v>0</v>
      </c>
      <c r="AG325" s="225" t="n">
        <f aca="false">SUM(AG326+AG330)</f>
        <v>721000</v>
      </c>
      <c r="AH325" s="225" t="n">
        <f aca="false">SUM(AH326+AH330)</f>
        <v>459991.9</v>
      </c>
      <c r="AI325" s="225" t="n">
        <f aca="false">SUM(AI326+AI330+AI328)</f>
        <v>858000</v>
      </c>
      <c r="AJ325" s="225" t="n">
        <f aca="false">SUM(AJ326+AJ330+AJ328)</f>
        <v>562659.07</v>
      </c>
      <c r="AK325" s="225" t="n">
        <f aca="false">SUM(AK326+AK330+AK328)</f>
        <v>858000</v>
      </c>
      <c r="AL325" s="225" t="n">
        <f aca="false">SUM(AL326+AL330+AL328)</f>
        <v>0</v>
      </c>
      <c r="AM325" s="225" t="n">
        <f aca="false">SUM(AM326+AM330+AM328)</f>
        <v>0</v>
      </c>
      <c r="AN325" s="225" t="n">
        <f aca="false">SUM(AN326+AN330+AN328)</f>
        <v>858000</v>
      </c>
      <c r="AO325" s="225" t="n">
        <f aca="false">SUM(AO326+AO330+AO328)</f>
        <v>24537.27</v>
      </c>
      <c r="AP325" s="226" t="n">
        <f aca="false">SUM(AO325/AN325*100)</f>
        <v>2.85982167832168</v>
      </c>
    </row>
    <row r="326" customFormat="false" ht="12.75" hidden="false" customHeight="false" outlineLevel="0" collapsed="false">
      <c r="A326" s="264"/>
      <c r="B326" s="241" t="n">
        <v>52</v>
      </c>
      <c r="C326" s="241"/>
      <c r="D326" s="241"/>
      <c r="E326" s="241"/>
      <c r="F326" s="241"/>
      <c r="G326" s="241"/>
      <c r="H326" s="241"/>
      <c r="I326" s="242" t="n">
        <v>311</v>
      </c>
      <c r="J326" s="237" t="s">
        <v>79</v>
      </c>
      <c r="K326" s="241"/>
      <c r="L326" s="241"/>
      <c r="M326" s="241"/>
      <c r="N326" s="241"/>
      <c r="O326" s="241"/>
      <c r="P326" s="242" t="n">
        <v>311</v>
      </c>
      <c r="Q326" s="237" t="s">
        <v>79</v>
      </c>
      <c r="R326" s="263"/>
      <c r="S326" s="231" t="e">
        <f aca="false">SUM(#REF!)</f>
        <v>#REF!</v>
      </c>
      <c r="T326" s="231" t="e">
        <f aca="false">SUM(#REF!)</f>
        <v>#REF!</v>
      </c>
      <c r="U326" s="231" t="e">
        <f aca="false">SUM(#REF!)</f>
        <v>#REF!</v>
      </c>
      <c r="V326" s="231" t="e">
        <f aca="false">SUM(#REF!)</f>
        <v>#REF!</v>
      </c>
      <c r="W326" s="231" t="n">
        <v>0</v>
      </c>
      <c r="X326" s="231" t="n">
        <v>670000</v>
      </c>
      <c r="Y326" s="231" t="n">
        <f aca="false">SUM(Y327)</f>
        <v>783080.3</v>
      </c>
      <c r="Z326" s="231" t="n">
        <f aca="false">SUM(Z327)</f>
        <v>783080.3</v>
      </c>
      <c r="AA326" s="231" t="n">
        <f aca="false">SUM(AA327)</f>
        <v>182500</v>
      </c>
      <c r="AB326" s="231" t="n">
        <f aca="false">SUM(AB327)</f>
        <v>687632.27</v>
      </c>
      <c r="AC326" s="231" t="n">
        <f aca="false">SUM(AC327)</f>
        <v>365000</v>
      </c>
      <c r="AD326" s="231" t="n">
        <f aca="false">SUM(AD327)</f>
        <v>665000</v>
      </c>
      <c r="AE326" s="231" t="n">
        <f aca="false">SUM(AE327)</f>
        <v>0</v>
      </c>
      <c r="AF326" s="231" t="n">
        <f aca="false">SUM(AF327)</f>
        <v>0</v>
      </c>
      <c r="AG326" s="231" t="n">
        <f aca="false">SUM(AG327)</f>
        <v>665000</v>
      </c>
      <c r="AH326" s="231" t="n">
        <f aca="false">SUM(AH327)</f>
        <v>394588.01</v>
      </c>
      <c r="AI326" s="231" t="n">
        <f aca="false">SUM(AI327)</f>
        <v>720000</v>
      </c>
      <c r="AJ326" s="231" t="n">
        <f aca="false">SUM(AJ327)</f>
        <v>482969.21</v>
      </c>
      <c r="AK326" s="231" t="n">
        <f aca="false">SUM(AK327)</f>
        <v>720000</v>
      </c>
      <c r="AL326" s="231" t="n">
        <f aca="false">SUM(AL327)</f>
        <v>0</v>
      </c>
      <c r="AM326" s="231" t="n">
        <f aca="false">SUM(AM327)</f>
        <v>0</v>
      </c>
      <c r="AN326" s="231" t="n">
        <f aca="false">SUM(AN327)</f>
        <v>720000</v>
      </c>
      <c r="AO326" s="231" t="n">
        <f aca="false">SUM(AO327)</f>
        <v>19774.48</v>
      </c>
      <c r="AP326" s="226" t="n">
        <f aca="false">SUM(AO326/AN326*100)</f>
        <v>2.74645555555556</v>
      </c>
    </row>
    <row r="327" customFormat="false" ht="12.75" hidden="true" customHeight="false" outlineLevel="0" collapsed="false">
      <c r="A327" s="264"/>
      <c r="B327" s="241"/>
      <c r="C327" s="241"/>
      <c r="D327" s="241"/>
      <c r="E327" s="241"/>
      <c r="F327" s="241"/>
      <c r="G327" s="241"/>
      <c r="H327" s="241"/>
      <c r="I327" s="242" t="n">
        <v>31111</v>
      </c>
      <c r="J327" s="237" t="s">
        <v>486</v>
      </c>
      <c r="K327" s="241"/>
      <c r="L327" s="241"/>
      <c r="M327" s="241"/>
      <c r="N327" s="241"/>
      <c r="O327" s="241"/>
      <c r="P327" s="242"/>
      <c r="Q327" s="237"/>
      <c r="R327" s="263"/>
      <c r="S327" s="231"/>
      <c r="T327" s="231"/>
      <c r="U327" s="231"/>
      <c r="V327" s="231"/>
      <c r="W327" s="231"/>
      <c r="X327" s="231"/>
      <c r="Y327" s="231" t="n">
        <v>783080.3</v>
      </c>
      <c r="Z327" s="231" t="n">
        <v>783080.3</v>
      </c>
      <c r="AA327" s="231" t="n">
        <v>182500</v>
      </c>
      <c r="AB327" s="231" t="n">
        <v>687632.27</v>
      </c>
      <c r="AC327" s="231" t="n">
        <v>365000</v>
      </c>
      <c r="AD327" s="231" t="n">
        <v>665000</v>
      </c>
      <c r="AE327" s="231"/>
      <c r="AF327" s="231"/>
      <c r="AG327" s="234" t="n">
        <f aca="false">SUM(AD327+AE327-AF327)</f>
        <v>665000</v>
      </c>
      <c r="AH327" s="231" t="n">
        <v>394588.01</v>
      </c>
      <c r="AI327" s="231" t="n">
        <v>720000</v>
      </c>
      <c r="AJ327" s="169" t="n">
        <v>482969.21</v>
      </c>
      <c r="AK327" s="231" t="n">
        <v>720000</v>
      </c>
      <c r="AL327" s="231"/>
      <c r="AM327" s="231"/>
      <c r="AN327" s="169" t="n">
        <f aca="false">SUM(AK327+AL327-AM327)</f>
        <v>720000</v>
      </c>
      <c r="AO327" s="169" t="n">
        <v>19774.48</v>
      </c>
      <c r="AP327" s="226" t="n">
        <f aca="false">SUM(AO327/AN327*100)</f>
        <v>2.74645555555556</v>
      </c>
    </row>
    <row r="328" customFormat="false" ht="12.75" hidden="false" customHeight="false" outlineLevel="0" collapsed="false">
      <c r="A328" s="264"/>
      <c r="B328" s="241"/>
      <c r="C328" s="241"/>
      <c r="D328" s="241"/>
      <c r="E328" s="241"/>
      <c r="F328" s="241"/>
      <c r="G328" s="241"/>
      <c r="H328" s="241"/>
      <c r="I328" s="242" t="n">
        <v>312</v>
      </c>
      <c r="J328" s="237" t="s">
        <v>80</v>
      </c>
      <c r="K328" s="241"/>
      <c r="L328" s="241"/>
      <c r="M328" s="241"/>
      <c r="N328" s="241"/>
      <c r="O328" s="241"/>
      <c r="P328" s="242"/>
      <c r="Q328" s="237"/>
      <c r="R328" s="263"/>
      <c r="S328" s="231"/>
      <c r="T328" s="231"/>
      <c r="U328" s="231"/>
      <c r="V328" s="231"/>
      <c r="W328" s="231"/>
      <c r="X328" s="231"/>
      <c r="Y328" s="231"/>
      <c r="Z328" s="231"/>
      <c r="AA328" s="231"/>
      <c r="AB328" s="231"/>
      <c r="AC328" s="231" t="n">
        <f aca="false">SUM(AC329:AC329)</f>
        <v>0</v>
      </c>
      <c r="AD328" s="231" t="n">
        <f aca="false">SUM(AD329:AD329)</f>
        <v>6000</v>
      </c>
      <c r="AE328" s="231" t="n">
        <f aca="false">SUM(AE329:AE329)</f>
        <v>0</v>
      </c>
      <c r="AF328" s="231" t="n">
        <f aca="false">SUM(AF329:AF329)</f>
        <v>0</v>
      </c>
      <c r="AG328" s="231" t="n">
        <f aca="false">SUM(AG329:AG329)</f>
        <v>6000</v>
      </c>
      <c r="AH328" s="231" t="n">
        <f aca="false">SUM(AH329:AH329)</f>
        <v>0</v>
      </c>
      <c r="AI328" s="231" t="n">
        <f aca="false">SUM(AI329:AI329)</f>
        <v>18000</v>
      </c>
      <c r="AJ328" s="231" t="n">
        <f aca="false">SUM(AJ329:AJ329)</f>
        <v>0</v>
      </c>
      <c r="AK328" s="231" t="n">
        <f aca="false">SUM(AK329:AK329)</f>
        <v>18000</v>
      </c>
      <c r="AL328" s="231" t="n">
        <f aca="false">SUM(AL329:AL329)</f>
        <v>0</v>
      </c>
      <c r="AM328" s="231" t="n">
        <f aca="false">SUM(AM329:AM329)</f>
        <v>0</v>
      </c>
      <c r="AN328" s="231" t="n">
        <f aca="false">SUM(AN329:AN329)</f>
        <v>18000</v>
      </c>
      <c r="AO328" s="231" t="n">
        <f aca="false">SUM(AO329:AO329)</f>
        <v>1500</v>
      </c>
      <c r="AP328" s="226" t="n">
        <f aca="false">SUM(AO328/AN328*100)</f>
        <v>8.33333333333333</v>
      </c>
    </row>
    <row r="329" customFormat="false" ht="12.75" hidden="true" customHeight="false" outlineLevel="0" collapsed="false">
      <c r="A329" s="264"/>
      <c r="B329" s="241"/>
      <c r="C329" s="241"/>
      <c r="D329" s="241"/>
      <c r="E329" s="241"/>
      <c r="F329" s="241"/>
      <c r="G329" s="241"/>
      <c r="H329" s="241"/>
      <c r="I329" s="242" t="n">
        <v>31216</v>
      </c>
      <c r="J329" s="237" t="s">
        <v>487</v>
      </c>
      <c r="K329" s="241"/>
      <c r="L329" s="241"/>
      <c r="M329" s="241"/>
      <c r="N329" s="241"/>
      <c r="O329" s="241"/>
      <c r="P329" s="242"/>
      <c r="Q329" s="237"/>
      <c r="R329" s="263"/>
      <c r="S329" s="231"/>
      <c r="T329" s="231"/>
      <c r="U329" s="231"/>
      <c r="V329" s="231"/>
      <c r="W329" s="231"/>
      <c r="X329" s="231"/>
      <c r="Y329" s="231"/>
      <c r="Z329" s="231"/>
      <c r="AA329" s="231"/>
      <c r="AB329" s="231"/>
      <c r="AC329" s="231"/>
      <c r="AD329" s="231" t="n">
        <v>6000</v>
      </c>
      <c r="AE329" s="231"/>
      <c r="AF329" s="231"/>
      <c r="AG329" s="234" t="n">
        <f aca="false">SUM(AD329+AE329-AF329)</f>
        <v>6000</v>
      </c>
      <c r="AH329" s="231"/>
      <c r="AI329" s="231" t="n">
        <v>18000</v>
      </c>
      <c r="AJ329" s="169" t="n">
        <v>0</v>
      </c>
      <c r="AK329" s="231" t="n">
        <v>18000</v>
      </c>
      <c r="AL329" s="231"/>
      <c r="AM329" s="231"/>
      <c r="AN329" s="169" t="n">
        <f aca="false">SUM(AK329+AL329-AM329)</f>
        <v>18000</v>
      </c>
      <c r="AO329" s="169" t="n">
        <v>1500</v>
      </c>
      <c r="AP329" s="226" t="n">
        <f aca="false">SUM(AO329/AN329*100)</f>
        <v>8.33333333333333</v>
      </c>
    </row>
    <row r="330" customFormat="false" ht="12.75" hidden="false" customHeight="false" outlineLevel="0" collapsed="false">
      <c r="A330" s="264"/>
      <c r="B330" s="241" t="n">
        <v>52</v>
      </c>
      <c r="C330" s="241"/>
      <c r="D330" s="241"/>
      <c r="E330" s="241"/>
      <c r="F330" s="241"/>
      <c r="G330" s="241"/>
      <c r="H330" s="241"/>
      <c r="I330" s="242" t="n">
        <v>313</v>
      </c>
      <c r="J330" s="237" t="s">
        <v>81</v>
      </c>
      <c r="K330" s="241"/>
      <c r="L330" s="241"/>
      <c r="M330" s="241"/>
      <c r="N330" s="241"/>
      <c r="O330" s="241"/>
      <c r="P330" s="242" t="n">
        <v>313</v>
      </c>
      <c r="Q330" s="237" t="s">
        <v>81</v>
      </c>
      <c r="R330" s="263"/>
      <c r="S330" s="231" t="n">
        <f aca="false">SUM(S331:S331)</f>
        <v>0</v>
      </c>
      <c r="T330" s="231" t="n">
        <f aca="false">SUM(T331:T331)</f>
        <v>97602.36</v>
      </c>
      <c r="U330" s="231" t="n">
        <f aca="false">SUM(U331:U331)</f>
        <v>97602.36</v>
      </c>
      <c r="V330" s="231" t="n">
        <f aca="false">SUM(V331:V331)</f>
        <v>0</v>
      </c>
      <c r="W330" s="231" t="n">
        <f aca="false">SUM(W331:W331)</f>
        <v>0</v>
      </c>
      <c r="X330" s="231" t="n">
        <f aca="false">SUM(X331:X331)</f>
        <v>101000</v>
      </c>
      <c r="Y330" s="231" t="n">
        <f aca="false">SUM(Y331:Y331)</f>
        <v>122361.36</v>
      </c>
      <c r="Z330" s="231" t="n">
        <f aca="false">SUM(Z331:Z331)</f>
        <v>122361.36</v>
      </c>
      <c r="AA330" s="231" t="n">
        <f aca="false">SUM(AA331:AA331)</f>
        <v>24000</v>
      </c>
      <c r="AB330" s="231" t="n">
        <f aca="false">SUM(AB331:AB331)</f>
        <v>55743.23</v>
      </c>
      <c r="AC330" s="231" t="n">
        <f aca="false">SUM(AC331:AC331)</f>
        <v>48000</v>
      </c>
      <c r="AD330" s="231" t="n">
        <f aca="false">SUM(AD331:AD331)</f>
        <v>56000</v>
      </c>
      <c r="AE330" s="231" t="n">
        <f aca="false">SUM(AE331:AE331)</f>
        <v>0</v>
      </c>
      <c r="AF330" s="231" t="n">
        <f aca="false">SUM(AF331:AF331)</f>
        <v>0</v>
      </c>
      <c r="AG330" s="231" t="n">
        <f aca="false">SUM(AG331:AG331)</f>
        <v>56000</v>
      </c>
      <c r="AH330" s="231" t="n">
        <f aca="false">SUM(AH331:AH331)</f>
        <v>65403.89</v>
      </c>
      <c r="AI330" s="231" t="n">
        <f aca="false">SUM(AI331:AI331)</f>
        <v>120000</v>
      </c>
      <c r="AJ330" s="231" t="n">
        <f aca="false">SUM(AJ331:AJ331)</f>
        <v>79689.86</v>
      </c>
      <c r="AK330" s="231" t="n">
        <f aca="false">SUM(AK331:AK331)</f>
        <v>120000</v>
      </c>
      <c r="AL330" s="231" t="n">
        <f aca="false">SUM(AL331:AL331)</f>
        <v>0</v>
      </c>
      <c r="AM330" s="231" t="n">
        <f aca="false">SUM(AM331:AM331)</f>
        <v>0</v>
      </c>
      <c r="AN330" s="231" t="n">
        <f aca="false">SUM(AN331:AN331)</f>
        <v>120000</v>
      </c>
      <c r="AO330" s="231" t="n">
        <f aca="false">SUM(AO331:AO331)</f>
        <v>3262.79</v>
      </c>
      <c r="AP330" s="226" t="n">
        <f aca="false">SUM(AO330/AN330*100)</f>
        <v>2.71899166666667</v>
      </c>
    </row>
    <row r="331" customFormat="false" ht="12.75" hidden="true" customHeight="false" outlineLevel="0" collapsed="false">
      <c r="A331" s="264"/>
      <c r="B331" s="241"/>
      <c r="C331" s="241"/>
      <c r="D331" s="241"/>
      <c r="E331" s="241"/>
      <c r="F331" s="241"/>
      <c r="G331" s="241"/>
      <c r="H331" s="241"/>
      <c r="I331" s="242" t="n">
        <v>31321</v>
      </c>
      <c r="J331" s="237" t="s">
        <v>246</v>
      </c>
      <c r="K331" s="241"/>
      <c r="L331" s="241"/>
      <c r="M331" s="241"/>
      <c r="N331" s="241"/>
      <c r="O331" s="241"/>
      <c r="P331" s="242" t="n">
        <v>3132</v>
      </c>
      <c r="Q331" s="237" t="s">
        <v>246</v>
      </c>
      <c r="R331" s="263"/>
      <c r="S331" s="231" t="n">
        <v>0</v>
      </c>
      <c r="T331" s="231" t="n">
        <v>97602.36</v>
      </c>
      <c r="U331" s="231" t="n">
        <v>97602.36</v>
      </c>
      <c r="V331" s="231"/>
      <c r="W331" s="231" t="n">
        <v>0</v>
      </c>
      <c r="X331" s="231" t="n">
        <v>101000</v>
      </c>
      <c r="Y331" s="231" t="n">
        <v>122361.36</v>
      </c>
      <c r="Z331" s="231" t="n">
        <v>122361.36</v>
      </c>
      <c r="AA331" s="231" t="n">
        <v>24000</v>
      </c>
      <c r="AB331" s="231" t="n">
        <v>55743.23</v>
      </c>
      <c r="AC331" s="231" t="n">
        <v>48000</v>
      </c>
      <c r="AD331" s="231" t="n">
        <v>56000</v>
      </c>
      <c r="AE331" s="231"/>
      <c r="AF331" s="231"/>
      <c r="AG331" s="234" t="n">
        <f aca="false">SUM(AD331+AE331-AF331)</f>
        <v>56000</v>
      </c>
      <c r="AH331" s="231" t="n">
        <v>65403.89</v>
      </c>
      <c r="AI331" s="231" t="n">
        <v>120000</v>
      </c>
      <c r="AJ331" s="169" t="n">
        <v>79689.86</v>
      </c>
      <c r="AK331" s="231" t="n">
        <v>120000</v>
      </c>
      <c r="AL331" s="231"/>
      <c r="AM331" s="231"/>
      <c r="AN331" s="169" t="n">
        <f aca="false">SUM(AK331+AL331-AM331)</f>
        <v>120000</v>
      </c>
      <c r="AO331" s="169" t="n">
        <v>3262.79</v>
      </c>
      <c r="AP331" s="226" t="n">
        <f aca="false">SUM(AO331/AN331*100)</f>
        <v>2.71899166666667</v>
      </c>
    </row>
    <row r="332" customFormat="false" ht="12.75" hidden="false" customHeight="false" outlineLevel="0" collapsed="false">
      <c r="A332" s="257"/>
      <c r="B332" s="258"/>
      <c r="C332" s="258"/>
      <c r="D332" s="258"/>
      <c r="E332" s="258"/>
      <c r="F332" s="258"/>
      <c r="G332" s="258"/>
      <c r="H332" s="258"/>
      <c r="I332" s="224" t="n">
        <v>32</v>
      </c>
      <c r="J332" s="120" t="s">
        <v>82</v>
      </c>
      <c r="K332" s="225" t="n">
        <f aca="false">SUM(K333+K339+K354+K379)</f>
        <v>10000</v>
      </c>
      <c r="L332" s="225" t="n">
        <f aca="false">SUM(L333+L339+L354+L379)</f>
        <v>35000</v>
      </c>
      <c r="M332" s="225" t="n">
        <f aca="false">SUM(M333+M339+M354+M379)</f>
        <v>25000</v>
      </c>
      <c r="N332" s="225" t="n">
        <f aca="false">SUM(N333+N339+N354+N379)</f>
        <v>0</v>
      </c>
      <c r="O332" s="225" t="n">
        <f aca="false">SUM(O333+O339+O354+O379)</f>
        <v>0</v>
      </c>
      <c r="P332" s="225" t="n">
        <f aca="false">SUM(P333+P339+P354+P379)</f>
        <v>42000</v>
      </c>
      <c r="Q332" s="225" t="n">
        <f aca="false">SUM(Q333+Q339+Q354+Q379)</f>
        <v>156000</v>
      </c>
      <c r="R332" s="225" t="n">
        <v>815000</v>
      </c>
      <c r="S332" s="225" t="e">
        <f aca="false">SUM(S333+S338+S341)</f>
        <v>#REF!</v>
      </c>
      <c r="T332" s="225" t="e">
        <f aca="false">SUM(T333+T338+T341)</f>
        <v>#REF!</v>
      </c>
      <c r="U332" s="225" t="n">
        <f aca="false">SUM(U333+U338+U341)</f>
        <v>525680</v>
      </c>
      <c r="V332" s="225" t="n">
        <f aca="false">SUM(V333+V338+V341)</f>
        <v>0</v>
      </c>
      <c r="W332" s="225" t="e">
        <f aca="false">SUM(W333+W338+W341)</f>
        <v>#REF!</v>
      </c>
      <c r="X332" s="225" t="n">
        <f aca="false">SUM(X333+X338+X341+X344)</f>
        <v>105000</v>
      </c>
      <c r="Y332" s="225" t="n">
        <f aca="false">SUM(Y333+Y338+Y341+Y344)</f>
        <v>268000</v>
      </c>
      <c r="Z332" s="225" t="n">
        <f aca="false">SUM(Z333+Z338+Z341+Z344)</f>
        <v>317700</v>
      </c>
      <c r="AA332" s="225" t="n">
        <f aca="false">AA333+AA338+AA341+AA344</f>
        <v>117500</v>
      </c>
      <c r="AB332" s="225" t="n">
        <f aca="false">AB333+AB338+AB341+AB344</f>
        <v>72320.9</v>
      </c>
      <c r="AC332" s="225" t="n">
        <f aca="false">AC333+AC338+AC341+AC344</f>
        <v>235000</v>
      </c>
      <c r="AD332" s="225" t="n">
        <f aca="false">AD333+AD338+AD341+AD344</f>
        <v>240000</v>
      </c>
      <c r="AE332" s="225" t="n">
        <f aca="false">AE333+AE338+AE341+AE344</f>
        <v>0</v>
      </c>
      <c r="AF332" s="225" t="n">
        <f aca="false">AF333+AF338+AF341+AF344</f>
        <v>0</v>
      </c>
      <c r="AG332" s="225" t="n">
        <f aca="false">AG333+AG338+AG341+AG344</f>
        <v>240000</v>
      </c>
      <c r="AH332" s="225" t="n">
        <f aca="false">AH333+AH338+AH341+AH344</f>
        <v>94118.51</v>
      </c>
      <c r="AI332" s="225" t="n">
        <f aca="false">AI333+AI338+AI341+AI344</f>
        <v>169800</v>
      </c>
      <c r="AJ332" s="225" t="n">
        <f aca="false">AJ333+AJ338+AJ341+AJ344</f>
        <v>31241.22</v>
      </c>
      <c r="AK332" s="225" t="n">
        <f aca="false">AK333+AK338+AK341+AK344</f>
        <v>122000</v>
      </c>
      <c r="AL332" s="225" t="n">
        <f aca="false">AL333+AL338+AL341+AL344</f>
        <v>0</v>
      </c>
      <c r="AM332" s="225" t="n">
        <f aca="false">AM333+AM338+AM341+AM344</f>
        <v>0</v>
      </c>
      <c r="AN332" s="225" t="n">
        <f aca="false">AN333+AN338+AN341+AN344</f>
        <v>122000</v>
      </c>
      <c r="AO332" s="225" t="n">
        <f aca="false">AO333+AO338+AO341+AO344</f>
        <v>0</v>
      </c>
      <c r="AP332" s="226" t="n">
        <f aca="false">SUM(AO332/AN332*100)</f>
        <v>0</v>
      </c>
    </row>
    <row r="333" customFormat="false" ht="12.75" hidden="false" customHeight="false" outlineLevel="0" collapsed="false">
      <c r="A333" s="240"/>
      <c r="B333" s="241" t="n">
        <v>52</v>
      </c>
      <c r="C333" s="241"/>
      <c r="D333" s="241"/>
      <c r="E333" s="241"/>
      <c r="F333" s="241"/>
      <c r="G333" s="241"/>
      <c r="H333" s="241"/>
      <c r="I333" s="229" t="n">
        <v>321</v>
      </c>
      <c r="J333" s="230" t="s">
        <v>248</v>
      </c>
      <c r="K333" s="231" t="n">
        <f aca="false">SUM(K335:K336)</f>
        <v>5000</v>
      </c>
      <c r="L333" s="231" t="n">
        <f aca="false">SUM(L335:L338)</f>
        <v>25000</v>
      </c>
      <c r="M333" s="231" t="n">
        <f aca="false">SUM(M335:M338)</f>
        <v>15000</v>
      </c>
      <c r="N333" s="231" t="n">
        <f aca="false">SUM(N335:N338)</f>
        <v>0</v>
      </c>
      <c r="O333" s="231" t="n">
        <f aca="false">SUM(O335:O338)</f>
        <v>0</v>
      </c>
      <c r="P333" s="231" t="n">
        <f aca="false">SUM(P335:P338)</f>
        <v>32000</v>
      </c>
      <c r="Q333" s="231" t="n">
        <f aca="false">SUM(Q335:Q338)</f>
        <v>145000</v>
      </c>
      <c r="R333" s="225"/>
      <c r="S333" s="231" t="n">
        <f aca="false">SUM(S335:S338)</f>
        <v>0</v>
      </c>
      <c r="T333" s="231" t="n">
        <f aca="false">SUM(T335:T338)</f>
        <v>272680</v>
      </c>
      <c r="U333" s="231" t="n">
        <f aca="false">SUM(U335:U338)</f>
        <v>263680</v>
      </c>
      <c r="V333" s="231"/>
      <c r="W333" s="231" t="n">
        <f aca="false">SUM(W335:W338)</f>
        <v>0</v>
      </c>
      <c r="X333" s="231" t="n">
        <f aca="false">SUM(X335:X337)</f>
        <v>14000</v>
      </c>
      <c r="Y333" s="231" t="n">
        <f aca="false">SUM(Y334:Y337)</f>
        <v>92000</v>
      </c>
      <c r="Z333" s="231" t="n">
        <f aca="false">SUM(Z334:Z337)</f>
        <v>88500</v>
      </c>
      <c r="AA333" s="231" t="n">
        <f aca="false">SUM(AA334:AA337)</f>
        <v>77500</v>
      </c>
      <c r="AB333" s="231" t="n">
        <f aca="false">SUM(AB334:AB337)</f>
        <v>2794</v>
      </c>
      <c r="AC333" s="231" t="n">
        <f aca="false">SUM(AC334:AC337)</f>
        <v>155000</v>
      </c>
      <c r="AD333" s="231" t="n">
        <f aca="false">SUM(AD334:AD337)</f>
        <v>145000</v>
      </c>
      <c r="AE333" s="231" t="n">
        <f aca="false">SUM(AE334:AE337)</f>
        <v>0</v>
      </c>
      <c r="AF333" s="231" t="n">
        <f aca="false">SUM(AF334:AF337)</f>
        <v>0</v>
      </c>
      <c r="AG333" s="231" t="n">
        <f aca="false">SUM(AG334:AG337)</f>
        <v>145000</v>
      </c>
      <c r="AH333" s="231" t="n">
        <f aca="false">SUM(AH334:AH337)</f>
        <v>43002</v>
      </c>
      <c r="AI333" s="231" t="n">
        <f aca="false">SUM(AI334:AI337)</f>
        <v>99800</v>
      </c>
      <c r="AJ333" s="231" t="n">
        <f aca="false">SUM(AJ334:AJ337)</f>
        <v>1280</v>
      </c>
      <c r="AK333" s="231" t="n">
        <f aca="false">SUM(AK334:AK337)</f>
        <v>52000</v>
      </c>
      <c r="AL333" s="231" t="n">
        <f aca="false">SUM(AL334:AL337)</f>
        <v>0</v>
      </c>
      <c r="AM333" s="231" t="n">
        <f aca="false">SUM(AM334:AM337)</f>
        <v>0</v>
      </c>
      <c r="AN333" s="231" t="n">
        <f aca="false">SUM(AN334:AN337)</f>
        <v>52000</v>
      </c>
      <c r="AO333" s="231" t="n">
        <f aca="false">SUM(AO334:AO337)</f>
        <v>0</v>
      </c>
      <c r="AP333" s="226" t="n">
        <f aca="false">SUM(AO333/AN333*100)</f>
        <v>0</v>
      </c>
    </row>
    <row r="334" customFormat="false" ht="12.75" hidden="true" customHeight="false" outlineLevel="0" collapsed="false">
      <c r="A334" s="240"/>
      <c r="B334" s="241"/>
      <c r="C334" s="241"/>
      <c r="D334" s="241"/>
      <c r="E334" s="241"/>
      <c r="F334" s="241"/>
      <c r="G334" s="241"/>
      <c r="H334" s="241"/>
      <c r="I334" s="229" t="n">
        <v>32111</v>
      </c>
      <c r="J334" s="230" t="s">
        <v>249</v>
      </c>
      <c r="K334" s="231"/>
      <c r="L334" s="231"/>
      <c r="M334" s="231"/>
      <c r="N334" s="231"/>
      <c r="O334" s="231"/>
      <c r="P334" s="231"/>
      <c r="Q334" s="231"/>
      <c r="R334" s="225"/>
      <c r="S334" s="231"/>
      <c r="T334" s="231"/>
      <c r="U334" s="231"/>
      <c r="V334" s="231"/>
      <c r="W334" s="231"/>
      <c r="X334" s="231"/>
      <c r="Y334" s="231"/>
      <c r="Z334" s="231" t="n">
        <v>1000</v>
      </c>
      <c r="AA334" s="231" t="n">
        <v>1000</v>
      </c>
      <c r="AB334" s="231" t="n">
        <v>170</v>
      </c>
      <c r="AC334" s="231" t="n">
        <v>2000</v>
      </c>
      <c r="AD334" s="231" t="n">
        <v>2000</v>
      </c>
      <c r="AE334" s="231"/>
      <c r="AF334" s="231"/>
      <c r="AG334" s="234" t="n">
        <f aca="false">SUM(AD334+AE334-AF334)</f>
        <v>2000</v>
      </c>
      <c r="AH334" s="231" t="n">
        <v>200</v>
      </c>
      <c r="AI334" s="231" t="n">
        <v>3000</v>
      </c>
      <c r="AJ334" s="169" t="n">
        <v>0</v>
      </c>
      <c r="AK334" s="231" t="n">
        <v>3000</v>
      </c>
      <c r="AL334" s="231"/>
      <c r="AM334" s="231"/>
      <c r="AN334" s="169" t="n">
        <f aca="false">SUM(AK334+AL334-AM334)</f>
        <v>3000</v>
      </c>
      <c r="AO334" s="169"/>
      <c r="AP334" s="226" t="n">
        <f aca="false">SUM(AO334/AN334*100)</f>
        <v>0</v>
      </c>
    </row>
    <row r="335" customFormat="false" ht="12.75" hidden="true" customHeight="false" outlineLevel="0" collapsed="false">
      <c r="A335" s="240"/>
      <c r="B335" s="241"/>
      <c r="C335" s="241"/>
      <c r="D335" s="241"/>
      <c r="E335" s="241"/>
      <c r="F335" s="241"/>
      <c r="G335" s="241"/>
      <c r="H335" s="241"/>
      <c r="I335" s="229" t="n">
        <v>32115</v>
      </c>
      <c r="J335" s="230" t="s">
        <v>488</v>
      </c>
      <c r="K335" s="231"/>
      <c r="L335" s="231"/>
      <c r="M335" s="231"/>
      <c r="N335" s="231"/>
      <c r="O335" s="231"/>
      <c r="P335" s="231" t="n">
        <v>2000</v>
      </c>
      <c r="Q335" s="231" t="n">
        <v>4000</v>
      </c>
      <c r="R335" s="225"/>
      <c r="S335" s="231" t="n">
        <v>0</v>
      </c>
      <c r="T335" s="231" t="n">
        <v>9000</v>
      </c>
      <c r="U335" s="231"/>
      <c r="V335" s="231"/>
      <c r="W335" s="231" t="n">
        <v>0</v>
      </c>
      <c r="X335" s="231" t="n">
        <v>2000</v>
      </c>
      <c r="Y335" s="231" t="n">
        <v>15000</v>
      </c>
      <c r="Z335" s="231" t="n">
        <v>15000</v>
      </c>
      <c r="AA335" s="231" t="n">
        <v>0</v>
      </c>
      <c r="AB335" s="231" t="n">
        <v>518</v>
      </c>
      <c r="AC335" s="231" t="n">
        <v>0</v>
      </c>
      <c r="AD335" s="231" t="n">
        <v>5000</v>
      </c>
      <c r="AE335" s="231"/>
      <c r="AF335" s="231"/>
      <c r="AG335" s="234" t="n">
        <f aca="false">SUM(AD335+AE335-AF335)</f>
        <v>5000</v>
      </c>
      <c r="AH335" s="231" t="n">
        <v>864</v>
      </c>
      <c r="AI335" s="231" t="n">
        <v>3000</v>
      </c>
      <c r="AJ335" s="169" t="n">
        <v>0</v>
      </c>
      <c r="AK335" s="231" t="n">
        <v>4000</v>
      </c>
      <c r="AL335" s="231"/>
      <c r="AM335" s="231"/>
      <c r="AN335" s="169" t="n">
        <f aca="false">SUM(AK335+AL335-AM335)</f>
        <v>4000</v>
      </c>
      <c r="AO335" s="169"/>
      <c r="AP335" s="226" t="n">
        <f aca="false">SUM(AO335/AN335*100)</f>
        <v>0</v>
      </c>
    </row>
    <row r="336" customFormat="false" ht="12.75" hidden="true" customHeight="false" outlineLevel="0" collapsed="false">
      <c r="A336" s="240"/>
      <c r="B336" s="241"/>
      <c r="C336" s="241"/>
      <c r="D336" s="241"/>
      <c r="E336" s="241"/>
      <c r="F336" s="241"/>
      <c r="G336" s="241"/>
      <c r="H336" s="241"/>
      <c r="I336" s="229" t="n">
        <v>32131</v>
      </c>
      <c r="J336" s="230" t="s">
        <v>253</v>
      </c>
      <c r="K336" s="231" t="n">
        <v>5000</v>
      </c>
      <c r="L336" s="231" t="n">
        <v>15000</v>
      </c>
      <c r="M336" s="231" t="n">
        <v>5000</v>
      </c>
      <c r="N336" s="231"/>
      <c r="O336" s="231"/>
      <c r="P336" s="231" t="n">
        <v>20000</v>
      </c>
      <c r="Q336" s="231" t="n">
        <v>10000</v>
      </c>
      <c r="R336" s="225"/>
      <c r="S336" s="231" t="n">
        <v>0</v>
      </c>
      <c r="T336" s="231" t="n">
        <v>70000</v>
      </c>
      <c r="U336" s="231"/>
      <c r="V336" s="231"/>
      <c r="W336" s="231" t="n">
        <v>0</v>
      </c>
      <c r="X336" s="231" t="n">
        <v>5000</v>
      </c>
      <c r="Y336" s="231" t="n">
        <v>75000</v>
      </c>
      <c r="Z336" s="231" t="n">
        <v>67500</v>
      </c>
      <c r="AA336" s="231" t="n">
        <v>75000</v>
      </c>
      <c r="AB336" s="231"/>
      <c r="AC336" s="231" t="n">
        <v>150000</v>
      </c>
      <c r="AD336" s="231" t="n">
        <v>130000</v>
      </c>
      <c r="AE336" s="231"/>
      <c r="AF336" s="231"/>
      <c r="AG336" s="234" t="n">
        <f aca="false">SUM(AD336+AE336-AF336)</f>
        <v>130000</v>
      </c>
      <c r="AH336" s="231" t="n">
        <v>36600</v>
      </c>
      <c r="AI336" s="231" t="n">
        <v>84800</v>
      </c>
      <c r="AJ336" s="169" t="n">
        <v>0</v>
      </c>
      <c r="AK336" s="231" t="n">
        <v>40000</v>
      </c>
      <c r="AL336" s="231"/>
      <c r="AM336" s="231"/>
      <c r="AN336" s="169" t="n">
        <f aca="false">SUM(AK336+AL336-AM336)</f>
        <v>40000</v>
      </c>
      <c r="AO336" s="169"/>
      <c r="AP336" s="226" t="n">
        <f aca="false">SUM(AO336/AN336*100)</f>
        <v>0</v>
      </c>
    </row>
    <row r="337" customFormat="false" ht="12.75" hidden="true" customHeight="false" outlineLevel="0" collapsed="false">
      <c r="A337" s="240"/>
      <c r="B337" s="241"/>
      <c r="C337" s="241"/>
      <c r="D337" s="241"/>
      <c r="E337" s="241"/>
      <c r="F337" s="241"/>
      <c r="G337" s="241"/>
      <c r="H337" s="241"/>
      <c r="I337" s="229" t="n">
        <v>32141</v>
      </c>
      <c r="J337" s="230" t="s">
        <v>489</v>
      </c>
      <c r="K337" s="231"/>
      <c r="L337" s="231"/>
      <c r="M337" s="231"/>
      <c r="N337" s="231"/>
      <c r="O337" s="231"/>
      <c r="P337" s="231"/>
      <c r="Q337" s="231"/>
      <c r="R337" s="225"/>
      <c r="S337" s="231"/>
      <c r="T337" s="231" t="n">
        <v>1680</v>
      </c>
      <c r="U337" s="231" t="n">
        <v>1680</v>
      </c>
      <c r="V337" s="231"/>
      <c r="W337" s="231"/>
      <c r="X337" s="231" t="n">
        <v>7000</v>
      </c>
      <c r="Y337" s="231" t="n">
        <v>2000</v>
      </c>
      <c r="Z337" s="231" t="n">
        <v>5000</v>
      </c>
      <c r="AA337" s="231" t="n">
        <v>1500</v>
      </c>
      <c r="AB337" s="231" t="n">
        <v>2106</v>
      </c>
      <c r="AC337" s="231" t="n">
        <v>3000</v>
      </c>
      <c r="AD337" s="231" t="n">
        <v>8000</v>
      </c>
      <c r="AE337" s="231"/>
      <c r="AF337" s="231"/>
      <c r="AG337" s="234" t="n">
        <f aca="false">SUM(AD337+AE337-AF337)</f>
        <v>8000</v>
      </c>
      <c r="AH337" s="231" t="n">
        <v>5338</v>
      </c>
      <c r="AI337" s="231" t="n">
        <v>9000</v>
      </c>
      <c r="AJ337" s="169" t="n">
        <v>1280</v>
      </c>
      <c r="AK337" s="231" t="n">
        <v>5000</v>
      </c>
      <c r="AL337" s="231"/>
      <c r="AM337" s="231"/>
      <c r="AN337" s="169" t="n">
        <f aca="false">SUM(AK337+AL337-AM337)</f>
        <v>5000</v>
      </c>
      <c r="AO337" s="169"/>
      <c r="AP337" s="226" t="n">
        <f aca="false">SUM(AO337/AN337*100)</f>
        <v>0</v>
      </c>
    </row>
    <row r="338" customFormat="false" ht="12.75" hidden="false" customHeight="false" outlineLevel="0" collapsed="false">
      <c r="A338" s="240"/>
      <c r="B338" s="241" t="n">
        <v>52</v>
      </c>
      <c r="C338" s="241"/>
      <c r="D338" s="241"/>
      <c r="E338" s="241"/>
      <c r="F338" s="241"/>
      <c r="G338" s="241"/>
      <c r="H338" s="241"/>
      <c r="I338" s="229" t="n">
        <v>322</v>
      </c>
      <c r="J338" s="230" t="s">
        <v>84</v>
      </c>
      <c r="K338" s="231" t="n">
        <f aca="false">SUM(K339:K346)</f>
        <v>5000</v>
      </c>
      <c r="L338" s="231" t="n">
        <f aca="false">SUM(L339:L346)</f>
        <v>10000</v>
      </c>
      <c r="M338" s="231" t="n">
        <f aca="false">SUM(M339:M346)</f>
        <v>10000</v>
      </c>
      <c r="N338" s="231" t="n">
        <f aca="false">SUM(N339:N346)</f>
        <v>0</v>
      </c>
      <c r="O338" s="231" t="n">
        <f aca="false">SUM(O339:O346)</f>
        <v>0</v>
      </c>
      <c r="P338" s="231" t="n">
        <f aca="false">SUM(P339:P346)</f>
        <v>10000</v>
      </c>
      <c r="Q338" s="231" t="n">
        <f aca="false">SUM(Q339:Q346)</f>
        <v>131000</v>
      </c>
      <c r="R338" s="225"/>
      <c r="S338" s="265" t="n">
        <f aca="false">SUM(S339:S339)</f>
        <v>0</v>
      </c>
      <c r="T338" s="265" t="n">
        <f aca="false">SUM(T339:T339)</f>
        <v>192000</v>
      </c>
      <c r="U338" s="265" t="n">
        <f aca="false">SUM(U339:U346)</f>
        <v>262000</v>
      </c>
      <c r="V338" s="265"/>
      <c r="W338" s="265" t="n">
        <f aca="false">SUM(W339:W339)</f>
        <v>0</v>
      </c>
      <c r="X338" s="265" t="n">
        <f aca="false">SUM(X339:X339)</f>
        <v>74000</v>
      </c>
      <c r="Y338" s="265" t="n">
        <f aca="false">SUM(Y339:Y339)</f>
        <v>144000</v>
      </c>
      <c r="Z338" s="265" t="n">
        <f aca="false">SUM(Z339:Z339)</f>
        <v>144000</v>
      </c>
      <c r="AA338" s="265" t="n">
        <f aca="false">SUM(AA339:AA339)</f>
        <v>25000</v>
      </c>
      <c r="AB338" s="265" t="n">
        <f aca="false">SUM(AB339:AB339)</f>
        <v>68991.9</v>
      </c>
      <c r="AC338" s="265" t="n">
        <f aca="false">SUM(AC339:AC340)</f>
        <v>50000</v>
      </c>
      <c r="AD338" s="265" t="n">
        <f aca="false">SUM(AD339:AD340)</f>
        <v>65000</v>
      </c>
      <c r="AE338" s="265" t="n">
        <f aca="false">SUM(AE339:AE340)</f>
        <v>0</v>
      </c>
      <c r="AF338" s="265" t="n">
        <f aca="false">SUM(AF339:AF340)</f>
        <v>0</v>
      </c>
      <c r="AG338" s="265" t="n">
        <f aca="false">SUM(AG339:AG340)</f>
        <v>65000</v>
      </c>
      <c r="AH338" s="265" t="n">
        <f aca="false">SUM(AH339:AH340)</f>
        <v>37972.51</v>
      </c>
      <c r="AI338" s="265" t="n">
        <f aca="false">SUM(AI339:AI340)</f>
        <v>65000</v>
      </c>
      <c r="AJ338" s="265" t="n">
        <f aca="false">SUM(AJ339:AJ340)</f>
        <v>29961.22</v>
      </c>
      <c r="AK338" s="265" t="n">
        <f aca="false">SUM(AK339:AK340)</f>
        <v>65000</v>
      </c>
      <c r="AL338" s="265" t="n">
        <f aca="false">SUM(AL339:AL340)</f>
        <v>0</v>
      </c>
      <c r="AM338" s="265" t="n">
        <f aca="false">SUM(AM339:AM340)</f>
        <v>0</v>
      </c>
      <c r="AN338" s="265" t="n">
        <f aca="false">SUM(AN339:AN340)</f>
        <v>65000</v>
      </c>
      <c r="AO338" s="265" t="n">
        <f aca="false">SUM(AO339:AO340)</f>
        <v>0</v>
      </c>
      <c r="AP338" s="226" t="n">
        <f aca="false">SUM(AO338/AN338*100)</f>
        <v>0</v>
      </c>
    </row>
    <row r="339" customFormat="false" ht="12.75" hidden="true" customHeight="false" outlineLevel="0" collapsed="false">
      <c r="A339" s="240"/>
      <c r="B339" s="241"/>
      <c r="C339" s="241"/>
      <c r="D339" s="241"/>
      <c r="E339" s="241"/>
      <c r="F339" s="241"/>
      <c r="G339" s="241"/>
      <c r="H339" s="241"/>
      <c r="I339" s="229" t="n">
        <v>32216</v>
      </c>
      <c r="J339" s="230" t="s">
        <v>490</v>
      </c>
      <c r="K339" s="231" t="n">
        <v>5000</v>
      </c>
      <c r="L339" s="231" t="n">
        <v>10000</v>
      </c>
      <c r="M339" s="231" t="n">
        <v>10000</v>
      </c>
      <c r="N339" s="231"/>
      <c r="O339" s="231"/>
      <c r="P339" s="231" t="n">
        <v>10000</v>
      </c>
      <c r="Q339" s="231" t="n">
        <v>11000</v>
      </c>
      <c r="R339" s="225"/>
      <c r="S339" s="231"/>
      <c r="T339" s="231" t="n">
        <v>192000</v>
      </c>
      <c r="U339" s="231" t="n">
        <v>192000</v>
      </c>
      <c r="V339" s="231"/>
      <c r="W339" s="231"/>
      <c r="X339" s="231" t="n">
        <v>74000</v>
      </c>
      <c r="Y339" s="231" t="n">
        <v>144000</v>
      </c>
      <c r="Z339" s="231" t="n">
        <v>144000</v>
      </c>
      <c r="AA339" s="231" t="n">
        <v>25000</v>
      </c>
      <c r="AB339" s="231" t="n">
        <v>68991.9</v>
      </c>
      <c r="AC339" s="231" t="n">
        <v>50000</v>
      </c>
      <c r="AD339" s="231" t="n">
        <v>60000</v>
      </c>
      <c r="AE339" s="231"/>
      <c r="AF339" s="231"/>
      <c r="AG339" s="234" t="n">
        <f aca="false">SUM(AD339+AE339-AF339)</f>
        <v>60000</v>
      </c>
      <c r="AH339" s="231" t="n">
        <v>33307.61</v>
      </c>
      <c r="AI339" s="231" t="n">
        <v>60000</v>
      </c>
      <c r="AJ339" s="169" t="n">
        <v>29961.22</v>
      </c>
      <c r="AK339" s="231" t="n">
        <v>60000</v>
      </c>
      <c r="AL339" s="231"/>
      <c r="AM339" s="231"/>
      <c r="AN339" s="169" t="n">
        <f aca="false">SUM(AK339+AL339-AM339)</f>
        <v>60000</v>
      </c>
      <c r="AO339" s="169"/>
      <c r="AP339" s="226" t="n">
        <f aca="false">SUM(AO339/AN339*100)</f>
        <v>0</v>
      </c>
    </row>
    <row r="340" customFormat="false" ht="12.75" hidden="true" customHeight="false" outlineLevel="0" collapsed="false">
      <c r="A340" s="240"/>
      <c r="B340" s="241"/>
      <c r="C340" s="241"/>
      <c r="D340" s="241"/>
      <c r="E340" s="241"/>
      <c r="F340" s="241"/>
      <c r="G340" s="241"/>
      <c r="H340" s="241"/>
      <c r="I340" s="229" t="n">
        <v>32271</v>
      </c>
      <c r="J340" s="230" t="s">
        <v>491</v>
      </c>
      <c r="K340" s="231"/>
      <c r="L340" s="231"/>
      <c r="M340" s="231"/>
      <c r="N340" s="231"/>
      <c r="O340" s="231"/>
      <c r="P340" s="231"/>
      <c r="Q340" s="231"/>
      <c r="R340" s="225"/>
      <c r="S340" s="231"/>
      <c r="T340" s="231"/>
      <c r="U340" s="231"/>
      <c r="V340" s="231"/>
      <c r="W340" s="231"/>
      <c r="X340" s="231"/>
      <c r="Y340" s="231"/>
      <c r="Z340" s="231"/>
      <c r="AA340" s="231"/>
      <c r="AB340" s="231"/>
      <c r="AC340" s="231"/>
      <c r="AD340" s="231" t="n">
        <v>5000</v>
      </c>
      <c r="AE340" s="231"/>
      <c r="AF340" s="231"/>
      <c r="AG340" s="234" t="n">
        <f aca="false">SUM(AD340+AE340-AF340)</f>
        <v>5000</v>
      </c>
      <c r="AH340" s="231" t="n">
        <v>4664.9</v>
      </c>
      <c r="AI340" s="231" t="n">
        <v>5000</v>
      </c>
      <c r="AJ340" s="169" t="n">
        <v>0</v>
      </c>
      <c r="AK340" s="231" t="n">
        <v>5000</v>
      </c>
      <c r="AL340" s="231"/>
      <c r="AM340" s="231"/>
      <c r="AN340" s="169" t="n">
        <f aca="false">SUM(AK340+AL340-AM340)</f>
        <v>5000</v>
      </c>
      <c r="AO340" s="169"/>
      <c r="AP340" s="226" t="n">
        <f aca="false">SUM(AO340/AN340*100)</f>
        <v>0</v>
      </c>
    </row>
    <row r="341" customFormat="false" ht="12.75" hidden="false" customHeight="false" outlineLevel="0" collapsed="false">
      <c r="A341" s="240"/>
      <c r="B341" s="241" t="n">
        <v>52</v>
      </c>
      <c r="C341" s="241"/>
      <c r="D341" s="241"/>
      <c r="E341" s="241"/>
      <c r="F341" s="241"/>
      <c r="G341" s="241"/>
      <c r="H341" s="241"/>
      <c r="I341" s="242" t="n">
        <v>323</v>
      </c>
      <c r="J341" s="237" t="s">
        <v>85</v>
      </c>
      <c r="K341" s="233" t="n">
        <f aca="false">SUM(K342:K369)</f>
        <v>0</v>
      </c>
      <c r="L341" s="233" t="n">
        <f aca="false">SUM(L342:L374)</f>
        <v>0</v>
      </c>
      <c r="M341" s="233" t="n">
        <f aca="false">SUM(M342:M374)</f>
        <v>0</v>
      </c>
      <c r="N341" s="233" t="n">
        <f aca="false">SUM(N342:N374)</f>
        <v>0</v>
      </c>
      <c r="O341" s="233" t="n">
        <f aca="false">SUM(O342:O374)</f>
        <v>0</v>
      </c>
      <c r="P341" s="233" t="n">
        <f aca="false">SUM(P342:P374)</f>
        <v>0</v>
      </c>
      <c r="Q341" s="233" t="n">
        <f aca="false">SUM(Q342:Q374)</f>
        <v>120000</v>
      </c>
      <c r="R341" s="232"/>
      <c r="S341" s="233" t="e">
        <f aca="false">SUM(#REF!)</f>
        <v>#REF!</v>
      </c>
      <c r="T341" s="233" t="e">
        <f aca="false">SUM(#REF!)</f>
        <v>#REF!</v>
      </c>
      <c r="U341" s="233"/>
      <c r="V341" s="233"/>
      <c r="W341" s="233" t="e">
        <f aca="false">SUM(#REF!)</f>
        <v>#REF!</v>
      </c>
      <c r="X341" s="233" t="n">
        <f aca="false">SUM(X342:X342)</f>
        <v>5000</v>
      </c>
      <c r="Y341" s="233" t="n">
        <f aca="false">SUM(Y342:Y342)</f>
        <v>0</v>
      </c>
      <c r="Z341" s="233" t="n">
        <v>53200</v>
      </c>
      <c r="AA341" s="233" t="n">
        <f aca="false">SUM(AA342:AA342)</f>
        <v>0</v>
      </c>
      <c r="AB341" s="233" t="n">
        <f aca="false">SUM(AB342:AB342)</f>
        <v>535</v>
      </c>
      <c r="AC341" s="233" t="n">
        <f aca="false">SUM(AC342:AC343)</f>
        <v>0</v>
      </c>
      <c r="AD341" s="233" t="n">
        <f aca="false">SUM(AD342:AD343)</f>
        <v>6000</v>
      </c>
      <c r="AE341" s="233" t="n">
        <f aca="false">SUM(AE342:AE343)</f>
        <v>0</v>
      </c>
      <c r="AF341" s="233" t="n">
        <f aca="false">SUM(AF342:AF343)</f>
        <v>0</v>
      </c>
      <c r="AG341" s="233" t="n">
        <f aca="false">SUM(AG342:AG343)</f>
        <v>6000</v>
      </c>
      <c r="AH341" s="233" t="n">
        <f aca="false">SUM(AH342:AH343)</f>
        <v>8845</v>
      </c>
      <c r="AI341" s="233" t="n">
        <f aca="false">SUM(AI342:AI343)</f>
        <v>5000</v>
      </c>
      <c r="AJ341" s="233" t="n">
        <f aca="false">SUM(AJ342:AJ343)</f>
        <v>0</v>
      </c>
      <c r="AK341" s="233" t="n">
        <f aca="false">SUM(AK342:AK343)</f>
        <v>5000</v>
      </c>
      <c r="AL341" s="233" t="n">
        <f aca="false">SUM(AL342:AL343)</f>
        <v>0</v>
      </c>
      <c r="AM341" s="233" t="n">
        <f aca="false">SUM(AM342:AM343)</f>
        <v>0</v>
      </c>
      <c r="AN341" s="233" t="n">
        <f aca="false">SUM(AN342:AN343)</f>
        <v>5000</v>
      </c>
      <c r="AO341" s="233" t="n">
        <f aca="false">SUM(AO342:AO343)</f>
        <v>0</v>
      </c>
      <c r="AP341" s="226" t="n">
        <f aca="false">SUM(AO341/AN341*100)</f>
        <v>0</v>
      </c>
    </row>
    <row r="342" customFormat="false" ht="13.5" hidden="true" customHeight="false" outlineLevel="0" collapsed="false">
      <c r="A342" s="266"/>
      <c r="B342" s="267"/>
      <c r="C342" s="267"/>
      <c r="D342" s="267"/>
      <c r="E342" s="267"/>
      <c r="F342" s="267"/>
      <c r="G342" s="267"/>
      <c r="H342" s="267"/>
      <c r="I342" s="268" t="n">
        <v>32361</v>
      </c>
      <c r="J342" s="269" t="s">
        <v>289</v>
      </c>
      <c r="K342" s="267"/>
      <c r="L342" s="267"/>
      <c r="M342" s="267"/>
      <c r="N342" s="267"/>
      <c r="O342" s="267"/>
      <c r="P342" s="268"/>
      <c r="Q342" s="269"/>
      <c r="R342" s="270"/>
      <c r="S342" s="271"/>
      <c r="T342" s="271"/>
      <c r="U342" s="271"/>
      <c r="V342" s="271"/>
      <c r="W342" s="271"/>
      <c r="X342" s="271" t="n">
        <v>5000</v>
      </c>
      <c r="Y342" s="271" t="n">
        <v>0</v>
      </c>
      <c r="Z342" s="271" t="n">
        <v>1000</v>
      </c>
      <c r="AA342" s="272" t="n">
        <v>0</v>
      </c>
      <c r="AB342" s="271" t="n">
        <v>535</v>
      </c>
      <c r="AC342" s="272" t="n">
        <v>0</v>
      </c>
      <c r="AD342" s="272"/>
      <c r="AE342" s="272"/>
      <c r="AF342" s="272"/>
      <c r="AG342" s="273" t="n">
        <f aca="false">SUM(AD342+AE342-AF342)</f>
        <v>0</v>
      </c>
      <c r="AH342" s="272" t="n">
        <v>3685</v>
      </c>
      <c r="AI342" s="272" t="n">
        <v>5000</v>
      </c>
      <c r="AJ342" s="180" t="n">
        <v>0</v>
      </c>
      <c r="AK342" s="272" t="n">
        <v>5000</v>
      </c>
      <c r="AL342" s="272"/>
      <c r="AM342" s="272"/>
      <c r="AN342" s="180" t="n">
        <f aca="false">SUM(AK342+AL342-AM342)</f>
        <v>5000</v>
      </c>
      <c r="AO342" s="180"/>
      <c r="AP342" s="274" t="n">
        <f aca="false">SUM(AO342/AN342*100)</f>
        <v>0</v>
      </c>
    </row>
    <row r="343" customFormat="false" ht="12.75" hidden="true" customHeight="false" outlineLevel="0" collapsed="false">
      <c r="A343" s="275"/>
      <c r="B343" s="276"/>
      <c r="C343" s="276"/>
      <c r="D343" s="276"/>
      <c r="E343" s="276"/>
      <c r="F343" s="276"/>
      <c r="G343" s="276"/>
      <c r="H343" s="276"/>
      <c r="I343" s="277" t="n">
        <v>32363</v>
      </c>
      <c r="J343" s="278" t="s">
        <v>492</v>
      </c>
      <c r="K343" s="276"/>
      <c r="L343" s="276"/>
      <c r="M343" s="276"/>
      <c r="N343" s="276"/>
      <c r="O343" s="276"/>
      <c r="P343" s="277"/>
      <c r="Q343" s="278"/>
      <c r="R343" s="279"/>
      <c r="S343" s="280"/>
      <c r="T343" s="280"/>
      <c r="U343" s="280"/>
      <c r="V343" s="280"/>
      <c r="W343" s="280"/>
      <c r="X343" s="280"/>
      <c r="Y343" s="280"/>
      <c r="Z343" s="280"/>
      <c r="AA343" s="281"/>
      <c r="AB343" s="280"/>
      <c r="AC343" s="281"/>
      <c r="AD343" s="281" t="n">
        <v>6000</v>
      </c>
      <c r="AE343" s="281"/>
      <c r="AF343" s="281"/>
      <c r="AG343" s="282" t="n">
        <f aca="false">SUM(AD343+AE343-AF343)</f>
        <v>6000</v>
      </c>
      <c r="AH343" s="281" t="n">
        <v>5160</v>
      </c>
      <c r="AI343" s="281" t="n">
        <v>0</v>
      </c>
      <c r="AJ343" s="283" t="n">
        <v>0</v>
      </c>
      <c r="AK343" s="281"/>
      <c r="AL343" s="281"/>
      <c r="AM343" s="281"/>
      <c r="AN343" s="283" t="n">
        <f aca="false">SUM(AK343+AL343-AM343)</f>
        <v>0</v>
      </c>
      <c r="AO343" s="283"/>
      <c r="AP343" s="284" t="e">
        <f aca="false">SUM(AO343/AN343*100)</f>
        <v>#DIV/0!</v>
      </c>
    </row>
    <row r="344" customFormat="false" ht="12.75" hidden="true" customHeight="false" outlineLevel="0" collapsed="false">
      <c r="A344" s="240"/>
      <c r="B344" s="241" t="n">
        <v>52</v>
      </c>
      <c r="C344" s="241"/>
      <c r="D344" s="241"/>
      <c r="E344" s="241"/>
      <c r="F344" s="241"/>
      <c r="G344" s="241"/>
      <c r="H344" s="241"/>
      <c r="I344" s="229" t="n">
        <v>329</v>
      </c>
      <c r="J344" s="230" t="s">
        <v>86</v>
      </c>
      <c r="K344" s="241"/>
      <c r="L344" s="241"/>
      <c r="M344" s="241"/>
      <c r="N344" s="241"/>
      <c r="O344" s="241"/>
      <c r="P344" s="242"/>
      <c r="Q344" s="237"/>
      <c r="R344" s="232"/>
      <c r="S344" s="231" t="n">
        <f aca="false">SUM(S346)</f>
        <v>0</v>
      </c>
      <c r="T344" s="231" t="n">
        <f aca="false">SUM(T346)</f>
        <v>33000</v>
      </c>
      <c r="U344" s="231" t="n">
        <f aca="false">SUM(U345:U346)</f>
        <v>35000</v>
      </c>
      <c r="V344" s="231" t="n">
        <f aca="false">SUM(V346)</f>
        <v>0</v>
      </c>
      <c r="W344" s="231" t="n">
        <f aca="false">SUM(W346)</f>
        <v>0</v>
      </c>
      <c r="X344" s="231" t="n">
        <f aca="false">SUM(X345:X346)</f>
        <v>12000</v>
      </c>
      <c r="Y344" s="231" t="n">
        <f aca="false">SUM(Y345:Y346)</f>
        <v>32000</v>
      </c>
      <c r="Z344" s="231" t="n">
        <f aca="false">SUM(Z345:Z346)</f>
        <v>32000</v>
      </c>
      <c r="AA344" s="231" t="n">
        <f aca="false">SUM(AA345:AA346)</f>
        <v>15000</v>
      </c>
      <c r="AB344" s="231" t="n">
        <f aca="false">SUM(AB345:AB346)</f>
        <v>0</v>
      </c>
      <c r="AC344" s="231" t="n">
        <f aca="false">SUM(AC345:AC346)</f>
        <v>30000</v>
      </c>
      <c r="AD344" s="231" t="n">
        <f aca="false">SUM(AD345:AD346)</f>
        <v>24000</v>
      </c>
      <c r="AE344" s="231" t="n">
        <f aca="false">SUM(AE345:AE346)</f>
        <v>0</v>
      </c>
      <c r="AF344" s="231" t="n">
        <f aca="false">SUM(AF345:AF346)</f>
        <v>0</v>
      </c>
      <c r="AG344" s="231" t="n">
        <f aca="false">SUM(AG345:AG346)</f>
        <v>24000</v>
      </c>
      <c r="AH344" s="231" t="n">
        <f aca="false">SUM(AH345:AH346)</f>
        <v>4299</v>
      </c>
      <c r="AI344" s="231" t="n">
        <f aca="false">SUM(AI345:AI346)</f>
        <v>0</v>
      </c>
      <c r="AJ344" s="169" t="n">
        <v>0</v>
      </c>
      <c r="AK344" s="231" t="n">
        <v>0</v>
      </c>
      <c r="AL344" s="231"/>
      <c r="AM344" s="231"/>
      <c r="AN344" s="169" t="n">
        <f aca="false">SUM(AK344+AL344-AM344)</f>
        <v>0</v>
      </c>
      <c r="AO344" s="169"/>
      <c r="AP344" s="226" t="e">
        <f aca="false">SUM(AO344/AN344*100)</f>
        <v>#DIV/0!</v>
      </c>
    </row>
    <row r="345" customFormat="false" ht="12.75" hidden="true" customHeight="false" outlineLevel="0" collapsed="false">
      <c r="A345" s="240"/>
      <c r="B345" s="241"/>
      <c r="C345" s="241"/>
      <c r="D345" s="241"/>
      <c r="E345" s="241"/>
      <c r="F345" s="241"/>
      <c r="G345" s="241"/>
      <c r="H345" s="241"/>
      <c r="I345" s="229" t="n">
        <v>32931</v>
      </c>
      <c r="J345" s="230" t="s">
        <v>305</v>
      </c>
      <c r="K345" s="241"/>
      <c r="L345" s="241"/>
      <c r="M345" s="241"/>
      <c r="N345" s="241"/>
      <c r="O345" s="241"/>
      <c r="P345" s="242"/>
      <c r="Q345" s="237"/>
      <c r="R345" s="232"/>
      <c r="S345" s="231"/>
      <c r="T345" s="231"/>
      <c r="U345" s="231" t="n">
        <v>2000</v>
      </c>
      <c r="V345" s="231"/>
      <c r="W345" s="231"/>
      <c r="X345" s="231" t="n">
        <v>2000</v>
      </c>
      <c r="Y345" s="231" t="n">
        <v>2000</v>
      </c>
      <c r="Z345" s="231" t="n">
        <v>2000</v>
      </c>
      <c r="AA345" s="231" t="n">
        <v>15000</v>
      </c>
      <c r="AB345" s="231"/>
      <c r="AC345" s="231" t="n">
        <v>30000</v>
      </c>
      <c r="AD345" s="231" t="n">
        <v>24000</v>
      </c>
      <c r="AE345" s="231"/>
      <c r="AF345" s="231"/>
      <c r="AG345" s="234" t="n">
        <f aca="false">SUM(AD345+AE345-AF345)</f>
        <v>24000</v>
      </c>
      <c r="AH345" s="231" t="n">
        <v>4299</v>
      </c>
      <c r="AI345" s="231" t="n">
        <v>0</v>
      </c>
      <c r="AJ345" s="169" t="n">
        <v>0</v>
      </c>
      <c r="AK345" s="231" t="n">
        <v>0</v>
      </c>
      <c r="AL345" s="231"/>
      <c r="AM345" s="231"/>
      <c r="AN345" s="169" t="n">
        <f aca="false">SUM(AK345+AL345-AM345)</f>
        <v>0</v>
      </c>
      <c r="AO345" s="169"/>
      <c r="AP345" s="226" t="e">
        <f aca="false">SUM(AO345/AN345*100)</f>
        <v>#DIV/0!</v>
      </c>
    </row>
    <row r="346" customFormat="false" ht="12.75" hidden="true" customHeight="false" outlineLevel="0" collapsed="false">
      <c r="A346" s="240"/>
      <c r="B346" s="241"/>
      <c r="C346" s="241"/>
      <c r="D346" s="241"/>
      <c r="E346" s="241"/>
      <c r="F346" s="241"/>
      <c r="G346" s="241"/>
      <c r="H346" s="241"/>
      <c r="I346" s="242" t="n">
        <v>32991</v>
      </c>
      <c r="J346" s="230" t="s">
        <v>86</v>
      </c>
      <c r="K346" s="241"/>
      <c r="L346" s="241"/>
      <c r="M346" s="241"/>
      <c r="N346" s="241"/>
      <c r="O346" s="241"/>
      <c r="P346" s="242"/>
      <c r="Q346" s="237"/>
      <c r="R346" s="232"/>
      <c r="S346" s="231"/>
      <c r="T346" s="231" t="n">
        <v>33000</v>
      </c>
      <c r="U346" s="231" t="n">
        <v>33000</v>
      </c>
      <c r="V346" s="231"/>
      <c r="W346" s="231"/>
      <c r="X346" s="231" t="n">
        <v>10000</v>
      </c>
      <c r="Y346" s="231" t="n">
        <v>30000</v>
      </c>
      <c r="Z346" s="231" t="n">
        <v>30000</v>
      </c>
      <c r="AA346" s="231" t="n">
        <v>0</v>
      </c>
      <c r="AB346" s="231"/>
      <c r="AC346" s="231" t="n">
        <v>0</v>
      </c>
      <c r="AD346" s="231"/>
      <c r="AE346" s="231"/>
      <c r="AF346" s="231"/>
      <c r="AG346" s="234" t="n">
        <f aca="false">SUM(AC346+AE346-AF346)</f>
        <v>0</v>
      </c>
      <c r="AH346" s="231"/>
      <c r="AI346" s="231" t="n">
        <v>0</v>
      </c>
      <c r="AJ346" s="169" t="n">
        <v>0</v>
      </c>
      <c r="AK346" s="231" t="n">
        <v>0</v>
      </c>
      <c r="AL346" s="231"/>
      <c r="AM346" s="231"/>
      <c r="AN346" s="169" t="n">
        <f aca="false">SUM(AK346+AL346-AM346)</f>
        <v>0</v>
      </c>
      <c r="AO346" s="169"/>
      <c r="AP346" s="226" t="e">
        <f aca="false">SUM(AO346/AN346*100)</f>
        <v>#DIV/0!</v>
      </c>
    </row>
    <row r="347" customFormat="false" ht="12.75" hidden="true" customHeight="false" outlineLevel="0" collapsed="false">
      <c r="A347" s="213" t="s">
        <v>493</v>
      </c>
      <c r="B347" s="208"/>
      <c r="C347" s="208"/>
      <c r="D347" s="208"/>
      <c r="E347" s="208"/>
      <c r="F347" s="208"/>
      <c r="G347" s="208"/>
      <c r="H347" s="208"/>
      <c r="I347" s="219" t="s">
        <v>315</v>
      </c>
      <c r="J347" s="220" t="s">
        <v>316</v>
      </c>
      <c r="K347" s="221" t="n">
        <f aca="false">SUM(K349)</f>
        <v>0</v>
      </c>
      <c r="L347" s="221" t="n">
        <f aca="false">SUM(L349)</f>
        <v>0</v>
      </c>
      <c r="M347" s="221" t="n">
        <f aca="false">SUM(M349)</f>
        <v>0</v>
      </c>
      <c r="N347" s="221" t="n">
        <f aca="false">SUM(N349)</f>
        <v>0</v>
      </c>
      <c r="O347" s="221" t="n">
        <f aca="false">SUM(O349)</f>
        <v>0</v>
      </c>
      <c r="P347" s="221" t="n">
        <f aca="false">SUM(P349)</f>
        <v>0</v>
      </c>
      <c r="Q347" s="221" t="n">
        <f aca="false">SUM(Q349)</f>
        <v>0</v>
      </c>
      <c r="R347" s="221" t="n">
        <f aca="false">SUM(R349)</f>
        <v>0</v>
      </c>
      <c r="S347" s="221" t="e">
        <f aca="false">SUM(S349)</f>
        <v>#REF!</v>
      </c>
      <c r="T347" s="221" t="e">
        <f aca="false">SUM(T349)</f>
        <v>#REF!</v>
      </c>
      <c r="U347" s="221" t="n">
        <f aca="false">SUM(U349)</f>
        <v>0</v>
      </c>
      <c r="V347" s="221" t="n">
        <f aca="false">SUM(V349)</f>
        <v>0</v>
      </c>
      <c r="W347" s="221" t="e">
        <f aca="false">SUM(W349)</f>
        <v>#REF!</v>
      </c>
      <c r="X347" s="221" t="n">
        <f aca="false">SUM(X349)</f>
        <v>20000</v>
      </c>
      <c r="Y347" s="221" t="n">
        <f aca="false">SUM(Y349)</f>
        <v>22500</v>
      </c>
      <c r="Z347" s="221" t="n">
        <f aca="false">SUM(Z349)</f>
        <v>22500</v>
      </c>
      <c r="AA347" s="221" t="n">
        <f aca="false">SUM(AA349)</f>
        <v>0</v>
      </c>
      <c r="AB347" s="221" t="n">
        <f aca="false">SUM(AB349)</f>
        <v>948</v>
      </c>
      <c r="AC347" s="221" t="n">
        <f aca="false">SUM(AC349)</f>
        <v>0</v>
      </c>
      <c r="AD347" s="221"/>
      <c r="AE347" s="221"/>
      <c r="AF347" s="221"/>
      <c r="AG347" s="234" t="n">
        <f aca="false">SUM(AC347+AE347-AF347)</f>
        <v>0</v>
      </c>
      <c r="AH347" s="231"/>
      <c r="AI347" s="231" t="n">
        <v>0</v>
      </c>
      <c r="AJ347" s="169"/>
      <c r="AK347" s="231" t="n">
        <v>0</v>
      </c>
      <c r="AL347" s="231"/>
      <c r="AM347" s="231"/>
      <c r="AN347" s="169" t="n">
        <f aca="false">SUM(AK347+AL347-AM347)</f>
        <v>0</v>
      </c>
      <c r="AO347" s="169"/>
      <c r="AP347" s="226" t="e">
        <f aca="false">SUM(AO347/AN347*100)</f>
        <v>#DIV/0!</v>
      </c>
    </row>
    <row r="348" customFormat="false" ht="12.75" hidden="true" customHeight="false" outlineLevel="0" collapsed="false">
      <c r="A348" s="213"/>
      <c r="B348" s="208"/>
      <c r="C348" s="208"/>
      <c r="D348" s="208"/>
      <c r="E348" s="208"/>
      <c r="F348" s="208"/>
      <c r="G348" s="208"/>
      <c r="H348" s="208"/>
      <c r="I348" s="219" t="s">
        <v>226</v>
      </c>
      <c r="J348" s="220"/>
      <c r="K348" s="221"/>
      <c r="L348" s="221"/>
      <c r="M348" s="221"/>
      <c r="N348" s="221"/>
      <c r="O348" s="221"/>
      <c r="P348" s="221"/>
      <c r="Q348" s="221" t="n">
        <v>120000</v>
      </c>
      <c r="R348" s="221"/>
      <c r="S348" s="221" t="e">
        <f aca="false">SUM(S349)</f>
        <v>#REF!</v>
      </c>
      <c r="T348" s="221" t="e">
        <f aca="false">SUM(T349)</f>
        <v>#REF!</v>
      </c>
      <c r="U348" s="221" t="n">
        <f aca="false">SUM(U349)</f>
        <v>0</v>
      </c>
      <c r="V348" s="221" t="n">
        <f aca="false">SUM(V349)</f>
        <v>0</v>
      </c>
      <c r="W348" s="221" t="e">
        <f aca="false">SUM(W349)</f>
        <v>#REF!</v>
      </c>
      <c r="X348" s="221" t="n">
        <f aca="false">SUM(X349)</f>
        <v>20000</v>
      </c>
      <c r="Y348" s="221" t="n">
        <f aca="false">SUM(Y349)</f>
        <v>22500</v>
      </c>
      <c r="Z348" s="221" t="n">
        <f aca="false">SUM(Z349)</f>
        <v>22500</v>
      </c>
      <c r="AA348" s="221" t="n">
        <f aca="false">SUM(AA349)</f>
        <v>0</v>
      </c>
      <c r="AB348" s="221" t="n">
        <f aca="false">SUM(AB349)</f>
        <v>948</v>
      </c>
      <c r="AC348" s="221" t="n">
        <f aca="false">SUM(AC349)</f>
        <v>0</v>
      </c>
      <c r="AD348" s="221"/>
      <c r="AE348" s="221"/>
      <c r="AF348" s="221"/>
      <c r="AG348" s="234" t="n">
        <f aca="false">SUM(AC348+AE348-AF348)</f>
        <v>0</v>
      </c>
      <c r="AH348" s="231"/>
      <c r="AI348" s="231" t="n">
        <v>0</v>
      </c>
      <c r="AJ348" s="169"/>
      <c r="AK348" s="231" t="n">
        <v>0</v>
      </c>
      <c r="AL348" s="231"/>
      <c r="AM348" s="231"/>
      <c r="AN348" s="169" t="n">
        <f aca="false">SUM(AK348+AL348-AM348)</f>
        <v>0</v>
      </c>
      <c r="AO348" s="169"/>
      <c r="AP348" s="226" t="e">
        <f aca="false">SUM(AO348/AN348*100)</f>
        <v>#DIV/0!</v>
      </c>
    </row>
    <row r="349" customFormat="false" ht="12.75" hidden="true" customHeight="false" outlineLevel="0" collapsed="false">
      <c r="A349" s="218"/>
      <c r="B349" s="243"/>
      <c r="C349" s="243"/>
      <c r="D349" s="243"/>
      <c r="E349" s="243"/>
      <c r="F349" s="243"/>
      <c r="G349" s="243"/>
      <c r="H349" s="243"/>
      <c r="I349" s="209" t="n">
        <v>4</v>
      </c>
      <c r="J349" s="210" t="s">
        <v>98</v>
      </c>
      <c r="K349" s="211" t="n">
        <f aca="false">SUM(K350)</f>
        <v>0</v>
      </c>
      <c r="L349" s="211" t="n">
        <f aca="false">SUM(L350)</f>
        <v>0</v>
      </c>
      <c r="M349" s="211" t="n">
        <f aca="false">SUM(M350)</f>
        <v>0</v>
      </c>
      <c r="N349" s="211" t="n">
        <f aca="false">SUM(N350)</f>
        <v>0</v>
      </c>
      <c r="O349" s="211" t="n">
        <f aca="false">SUM(O350)</f>
        <v>0</v>
      </c>
      <c r="P349" s="211" t="n">
        <f aca="false">SUM(P350)</f>
        <v>0</v>
      </c>
      <c r="Q349" s="211" t="n">
        <f aca="false">SUM(Q350)</f>
        <v>0</v>
      </c>
      <c r="R349" s="211" t="n">
        <f aca="false">SUM(R350)</f>
        <v>0</v>
      </c>
      <c r="S349" s="211" t="e">
        <f aca="false">SUM(S350)</f>
        <v>#REF!</v>
      </c>
      <c r="T349" s="211" t="e">
        <f aca="false">SUM(T350)</f>
        <v>#REF!</v>
      </c>
      <c r="U349" s="211" t="n">
        <f aca="false">SUM(U350)</f>
        <v>0</v>
      </c>
      <c r="V349" s="211" t="n">
        <f aca="false">SUM(V350)</f>
        <v>0</v>
      </c>
      <c r="W349" s="211" t="e">
        <f aca="false">SUM(W350)</f>
        <v>#REF!</v>
      </c>
      <c r="X349" s="211" t="n">
        <f aca="false">SUM(X350)</f>
        <v>20000</v>
      </c>
      <c r="Y349" s="211" t="n">
        <f aca="false">SUM(Y350)</f>
        <v>22500</v>
      </c>
      <c r="Z349" s="211" t="n">
        <f aca="false">SUM(Z350)</f>
        <v>22500</v>
      </c>
      <c r="AA349" s="211" t="n">
        <f aca="false">SUM(AA350)</f>
        <v>0</v>
      </c>
      <c r="AB349" s="211" t="n">
        <f aca="false">SUM(AB350)</f>
        <v>948</v>
      </c>
      <c r="AC349" s="211" t="n">
        <f aca="false">SUM(AC350)</f>
        <v>0</v>
      </c>
      <c r="AD349" s="211"/>
      <c r="AE349" s="211"/>
      <c r="AF349" s="211"/>
      <c r="AG349" s="234" t="n">
        <f aca="false">SUM(AC349+AE349-AF349)</f>
        <v>0</v>
      </c>
      <c r="AH349" s="231"/>
      <c r="AI349" s="231" t="n">
        <v>0</v>
      </c>
      <c r="AJ349" s="169"/>
      <c r="AK349" s="231" t="n">
        <v>0</v>
      </c>
      <c r="AL349" s="231"/>
      <c r="AM349" s="231"/>
      <c r="AN349" s="169" t="n">
        <f aca="false">SUM(AK349+AL349-AM349)</f>
        <v>0</v>
      </c>
      <c r="AO349" s="169"/>
      <c r="AP349" s="226" t="e">
        <f aca="false">SUM(AO349/AN349*100)</f>
        <v>#DIV/0!</v>
      </c>
    </row>
    <row r="350" customFormat="false" ht="12.75" hidden="true" customHeight="false" outlineLevel="0" collapsed="false">
      <c r="A350" s="222"/>
      <c r="B350" s="223"/>
      <c r="C350" s="223"/>
      <c r="D350" s="223"/>
      <c r="E350" s="223"/>
      <c r="F350" s="223"/>
      <c r="G350" s="223"/>
      <c r="H350" s="223"/>
      <c r="I350" s="224" t="n">
        <v>42</v>
      </c>
      <c r="J350" s="120" t="s">
        <v>100</v>
      </c>
      <c r="K350" s="225" t="n">
        <f aca="false">SUM(K351)</f>
        <v>0</v>
      </c>
      <c r="L350" s="225" t="n">
        <f aca="false">SUM(L351)</f>
        <v>0</v>
      </c>
      <c r="M350" s="225" t="n">
        <f aca="false">SUM(M351)</f>
        <v>0</v>
      </c>
      <c r="N350" s="225" t="n">
        <f aca="false">SUM(N351)</f>
        <v>0</v>
      </c>
      <c r="O350" s="225" t="n">
        <f aca="false">SUM(O351)</f>
        <v>0</v>
      </c>
      <c r="P350" s="225" t="n">
        <f aca="false">SUM(P351)</f>
        <v>0</v>
      </c>
      <c r="Q350" s="225" t="n">
        <f aca="false">SUM(Q351)</f>
        <v>0</v>
      </c>
      <c r="R350" s="225" t="n">
        <f aca="false">SUM(R351)</f>
        <v>0</v>
      </c>
      <c r="S350" s="225" t="e">
        <f aca="false">SUM(S351)</f>
        <v>#REF!</v>
      </c>
      <c r="T350" s="225" t="e">
        <f aca="false">SUM(T351)</f>
        <v>#REF!</v>
      </c>
      <c r="U350" s="225" t="n">
        <f aca="false">SUM(U351)</f>
        <v>0</v>
      </c>
      <c r="V350" s="225" t="n">
        <f aca="false">SUM(V351)</f>
        <v>0</v>
      </c>
      <c r="W350" s="225" t="e">
        <f aca="false">SUM(W351)</f>
        <v>#REF!</v>
      </c>
      <c r="X350" s="225" t="n">
        <f aca="false">SUM(X351)</f>
        <v>20000</v>
      </c>
      <c r="Y350" s="225" t="n">
        <f aca="false">SUM(Y351)</f>
        <v>22500</v>
      </c>
      <c r="Z350" s="225" t="n">
        <f aca="false">SUM(Z351)</f>
        <v>22500</v>
      </c>
      <c r="AA350" s="225" t="n">
        <f aca="false">SUM(AA351)</f>
        <v>0</v>
      </c>
      <c r="AB350" s="225" t="n">
        <f aca="false">SUM(AB351)</f>
        <v>948</v>
      </c>
      <c r="AC350" s="225" t="n">
        <f aca="false">SUM(AC351)</f>
        <v>0</v>
      </c>
      <c r="AD350" s="225"/>
      <c r="AE350" s="225"/>
      <c r="AF350" s="225"/>
      <c r="AG350" s="234" t="n">
        <f aca="false">SUM(AC350+AE350-AF350)</f>
        <v>0</v>
      </c>
      <c r="AH350" s="231"/>
      <c r="AI350" s="231" t="n">
        <v>0</v>
      </c>
      <c r="AJ350" s="169"/>
      <c r="AK350" s="231" t="n">
        <v>0</v>
      </c>
      <c r="AL350" s="231"/>
      <c r="AM350" s="231"/>
      <c r="AN350" s="169" t="n">
        <f aca="false">SUM(AK350+AL350-AM350)</f>
        <v>0</v>
      </c>
      <c r="AO350" s="169"/>
      <c r="AP350" s="226" t="e">
        <f aca="false">SUM(AO350/AN350*100)</f>
        <v>#DIV/0!</v>
      </c>
    </row>
    <row r="351" customFormat="false" ht="12.75" hidden="true" customHeight="false" outlineLevel="0" collapsed="false">
      <c r="A351" s="227"/>
      <c r="B351" s="228" t="n">
        <v>43</v>
      </c>
      <c r="C351" s="228"/>
      <c r="D351" s="228"/>
      <c r="E351" s="228"/>
      <c r="F351" s="228"/>
      <c r="G351" s="228"/>
      <c r="H351" s="228"/>
      <c r="I351" s="229" t="n">
        <v>423</v>
      </c>
      <c r="J351" s="230" t="s">
        <v>494</v>
      </c>
      <c r="K351" s="231" t="n">
        <f aca="false">SUM(K353:K355)</f>
        <v>0</v>
      </c>
      <c r="L351" s="231" t="n">
        <f aca="false">SUM(L353:L355)</f>
        <v>0</v>
      </c>
      <c r="M351" s="231" t="n">
        <f aca="false">SUM(M353:M355)</f>
        <v>0</v>
      </c>
      <c r="N351" s="231" t="n">
        <f aca="false">SUM(N353:N355)</f>
        <v>0</v>
      </c>
      <c r="O351" s="231" t="n">
        <f aca="false">SUM(O353:O355)</f>
        <v>0</v>
      </c>
      <c r="P351" s="231" t="n">
        <f aca="false">SUM(P353:P355)</f>
        <v>0</v>
      </c>
      <c r="Q351" s="231" t="n">
        <f aca="false">SUM(Q353:Q355)</f>
        <v>0</v>
      </c>
      <c r="R351" s="231" t="n">
        <f aca="false">SUM(R353:R355)</f>
        <v>0</v>
      </c>
      <c r="S351" s="231" t="e">
        <f aca="false">SUM(#REF!)</f>
        <v>#REF!</v>
      </c>
      <c r="T351" s="231" t="e">
        <f aca="false">SUM(#REF!)</f>
        <v>#REF!</v>
      </c>
      <c r="U351" s="231" t="n">
        <v>0</v>
      </c>
      <c r="V351" s="231" t="n">
        <v>0</v>
      </c>
      <c r="W351" s="231" t="e">
        <f aca="false">SUM(#REF!)</f>
        <v>#REF!</v>
      </c>
      <c r="X351" s="231" t="n">
        <f aca="false">SUM(X352:X352)</f>
        <v>20000</v>
      </c>
      <c r="Y351" s="231" t="n">
        <f aca="false">SUM(Y352:Y352)</f>
        <v>22500</v>
      </c>
      <c r="Z351" s="231" t="n">
        <f aca="false">SUM(Z352:Z352)</f>
        <v>22500</v>
      </c>
      <c r="AA351" s="231" t="n">
        <f aca="false">SUM(AA352:AA352)</f>
        <v>0</v>
      </c>
      <c r="AB351" s="231" t="n">
        <f aca="false">SUM(AB352:AB352)</f>
        <v>948</v>
      </c>
      <c r="AC351" s="231" t="n">
        <f aca="false">SUM(AC352:AC352)</f>
        <v>0</v>
      </c>
      <c r="AD351" s="231"/>
      <c r="AE351" s="231"/>
      <c r="AF351" s="231"/>
      <c r="AG351" s="234" t="n">
        <f aca="false">SUM(AC351+AE351-AF351)</f>
        <v>0</v>
      </c>
      <c r="AH351" s="231"/>
      <c r="AI351" s="231" t="n">
        <v>0</v>
      </c>
      <c r="AJ351" s="169" t="n">
        <v>0</v>
      </c>
      <c r="AK351" s="231" t="n">
        <v>0</v>
      </c>
      <c r="AL351" s="231"/>
      <c r="AM351" s="231"/>
      <c r="AN351" s="169" t="n">
        <f aca="false">SUM(AK351+AL351-AM351)</f>
        <v>0</v>
      </c>
      <c r="AO351" s="169"/>
      <c r="AP351" s="226" t="e">
        <f aca="false">SUM(AO351/AN351*100)</f>
        <v>#DIV/0!</v>
      </c>
    </row>
    <row r="352" customFormat="false" ht="13.5" hidden="true" customHeight="false" outlineLevel="0" collapsed="false">
      <c r="A352" s="285"/>
      <c r="B352" s="286"/>
      <c r="C352" s="286"/>
      <c r="D352" s="286"/>
      <c r="E352" s="286"/>
      <c r="F352" s="286"/>
      <c r="G352" s="286"/>
      <c r="H352" s="286"/>
      <c r="I352" s="287" t="n">
        <v>42311</v>
      </c>
      <c r="J352" s="288" t="s">
        <v>320</v>
      </c>
      <c r="K352" s="272"/>
      <c r="L352" s="272"/>
      <c r="M352" s="272"/>
      <c r="N352" s="272"/>
      <c r="O352" s="272"/>
      <c r="P352" s="272"/>
      <c r="Q352" s="272"/>
      <c r="R352" s="272"/>
      <c r="S352" s="272"/>
      <c r="T352" s="272"/>
      <c r="U352" s="272"/>
      <c r="V352" s="272"/>
      <c r="W352" s="272"/>
      <c r="X352" s="272" t="n">
        <v>20000</v>
      </c>
      <c r="Y352" s="272" t="n">
        <v>22500</v>
      </c>
      <c r="Z352" s="272" t="n">
        <v>22500</v>
      </c>
      <c r="AA352" s="272" t="n">
        <v>0</v>
      </c>
      <c r="AB352" s="272" t="n">
        <v>948</v>
      </c>
      <c r="AC352" s="272" t="n">
        <v>0</v>
      </c>
      <c r="AD352" s="272"/>
      <c r="AE352" s="272"/>
      <c r="AF352" s="272"/>
      <c r="AG352" s="273" t="n">
        <f aca="false">SUM(AC352+AE352-AF352)</f>
        <v>0</v>
      </c>
      <c r="AH352" s="272"/>
      <c r="AI352" s="272" t="n">
        <v>0</v>
      </c>
      <c r="AJ352" s="180" t="n">
        <v>0</v>
      </c>
      <c r="AK352" s="272" t="n">
        <v>0</v>
      </c>
      <c r="AL352" s="272"/>
      <c r="AM352" s="272"/>
      <c r="AN352" s="180" t="n">
        <f aca="false">SUM(AK352+AL352-AM352)</f>
        <v>0</v>
      </c>
      <c r="AO352" s="180"/>
      <c r="AP352" s="274" t="e">
        <f aca="false">SUM(AO352/AN352*100)</f>
        <v>#DIV/0!</v>
      </c>
    </row>
    <row r="353" customFormat="false" ht="12.75" hidden="false" customHeight="false" outlineLevel="0" collapsed="false">
      <c r="A353" s="187"/>
      <c r="B353" s="186"/>
      <c r="C353" s="186"/>
      <c r="D353" s="186"/>
      <c r="E353" s="186"/>
      <c r="F353" s="186"/>
      <c r="G353" s="186"/>
      <c r="H353" s="186"/>
      <c r="I353" s="190"/>
      <c r="J353" s="187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8"/>
      <c r="W353" s="188"/>
      <c r="X353" s="184"/>
      <c r="Y353" s="184"/>
      <c r="Z353" s="184"/>
      <c r="AA353" s="184"/>
      <c r="AB353" s="184"/>
      <c r="AC353" s="184"/>
      <c r="AD353" s="184"/>
      <c r="AE353" s="184"/>
      <c r="AF353" s="184"/>
      <c r="AG353" s="189"/>
    </row>
    <row r="354" customFormat="false" ht="12.75" hidden="false" customHeight="false" outlineLevel="0" collapsed="false">
      <c r="A354" s="187"/>
      <c r="B354" s="186"/>
      <c r="C354" s="186"/>
      <c r="D354" s="186"/>
      <c r="E354" s="186"/>
      <c r="F354" s="186"/>
      <c r="G354" s="186"/>
      <c r="H354" s="186"/>
      <c r="I354" s="190"/>
      <c r="J354" s="187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8"/>
      <c r="W354" s="188"/>
      <c r="X354" s="184"/>
      <c r="Y354" s="184"/>
      <c r="Z354" s="184"/>
      <c r="AA354" s="184"/>
      <c r="AB354" s="184"/>
      <c r="AC354" s="184"/>
      <c r="AD354" s="184"/>
      <c r="AE354" s="184"/>
      <c r="AF354" s="184"/>
      <c r="AG354" s="189"/>
    </row>
    <row r="355" customFormat="false" ht="13.5" hidden="false" customHeight="false" outlineLevel="0" collapsed="false">
      <c r="A355" s="187"/>
      <c r="B355" s="186"/>
      <c r="C355" s="186"/>
      <c r="D355" s="186"/>
      <c r="E355" s="186"/>
      <c r="F355" s="186"/>
      <c r="G355" s="186"/>
      <c r="H355" s="186"/>
      <c r="I355" s="190"/>
      <c r="J355" s="187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8"/>
      <c r="W355" s="188"/>
      <c r="X355" s="184"/>
      <c r="Y355" s="184"/>
      <c r="Z355" s="184"/>
      <c r="AA355" s="184"/>
      <c r="AB355" s="184"/>
      <c r="AC355" s="184"/>
      <c r="AD355" s="184"/>
      <c r="AE355" s="184"/>
      <c r="AF355" s="184"/>
      <c r="AG355" s="189"/>
    </row>
    <row r="356" customFormat="false" ht="15.75" hidden="false" customHeight="false" outlineLevel="0" collapsed="false">
      <c r="A356" s="187"/>
      <c r="B356" s="186"/>
      <c r="C356" s="186"/>
      <c r="D356" s="186"/>
      <c r="E356" s="186"/>
      <c r="F356" s="186"/>
      <c r="G356" s="186"/>
      <c r="H356" s="186"/>
      <c r="I356" s="289"/>
      <c r="J356" s="290" t="s">
        <v>495</v>
      </c>
      <c r="K356" s="291"/>
      <c r="L356" s="291"/>
      <c r="M356" s="291"/>
      <c r="N356" s="291"/>
      <c r="O356" s="291"/>
      <c r="P356" s="291"/>
      <c r="Q356" s="291"/>
      <c r="R356" s="291"/>
      <c r="S356" s="291"/>
      <c r="T356" s="291"/>
      <c r="U356" s="291"/>
      <c r="V356" s="292"/>
      <c r="W356" s="292"/>
      <c r="X356" s="291"/>
      <c r="Y356" s="291"/>
      <c r="Z356" s="291"/>
      <c r="AA356" s="293" t="s">
        <v>214</v>
      </c>
      <c r="AB356" s="293" t="s">
        <v>128</v>
      </c>
      <c r="AC356" s="293" t="s">
        <v>16</v>
      </c>
      <c r="AD356" s="293"/>
      <c r="AE356" s="293" t="s">
        <v>129</v>
      </c>
      <c r="AF356" s="293" t="s">
        <v>130</v>
      </c>
      <c r="AG356" s="293" t="s">
        <v>17</v>
      </c>
      <c r="AH356" s="294"/>
      <c r="AI356" s="293" t="s">
        <v>134</v>
      </c>
      <c r="AJ356" s="99"/>
      <c r="AK356" s="293" t="s">
        <v>496</v>
      </c>
      <c r="AL356" s="293" t="s">
        <v>129</v>
      </c>
      <c r="AM356" s="293" t="s">
        <v>130</v>
      </c>
      <c r="AN356" s="295" t="s">
        <v>497</v>
      </c>
      <c r="AO356" s="296" t="s">
        <v>133</v>
      </c>
    </row>
    <row r="357" customFormat="false" ht="12.75" hidden="false" customHeight="false" outlineLevel="0" collapsed="false">
      <c r="A357" s="187"/>
      <c r="B357" s="186"/>
      <c r="C357" s="186"/>
      <c r="D357" s="186"/>
      <c r="E357" s="186"/>
      <c r="F357" s="186"/>
      <c r="G357" s="186"/>
      <c r="H357" s="186"/>
      <c r="I357" s="297" t="s">
        <v>498</v>
      </c>
      <c r="J357" s="298" t="s">
        <v>499</v>
      </c>
      <c r="K357" s="299"/>
      <c r="L357" s="299"/>
      <c r="M357" s="299"/>
      <c r="N357" s="299"/>
      <c r="O357" s="299"/>
      <c r="P357" s="299"/>
      <c r="Q357" s="299"/>
      <c r="R357" s="299"/>
      <c r="S357" s="299"/>
      <c r="T357" s="299"/>
      <c r="U357" s="299"/>
      <c r="V357" s="300"/>
      <c r="W357" s="300"/>
      <c r="X357" s="299"/>
      <c r="Y357" s="299"/>
      <c r="Z357" s="299"/>
      <c r="AA357" s="299" t="n">
        <f aca="false">SUM(AA10+AA19+AA27+AA107+AA323+AA348+AA115)</f>
        <v>2613500</v>
      </c>
      <c r="AB357" s="299" t="n">
        <f aca="false">SUM(AB10+AB19+AB27+AB107+AB323+AB348+AB115)</f>
        <v>1574760.77</v>
      </c>
      <c r="AC357" s="299" t="n">
        <f aca="false">SUM(AC10+AC19+AC27+AC107+AC323+AC348+AC115)</f>
        <v>3283500</v>
      </c>
      <c r="AD357" s="299"/>
      <c r="AE357" s="299" t="n">
        <f aca="false">SUM(AE10+AE19+AE27+AE107+AE323+AE348+AE115)</f>
        <v>0</v>
      </c>
      <c r="AF357" s="299" t="n">
        <f aca="false">SUM(AF10+AF19+AF27+AF107+AF323+AF348+AF115)</f>
        <v>0</v>
      </c>
      <c r="AG357" s="299" t="n">
        <f aca="false">SUM(AG10+AG19+AG27+AG107+AG323+AG348+AG115)</f>
        <v>3174000</v>
      </c>
      <c r="AH357" s="299" t="n">
        <f aca="false">SUM(AH10+AH19+AH27+AH107+AH323+AH348+AH115)</f>
        <v>1995647.09</v>
      </c>
      <c r="AI357" s="299" t="n">
        <f aca="false">SUM(AI10+AI19+AI27+AI107+AI323+AI348+AI115)</f>
        <v>3510000</v>
      </c>
      <c r="AJ357" s="299" t="n">
        <f aca="false">SUM(AJ10+AJ19+AJ27+AJ107+AJ323+AJ348+AJ115)</f>
        <v>1317132.98</v>
      </c>
      <c r="AK357" s="299" t="n">
        <f aca="false">SUM(AK10+AK19+AK27+AK107+AK323+AK348+AK115)</f>
        <v>3561161.6</v>
      </c>
      <c r="AL357" s="299" t="n">
        <f aca="false">SUM(AL10+AL19+AL27+AL107+AL323+AL348+AL115)</f>
        <v>253000</v>
      </c>
      <c r="AM357" s="299" t="n">
        <f aca="false">SUM(AM10+AM19+AM27+AM107+AM323+AM348+AM115)</f>
        <v>325500</v>
      </c>
      <c r="AN357" s="299" t="n">
        <f aca="false">SUM(AN10+AN19+AN27+AN107+AN323+AN348+AN115)</f>
        <v>3488661.6</v>
      </c>
      <c r="AO357" s="301" t="n">
        <f aca="false">SUM(AO10+AO19+AO27+AO107+AO323+AO348+AO115)</f>
        <v>897965.11</v>
      </c>
    </row>
    <row r="358" customFormat="false" ht="12.75" hidden="false" customHeight="false" outlineLevel="0" collapsed="false">
      <c r="A358" s="187"/>
      <c r="B358" s="186"/>
      <c r="C358" s="186"/>
      <c r="D358" s="186"/>
      <c r="E358" s="186"/>
      <c r="F358" s="186"/>
      <c r="G358" s="186"/>
      <c r="H358" s="186"/>
      <c r="I358" s="302" t="s">
        <v>500</v>
      </c>
      <c r="J358" s="120" t="s">
        <v>501</v>
      </c>
      <c r="K358" s="225"/>
      <c r="L358" s="225"/>
      <c r="M358" s="225"/>
      <c r="N358" s="225"/>
      <c r="O358" s="225"/>
      <c r="P358" s="225"/>
      <c r="Q358" s="225"/>
      <c r="R358" s="225"/>
      <c r="S358" s="225"/>
      <c r="T358" s="225"/>
      <c r="U358" s="225"/>
      <c r="V358" s="260"/>
      <c r="W358" s="260"/>
      <c r="X358" s="225"/>
      <c r="Y358" s="225"/>
      <c r="Z358" s="225"/>
      <c r="AA358" s="225" t="n">
        <f aca="false">SUM(AA136)</f>
        <v>85000</v>
      </c>
      <c r="AB358" s="225" t="n">
        <f aca="false">SUM(AB136)</f>
        <v>0</v>
      </c>
      <c r="AC358" s="225" t="n">
        <f aca="false">SUM(AC136)</f>
        <v>85000</v>
      </c>
      <c r="AD358" s="225"/>
      <c r="AE358" s="225" t="n">
        <f aca="false">SUM(AE136)</f>
        <v>0</v>
      </c>
      <c r="AF358" s="225" t="n">
        <f aca="false">SUM(AF136)</f>
        <v>0</v>
      </c>
      <c r="AG358" s="225" t="n">
        <f aca="false">SUM(AG136)</f>
        <v>85000</v>
      </c>
      <c r="AH358" s="225" t="n">
        <f aca="false">SUM(AH136)</f>
        <v>0</v>
      </c>
      <c r="AI358" s="225" t="n">
        <f aca="false">SUM(AI136)</f>
        <v>50000</v>
      </c>
      <c r="AJ358" s="225" t="n">
        <f aca="false">SUM(AJ136)</f>
        <v>0</v>
      </c>
      <c r="AK358" s="225" t="n">
        <f aca="false">SUM(AK136)</f>
        <v>50000</v>
      </c>
      <c r="AL358" s="225" t="n">
        <f aca="false">SUM(AL136)</f>
        <v>0</v>
      </c>
      <c r="AM358" s="225" t="n">
        <f aca="false">SUM(AM136)</f>
        <v>0</v>
      </c>
      <c r="AN358" s="225" t="n">
        <f aca="false">SUM(AN136)</f>
        <v>50000</v>
      </c>
      <c r="AO358" s="303" t="n">
        <f aca="false">SUM(AO136)</f>
        <v>0</v>
      </c>
    </row>
    <row r="359" customFormat="false" ht="12.75" hidden="false" customHeight="false" outlineLevel="0" collapsed="false">
      <c r="A359" s="187"/>
      <c r="B359" s="186"/>
      <c r="C359" s="186"/>
      <c r="D359" s="186"/>
      <c r="E359" s="186"/>
      <c r="F359" s="186"/>
      <c r="G359" s="186"/>
      <c r="H359" s="186"/>
      <c r="I359" s="304" t="s">
        <v>502</v>
      </c>
      <c r="J359" s="120" t="s">
        <v>503</v>
      </c>
      <c r="K359" s="225"/>
      <c r="L359" s="225"/>
      <c r="M359" s="225"/>
      <c r="N359" s="225"/>
      <c r="O359" s="225"/>
      <c r="P359" s="225"/>
      <c r="Q359" s="225"/>
      <c r="R359" s="225"/>
      <c r="S359" s="225"/>
      <c r="T359" s="225"/>
      <c r="U359" s="225"/>
      <c r="V359" s="260"/>
      <c r="W359" s="260"/>
      <c r="X359" s="225"/>
      <c r="Y359" s="225"/>
      <c r="Z359" s="225"/>
      <c r="AA359" s="225" t="n">
        <f aca="false">SUM(AA142)</f>
        <v>8000</v>
      </c>
      <c r="AB359" s="225" t="n">
        <f aca="false">SUM(AB142)</f>
        <v>0</v>
      </c>
      <c r="AC359" s="225" t="n">
        <f aca="false">SUM(AC142)</f>
        <v>30000</v>
      </c>
      <c r="AD359" s="225"/>
      <c r="AE359" s="225" t="n">
        <f aca="false">SUM(AE142)</f>
        <v>0</v>
      </c>
      <c r="AF359" s="225" t="n">
        <f aca="false">SUM(AF142)</f>
        <v>0</v>
      </c>
      <c r="AG359" s="225" t="n">
        <f aca="false">SUM(AG142)</f>
        <v>10000</v>
      </c>
      <c r="AH359" s="225" t="n">
        <f aca="false">SUM(AH142)</f>
        <v>4997.09</v>
      </c>
      <c r="AI359" s="225" t="n">
        <f aca="false">SUM(AI142)</f>
        <v>10000</v>
      </c>
      <c r="AJ359" s="225" t="n">
        <f aca="false">SUM(AJ142)</f>
        <v>0</v>
      </c>
      <c r="AK359" s="225" t="n">
        <f aca="false">SUM(AK142)</f>
        <v>10000</v>
      </c>
      <c r="AL359" s="225" t="n">
        <f aca="false">SUM(AL142)</f>
        <v>0</v>
      </c>
      <c r="AM359" s="225" t="n">
        <f aca="false">SUM(AM142)</f>
        <v>0</v>
      </c>
      <c r="AN359" s="225" t="n">
        <f aca="false">SUM(AN142)</f>
        <v>10000</v>
      </c>
      <c r="AO359" s="303" t="n">
        <f aca="false">SUM(AO142)</f>
        <v>0</v>
      </c>
    </row>
    <row r="360" customFormat="false" ht="12.75" hidden="false" customHeight="false" outlineLevel="0" collapsed="false">
      <c r="A360" s="187"/>
      <c r="B360" s="186"/>
      <c r="C360" s="186"/>
      <c r="D360" s="186"/>
      <c r="E360" s="186"/>
      <c r="F360" s="186"/>
      <c r="G360" s="186"/>
      <c r="H360" s="186"/>
      <c r="I360" s="304" t="s">
        <v>504</v>
      </c>
      <c r="J360" s="120" t="s">
        <v>505</v>
      </c>
      <c r="K360" s="225"/>
      <c r="L360" s="225"/>
      <c r="M360" s="225"/>
      <c r="N360" s="225"/>
      <c r="O360" s="225"/>
      <c r="P360" s="225"/>
      <c r="Q360" s="225"/>
      <c r="R360" s="225"/>
      <c r="S360" s="225"/>
      <c r="T360" s="225"/>
      <c r="U360" s="225"/>
      <c r="V360" s="260"/>
      <c r="W360" s="260"/>
      <c r="X360" s="225"/>
      <c r="Y360" s="225"/>
      <c r="Z360" s="225"/>
      <c r="AA360" s="225" t="n">
        <v>35000</v>
      </c>
      <c r="AB360" s="225" t="n">
        <v>30000</v>
      </c>
      <c r="AC360" s="225" t="n">
        <v>315000</v>
      </c>
      <c r="AD360" s="225"/>
      <c r="AE360" s="225" t="n">
        <v>0</v>
      </c>
      <c r="AF360" s="225" t="n">
        <v>25000</v>
      </c>
      <c r="AG360" s="225" t="n">
        <f aca="false">SUM(AG311)</f>
        <v>290000</v>
      </c>
      <c r="AH360" s="225" t="n">
        <f aca="false">SUM(AH311)</f>
        <v>133000</v>
      </c>
      <c r="AI360" s="225" t="n">
        <f aca="false">SUM(AI311)</f>
        <v>555000</v>
      </c>
      <c r="AJ360" s="225" t="n">
        <f aca="false">SUM(AJ311)</f>
        <v>0</v>
      </c>
      <c r="AK360" s="225" t="n">
        <f aca="false">SUM(AK311)</f>
        <v>555000</v>
      </c>
      <c r="AL360" s="225" t="n">
        <f aca="false">SUM(AL311)</f>
        <v>0</v>
      </c>
      <c r="AM360" s="225" t="n">
        <f aca="false">SUM(AM311)</f>
        <v>150000</v>
      </c>
      <c r="AN360" s="225" t="n">
        <f aca="false">SUM(AN311)</f>
        <v>405000</v>
      </c>
      <c r="AO360" s="303" t="n">
        <f aca="false">SUM(AO311)</f>
        <v>169600</v>
      </c>
    </row>
    <row r="361" customFormat="false" ht="12.75" hidden="false" customHeight="false" outlineLevel="0" collapsed="false">
      <c r="A361" s="187"/>
      <c r="B361" s="186"/>
      <c r="C361" s="186"/>
      <c r="D361" s="186"/>
      <c r="E361" s="186"/>
      <c r="F361" s="186"/>
      <c r="G361" s="186"/>
      <c r="H361" s="186"/>
      <c r="I361" s="304" t="s">
        <v>506</v>
      </c>
      <c r="J361" s="120" t="s">
        <v>507</v>
      </c>
      <c r="K361" s="225"/>
      <c r="L361" s="225"/>
      <c r="M361" s="225"/>
      <c r="N361" s="225"/>
      <c r="O361" s="225"/>
      <c r="P361" s="225"/>
      <c r="Q361" s="225"/>
      <c r="R361" s="225"/>
      <c r="S361" s="225"/>
      <c r="T361" s="225"/>
      <c r="U361" s="225"/>
      <c r="V361" s="260"/>
      <c r="W361" s="260"/>
      <c r="X361" s="225"/>
      <c r="Y361" s="225"/>
      <c r="Z361" s="225"/>
      <c r="AA361" s="225" t="n">
        <f aca="false">SUM(AA194)</f>
        <v>50000</v>
      </c>
      <c r="AB361" s="225" t="n">
        <f aca="false">SUM(AB194)</f>
        <v>7230.75</v>
      </c>
      <c r="AC361" s="225" t="n">
        <f aca="false">SUM(AC194)</f>
        <v>50000</v>
      </c>
      <c r="AD361" s="225"/>
      <c r="AE361" s="225" t="n">
        <f aca="false">SUM(AE194)</f>
        <v>0</v>
      </c>
      <c r="AF361" s="225" t="n">
        <f aca="false">SUM(AF194)</f>
        <v>0</v>
      </c>
      <c r="AG361" s="225" t="n">
        <f aca="false">SUM(AG194)</f>
        <v>50000</v>
      </c>
      <c r="AH361" s="225" t="n">
        <f aca="false">SUM(AH194)</f>
        <v>8325</v>
      </c>
      <c r="AI361" s="225" t="n">
        <f aca="false">SUM(AI194)</f>
        <v>50000</v>
      </c>
      <c r="AJ361" s="225" t="n">
        <f aca="false">SUM(AJ194)</f>
        <v>0</v>
      </c>
      <c r="AK361" s="225" t="n">
        <f aca="false">SUM(AK194)</f>
        <v>50000</v>
      </c>
      <c r="AL361" s="225" t="n">
        <f aca="false">SUM(AL194)</f>
        <v>0</v>
      </c>
      <c r="AM361" s="225" t="n">
        <f aca="false">SUM(AM194)</f>
        <v>0</v>
      </c>
      <c r="AN361" s="225" t="n">
        <f aca="false">SUM(AN194)</f>
        <v>50000</v>
      </c>
      <c r="AO361" s="303" t="n">
        <f aca="false">SUM(AO194)</f>
        <v>7820</v>
      </c>
    </row>
    <row r="362" customFormat="false" ht="12.75" hidden="false" customHeight="false" outlineLevel="0" collapsed="false">
      <c r="A362" s="187"/>
      <c r="B362" s="186"/>
      <c r="C362" s="186"/>
      <c r="D362" s="186"/>
      <c r="E362" s="186"/>
      <c r="F362" s="186"/>
      <c r="G362" s="186"/>
      <c r="H362" s="186"/>
      <c r="I362" s="304" t="s">
        <v>508</v>
      </c>
      <c r="J362" s="120" t="s">
        <v>509</v>
      </c>
      <c r="K362" s="225"/>
      <c r="L362" s="225"/>
      <c r="M362" s="225"/>
      <c r="N362" s="225"/>
      <c r="O362" s="225"/>
      <c r="P362" s="225"/>
      <c r="Q362" s="225"/>
      <c r="R362" s="225"/>
      <c r="S362" s="225"/>
      <c r="T362" s="225"/>
      <c r="U362" s="225"/>
      <c r="V362" s="260"/>
      <c r="W362" s="260"/>
      <c r="X362" s="225"/>
      <c r="Y362" s="225"/>
      <c r="Z362" s="225"/>
      <c r="AA362" s="225" t="n">
        <f aca="false">SUM(AA187+AA203+AA213+AA177)</f>
        <v>1050000</v>
      </c>
      <c r="AB362" s="225" t="n">
        <f aca="false">SUM(AB187+AB203+AB213+AB177)</f>
        <v>75137.46</v>
      </c>
      <c r="AC362" s="225" t="n">
        <f aca="false">SUM(AC187+AC203+AC213+AC177)</f>
        <v>1988000</v>
      </c>
      <c r="AD362" s="225"/>
      <c r="AE362" s="225" t="n">
        <f aca="false">SUM(AE187+AE203+AE213+AE177)</f>
        <v>0</v>
      </c>
      <c r="AF362" s="225" t="n">
        <f aca="false">SUM(AF187+AF203+AF213+AF177)</f>
        <v>0</v>
      </c>
      <c r="AG362" s="225" t="n">
        <f aca="false">SUM(AG187+AG203+AG213+AG177)</f>
        <v>2198000</v>
      </c>
      <c r="AH362" s="225" t="n">
        <f aca="false">SUM(AH187+AH203+AH213+AH177)</f>
        <v>745536.41</v>
      </c>
      <c r="AI362" s="225" t="n">
        <f aca="false">SUM(AI187+AI203+AI213+AI177)</f>
        <v>2150000</v>
      </c>
      <c r="AJ362" s="225" t="n">
        <f aca="false">SUM(AJ187+AJ203+AJ213+AJ177)</f>
        <v>300247.48</v>
      </c>
      <c r="AK362" s="225" t="n">
        <f aca="false">SUM(AK187+AK203+AK213+AK177)</f>
        <v>5750000</v>
      </c>
      <c r="AL362" s="225" t="n">
        <f aca="false">SUM(AL187+AL203+AL213+AL177)</f>
        <v>770000</v>
      </c>
      <c r="AM362" s="225" t="n">
        <f aca="false">SUM(AM187+AM203+AM213+AM177)</f>
        <v>200000</v>
      </c>
      <c r="AN362" s="225" t="n">
        <f aca="false">SUM(AN187+AN203+AN213+AN177)</f>
        <v>6320000</v>
      </c>
      <c r="AO362" s="303" t="n">
        <f aca="false">SUM(AO187+AO203+AO213+AO177)</f>
        <v>460960.49</v>
      </c>
    </row>
    <row r="363" customFormat="false" ht="12.75" hidden="false" customHeight="false" outlineLevel="0" collapsed="false">
      <c r="A363" s="187"/>
      <c r="B363" s="186"/>
      <c r="C363" s="186"/>
      <c r="D363" s="186"/>
      <c r="E363" s="186"/>
      <c r="F363" s="186"/>
      <c r="G363" s="186"/>
      <c r="H363" s="186"/>
      <c r="I363" s="304" t="s">
        <v>510</v>
      </c>
      <c r="J363" s="120" t="s">
        <v>511</v>
      </c>
      <c r="K363" s="225"/>
      <c r="L363" s="225"/>
      <c r="M363" s="225"/>
      <c r="N363" s="225"/>
      <c r="O363" s="225"/>
      <c r="P363" s="225"/>
      <c r="Q363" s="225"/>
      <c r="R363" s="225"/>
      <c r="S363" s="225"/>
      <c r="T363" s="225"/>
      <c r="U363" s="225"/>
      <c r="V363" s="260"/>
      <c r="W363" s="260"/>
      <c r="X363" s="225"/>
      <c r="Y363" s="225"/>
      <c r="Z363" s="225"/>
      <c r="AA363" s="225" t="n">
        <f aca="false">SUM(AA301)</f>
        <v>213000</v>
      </c>
      <c r="AB363" s="225" t="n">
        <f aca="false">SUM(AB301)</f>
        <v>135700</v>
      </c>
      <c r="AC363" s="225" t="n">
        <f aca="false">SUM(AC301)</f>
        <v>213000</v>
      </c>
      <c r="AD363" s="225"/>
      <c r="AE363" s="225" t="n">
        <f aca="false">SUM(AE301)</f>
        <v>0</v>
      </c>
      <c r="AF363" s="225" t="n">
        <f aca="false">SUM(AF301)</f>
        <v>0</v>
      </c>
      <c r="AG363" s="225" t="n">
        <f aca="false">SUM(AG301)</f>
        <v>213000</v>
      </c>
      <c r="AH363" s="225" t="n">
        <f aca="false">SUM(AH301)</f>
        <v>142500</v>
      </c>
      <c r="AI363" s="225" t="n">
        <f aca="false">SUM(AI301)</f>
        <v>213000</v>
      </c>
      <c r="AJ363" s="225" t="n">
        <f aca="false">SUM(AJ301)</f>
        <v>121000</v>
      </c>
      <c r="AK363" s="225" t="n">
        <f aca="false">SUM(AK301)</f>
        <v>293000</v>
      </c>
      <c r="AL363" s="225" t="n">
        <f aca="false">SUM(AL301)</f>
        <v>130000</v>
      </c>
      <c r="AM363" s="225" t="n">
        <f aca="false">SUM(AM301)</f>
        <v>0</v>
      </c>
      <c r="AN363" s="225" t="n">
        <f aca="false">SUM(AN301)</f>
        <v>423000</v>
      </c>
      <c r="AO363" s="303" t="n">
        <f aca="false">SUM(AO301)</f>
        <v>199500</v>
      </c>
    </row>
    <row r="364" customFormat="false" ht="12.75" hidden="false" customHeight="false" outlineLevel="0" collapsed="false">
      <c r="A364" s="187"/>
      <c r="B364" s="186"/>
      <c r="C364" s="186"/>
      <c r="D364" s="186"/>
      <c r="E364" s="186"/>
      <c r="F364" s="186"/>
      <c r="G364" s="186"/>
      <c r="H364" s="186"/>
      <c r="I364" s="304" t="s">
        <v>512</v>
      </c>
      <c r="J364" s="120" t="s">
        <v>513</v>
      </c>
      <c r="K364" s="225"/>
      <c r="L364" s="225"/>
      <c r="M364" s="225"/>
      <c r="N364" s="225"/>
      <c r="O364" s="225"/>
      <c r="P364" s="225"/>
      <c r="Q364" s="225"/>
      <c r="R364" s="225"/>
      <c r="S364" s="225"/>
      <c r="T364" s="225"/>
      <c r="U364" s="225"/>
      <c r="V364" s="260"/>
      <c r="W364" s="260"/>
      <c r="X364" s="225"/>
      <c r="Y364" s="225"/>
      <c r="Z364" s="225"/>
      <c r="AA364" s="225" t="n">
        <f aca="false">SUM(AA262+AA268+AA274+AA280)</f>
        <v>274000</v>
      </c>
      <c r="AB364" s="225" t="n">
        <f aca="false">SUM(AB262+AB268+AB274+AB280)</f>
        <v>103500</v>
      </c>
      <c r="AC364" s="225" t="n">
        <f aca="false">SUM(AC262+AC268+AC274+AC280)</f>
        <v>324000</v>
      </c>
      <c r="AD364" s="225"/>
      <c r="AE364" s="225" t="n">
        <f aca="false">SUM(AE262+AE268+AE274+AE280)</f>
        <v>0</v>
      </c>
      <c r="AF364" s="225" t="n">
        <f aca="false">SUM(AF262+AF268+AF274+AF280)</f>
        <v>0</v>
      </c>
      <c r="AG364" s="225" t="n">
        <f aca="false">SUM(AG262+AG268+AG274+AG280)</f>
        <v>336000</v>
      </c>
      <c r="AH364" s="225" t="n">
        <f aca="false">SUM(AH262+AH268+AH274+AH280)</f>
        <v>184000</v>
      </c>
      <c r="AI364" s="225" t="n">
        <f aca="false">SUM(AI262+AI268+AI274+AI280)</f>
        <v>327000</v>
      </c>
      <c r="AJ364" s="225" t="n">
        <f aca="false">SUM(AJ262+AJ268+AJ274+AJ280)</f>
        <v>150000</v>
      </c>
      <c r="AK364" s="225" t="n">
        <f aca="false">SUM(AK262+AK268+AK274+AK280)</f>
        <v>388000</v>
      </c>
      <c r="AL364" s="225" t="n">
        <f aca="false">SUM(AL262+AL268+AL274+AL280)</f>
        <v>47000</v>
      </c>
      <c r="AM364" s="225" t="n">
        <f aca="false">SUM(AM262+AM268+AM274+AM280)</f>
        <v>0</v>
      </c>
      <c r="AN364" s="225" t="n">
        <f aca="false">SUM(AN262+AN268+AN274+AN280)</f>
        <v>435000</v>
      </c>
      <c r="AO364" s="303" t="n">
        <f aca="false">SUM(AO262+AO268+AO274+AO280)</f>
        <v>187500</v>
      </c>
    </row>
    <row r="365" customFormat="false" ht="12.75" hidden="false" customHeight="false" outlineLevel="0" collapsed="false">
      <c r="A365" s="187"/>
      <c r="B365" s="186"/>
      <c r="C365" s="186"/>
      <c r="D365" s="186"/>
      <c r="E365" s="186"/>
      <c r="F365" s="186"/>
      <c r="G365" s="186"/>
      <c r="H365" s="186"/>
      <c r="I365" s="304" t="s">
        <v>514</v>
      </c>
      <c r="J365" s="120" t="s">
        <v>515</v>
      </c>
      <c r="K365" s="225"/>
      <c r="L365" s="225"/>
      <c r="M365" s="225"/>
      <c r="N365" s="225"/>
      <c r="O365" s="225"/>
      <c r="P365" s="225"/>
      <c r="Q365" s="225"/>
      <c r="R365" s="225"/>
      <c r="S365" s="225"/>
      <c r="T365" s="225"/>
      <c r="U365" s="225"/>
      <c r="V365" s="260"/>
      <c r="W365" s="260"/>
      <c r="X365" s="225"/>
      <c r="Y365" s="225"/>
      <c r="Z365" s="225"/>
      <c r="AA365" s="225" t="n">
        <f aca="false">SUM(AA253)</f>
        <v>55000</v>
      </c>
      <c r="AB365" s="225" t="n">
        <f aca="false">SUM(AB253)</f>
        <v>9500</v>
      </c>
      <c r="AC365" s="225" t="n">
        <f aca="false">SUM(AC253)</f>
        <v>115000</v>
      </c>
      <c r="AD365" s="225"/>
      <c r="AE365" s="225" t="n">
        <f aca="false">SUM(AE253)</f>
        <v>0</v>
      </c>
      <c r="AF365" s="225" t="n">
        <f aca="false">SUM(AF253)</f>
        <v>0</v>
      </c>
      <c r="AG365" s="225" t="n">
        <f aca="false">SUM(AG253)</f>
        <v>220000</v>
      </c>
      <c r="AH365" s="225" t="n">
        <f aca="false">SUM(AH253)</f>
        <v>211155</v>
      </c>
      <c r="AI365" s="225" t="n">
        <f aca="false">SUM(AI253)</f>
        <v>135000</v>
      </c>
      <c r="AJ365" s="225" t="n">
        <f aca="false">SUM(AJ253)</f>
        <v>12500</v>
      </c>
      <c r="AK365" s="225" t="n">
        <f aca="false">SUM(AK253)</f>
        <v>200000</v>
      </c>
      <c r="AL365" s="225" t="n">
        <f aca="false">SUM(AL253)</f>
        <v>0</v>
      </c>
      <c r="AM365" s="225" t="n">
        <f aca="false">SUM(AM253)</f>
        <v>0</v>
      </c>
      <c r="AN365" s="225" t="n">
        <f aca="false">SUM(AN253)</f>
        <v>200000</v>
      </c>
      <c r="AO365" s="303" t="n">
        <f aca="false">SUM(AO253)</f>
        <v>33000</v>
      </c>
    </row>
    <row r="366" customFormat="false" ht="12.75" hidden="false" customHeight="false" outlineLevel="0" collapsed="false">
      <c r="A366" s="187"/>
      <c r="B366" s="186"/>
      <c r="C366" s="186"/>
      <c r="D366" s="186"/>
      <c r="E366" s="186"/>
      <c r="F366" s="186"/>
      <c r="G366" s="186"/>
      <c r="H366" s="186"/>
      <c r="I366" s="304" t="s">
        <v>516</v>
      </c>
      <c r="J366" s="120" t="s">
        <v>517</v>
      </c>
      <c r="K366" s="225"/>
      <c r="L366" s="225"/>
      <c r="M366" s="225"/>
      <c r="N366" s="225"/>
      <c r="O366" s="225"/>
      <c r="P366" s="225"/>
      <c r="Q366" s="225"/>
      <c r="R366" s="225"/>
      <c r="S366" s="225"/>
      <c r="T366" s="225"/>
      <c r="U366" s="225"/>
      <c r="V366" s="260"/>
      <c r="W366" s="260"/>
      <c r="X366" s="225"/>
      <c r="Y366" s="225"/>
      <c r="Z366" s="225"/>
      <c r="AA366" s="225" t="n">
        <f aca="false">SUM(AA149)</f>
        <v>116000</v>
      </c>
      <c r="AB366" s="225" t="n">
        <f aca="false">SUM(AB149)</f>
        <v>63895.98</v>
      </c>
      <c r="AC366" s="225" t="n">
        <f aca="false">SUM(AC149)</f>
        <v>116000</v>
      </c>
      <c r="AD366" s="225"/>
      <c r="AE366" s="225" t="n">
        <f aca="false">SUM(AE149)</f>
        <v>0</v>
      </c>
      <c r="AF366" s="225" t="n">
        <f aca="false">SUM(AF149)</f>
        <v>0</v>
      </c>
      <c r="AG366" s="225" t="n">
        <f aca="false">SUM(AG149)</f>
        <v>116000</v>
      </c>
      <c r="AH366" s="225" t="n">
        <f aca="false">SUM(AH149)</f>
        <v>80602.94</v>
      </c>
      <c r="AI366" s="225" t="n">
        <f aca="false">SUM(AI149)</f>
        <v>116000</v>
      </c>
      <c r="AJ366" s="225" t="n">
        <f aca="false">SUM(AJ149)</f>
        <v>51267.74</v>
      </c>
      <c r="AK366" s="225" t="n">
        <f aca="false">SUM(AK149)</f>
        <v>136000</v>
      </c>
      <c r="AL366" s="225" t="n">
        <f aca="false">SUM(AL149)</f>
        <v>5000</v>
      </c>
      <c r="AM366" s="225" t="n">
        <f aca="false">SUM(AM149)</f>
        <v>0</v>
      </c>
      <c r="AN366" s="225" t="n">
        <f aca="false">SUM(AN149)</f>
        <v>141000</v>
      </c>
      <c r="AO366" s="303" t="n">
        <f aca="false">SUM(AO149)</f>
        <v>59086.11</v>
      </c>
    </row>
    <row r="367" customFormat="false" ht="12.75" hidden="false" customHeight="false" outlineLevel="0" collapsed="false">
      <c r="A367" s="187"/>
      <c r="B367" s="186"/>
      <c r="C367" s="186"/>
      <c r="D367" s="186"/>
      <c r="E367" s="186"/>
      <c r="F367" s="186"/>
      <c r="G367" s="186"/>
      <c r="H367" s="186"/>
      <c r="I367" s="304" t="s">
        <v>518</v>
      </c>
      <c r="J367" s="120" t="s">
        <v>519</v>
      </c>
      <c r="K367" s="225"/>
      <c r="L367" s="225"/>
      <c r="M367" s="225"/>
      <c r="N367" s="225"/>
      <c r="O367" s="225"/>
      <c r="P367" s="225"/>
      <c r="Q367" s="225"/>
      <c r="R367" s="225"/>
      <c r="S367" s="225"/>
      <c r="T367" s="225"/>
      <c r="U367" s="225"/>
      <c r="V367" s="260"/>
      <c r="W367" s="260"/>
      <c r="X367" s="225"/>
      <c r="Y367" s="225"/>
      <c r="Z367" s="225"/>
      <c r="AA367" s="225" t="n">
        <f aca="false">SUM(AA163)</f>
        <v>69000</v>
      </c>
      <c r="AB367" s="225" t="n">
        <f aca="false">SUM(AB163)</f>
        <v>40113.64</v>
      </c>
      <c r="AC367" s="225" t="n">
        <f aca="false">SUM(AC163)</f>
        <v>69000</v>
      </c>
      <c r="AD367" s="225"/>
      <c r="AE367" s="225" t="n">
        <f aca="false">SUM(AE163)</f>
        <v>0</v>
      </c>
      <c r="AF367" s="225" t="n">
        <f aca="false">SUM(AF163)</f>
        <v>0</v>
      </c>
      <c r="AG367" s="225" t="n">
        <f aca="false">SUM(AG163)</f>
        <v>73000</v>
      </c>
      <c r="AH367" s="225" t="n">
        <f aca="false">SUM(AH163)</f>
        <v>49222.9</v>
      </c>
      <c r="AI367" s="225" t="n">
        <f aca="false">SUM(AI163)</f>
        <v>72000</v>
      </c>
      <c r="AJ367" s="225" t="n">
        <f aca="false">SUM(AJ163)</f>
        <v>8051</v>
      </c>
      <c r="AK367" s="225" t="n">
        <f aca="false">SUM(AK163)</f>
        <v>100000</v>
      </c>
      <c r="AL367" s="225" t="n">
        <f aca="false">SUM(AL163)</f>
        <v>28500</v>
      </c>
      <c r="AM367" s="225" t="n">
        <f aca="false">SUM(AM163)</f>
        <v>0</v>
      </c>
      <c r="AN367" s="225" t="n">
        <f aca="false">SUM(AN163)</f>
        <v>128500</v>
      </c>
      <c r="AO367" s="303" t="n">
        <f aca="false">SUM(AO163)</f>
        <v>55337.5</v>
      </c>
    </row>
    <row r="368" customFormat="false" ht="12.75" hidden="false" customHeight="false" outlineLevel="0" collapsed="false">
      <c r="A368" s="187"/>
      <c r="B368" s="186"/>
      <c r="C368" s="186"/>
      <c r="D368" s="186"/>
      <c r="E368" s="186"/>
      <c r="F368" s="186"/>
      <c r="G368" s="186"/>
      <c r="H368" s="186"/>
      <c r="I368" s="304" t="s">
        <v>520</v>
      </c>
      <c r="J368" s="120" t="s">
        <v>521</v>
      </c>
      <c r="K368" s="225"/>
      <c r="L368" s="225"/>
      <c r="M368" s="225"/>
      <c r="N368" s="225"/>
      <c r="O368" s="225"/>
      <c r="P368" s="225"/>
      <c r="Q368" s="225"/>
      <c r="R368" s="225"/>
      <c r="S368" s="225"/>
      <c r="T368" s="225"/>
      <c r="U368" s="225"/>
      <c r="V368" s="260"/>
      <c r="W368" s="260"/>
      <c r="X368" s="225"/>
      <c r="Y368" s="225"/>
      <c r="Z368" s="225"/>
      <c r="AA368" s="225" t="n">
        <f aca="false">SUM(AA157)</f>
        <v>35000</v>
      </c>
      <c r="AB368" s="225" t="n">
        <f aca="false">SUM(AB157)</f>
        <v>6735.11</v>
      </c>
      <c r="AC368" s="225" t="n">
        <f aca="false">SUM(AC157)</f>
        <v>35000</v>
      </c>
      <c r="AD368" s="225"/>
      <c r="AE368" s="225" t="n">
        <f aca="false">SUM(AE157)</f>
        <v>0</v>
      </c>
      <c r="AF368" s="225" t="n">
        <f aca="false">SUM(AF157)</f>
        <v>0</v>
      </c>
      <c r="AG368" s="225" t="n">
        <f aca="false">SUM(AG157)</f>
        <v>35000</v>
      </c>
      <c r="AH368" s="225" t="n">
        <f aca="false">SUM(AH157)</f>
        <v>6097.03</v>
      </c>
      <c r="AI368" s="225" t="n">
        <f aca="false">SUM(AI157)</f>
        <v>35000</v>
      </c>
      <c r="AJ368" s="225" t="n">
        <f aca="false">SUM(AJ157)</f>
        <v>5570.24</v>
      </c>
      <c r="AK368" s="225" t="n">
        <f aca="false">SUM(AK157)</f>
        <v>35000</v>
      </c>
      <c r="AL368" s="225" t="n">
        <f aca="false">SUM(AL157)</f>
        <v>0</v>
      </c>
      <c r="AM368" s="225" t="n">
        <f aca="false">SUM(AM157)</f>
        <v>0</v>
      </c>
      <c r="AN368" s="225" t="n">
        <f aca="false">SUM(AN157)</f>
        <v>35000</v>
      </c>
      <c r="AO368" s="303" t="n">
        <f aca="false">SUM(AO157)</f>
        <v>7999.71</v>
      </c>
    </row>
    <row r="369" customFormat="false" ht="13.5" hidden="false" customHeight="false" outlineLevel="0" collapsed="false">
      <c r="A369" s="187"/>
      <c r="B369" s="186"/>
      <c r="C369" s="186"/>
      <c r="D369" s="186"/>
      <c r="E369" s="186"/>
      <c r="F369" s="186"/>
      <c r="G369" s="186"/>
      <c r="H369" s="186"/>
      <c r="I369" s="305" t="n">
        <v>1070</v>
      </c>
      <c r="J369" s="306" t="s">
        <v>522</v>
      </c>
      <c r="K369" s="307"/>
      <c r="L369" s="307"/>
      <c r="M369" s="307"/>
      <c r="N369" s="307"/>
      <c r="O369" s="307"/>
      <c r="P369" s="307"/>
      <c r="Q369" s="307"/>
      <c r="R369" s="307"/>
      <c r="S369" s="307"/>
      <c r="T369" s="307"/>
      <c r="U369" s="307"/>
      <c r="V369" s="308"/>
      <c r="W369" s="308"/>
      <c r="X369" s="307"/>
      <c r="Y369" s="307"/>
      <c r="Z369" s="307"/>
      <c r="AA369" s="307" t="n">
        <f aca="false">SUM(AA222+AA233+AA246)</f>
        <v>112000</v>
      </c>
      <c r="AB369" s="307" t="n">
        <f aca="false">SUM(AB222+AB233+AB246)</f>
        <v>39395.38</v>
      </c>
      <c r="AC369" s="307" t="n">
        <f aca="false">SUM(AC222+AC233+AC246)</f>
        <v>132000</v>
      </c>
      <c r="AD369" s="307"/>
      <c r="AE369" s="307" t="n">
        <f aca="false">SUM(AE222+AE233+AE246)</f>
        <v>0</v>
      </c>
      <c r="AF369" s="307" t="n">
        <f aca="false">SUM(AF222+AF233+AF246)</f>
        <v>0</v>
      </c>
      <c r="AG369" s="307" t="n">
        <f aca="false">SUM(AG222+AG233+AG246)</f>
        <v>149000</v>
      </c>
      <c r="AH369" s="307" t="n">
        <f aca="false">SUM(AH222+AH233+AH246)</f>
        <v>95153.98</v>
      </c>
      <c r="AI369" s="307" t="n">
        <f aca="false">SUM(AI222+AI233+AI246)</f>
        <v>185000</v>
      </c>
      <c r="AJ369" s="307" t="n">
        <f aca="false">SUM(AJ222+AJ233+AJ246)</f>
        <v>86900.66</v>
      </c>
      <c r="AK369" s="307" t="n">
        <f aca="false">SUM(AK222+AK233+AK246)</f>
        <v>307000</v>
      </c>
      <c r="AL369" s="307" t="n">
        <f aca="false">SUM(AL222+AL233+AL246)</f>
        <v>30000</v>
      </c>
      <c r="AM369" s="307" t="n">
        <f aca="false">SUM(AM222+AM233+AM246)</f>
        <v>0</v>
      </c>
      <c r="AN369" s="307" t="n">
        <f aca="false">SUM(AN222+AN233+AN246)</f>
        <v>337000</v>
      </c>
      <c r="AO369" s="309" t="n">
        <f aca="false">SUM(AO222+AO233+AO246)</f>
        <v>186041.39</v>
      </c>
    </row>
    <row r="370" customFormat="false" ht="13.5" hidden="false" customHeight="false" outlineLevel="0" collapsed="false">
      <c r="A370" s="187"/>
      <c r="B370" s="186"/>
      <c r="C370" s="186"/>
      <c r="D370" s="186"/>
      <c r="E370" s="186"/>
      <c r="F370" s="186"/>
      <c r="G370" s="186"/>
      <c r="H370" s="186"/>
      <c r="I370" s="310"/>
      <c r="J370" s="101" t="s">
        <v>523</v>
      </c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311"/>
      <c r="W370" s="311"/>
      <c r="X370" s="102"/>
      <c r="Y370" s="102"/>
      <c r="Z370" s="102"/>
      <c r="AA370" s="102" t="n">
        <f aca="false">SUM(AA357:AA369)</f>
        <v>4715500</v>
      </c>
      <c r="AB370" s="102" t="n">
        <f aca="false">SUM(AB357:AB369)</f>
        <v>2085969.09</v>
      </c>
      <c r="AC370" s="102" t="n">
        <f aca="false">SUM(AC357:AC369)</f>
        <v>6755500</v>
      </c>
      <c r="AD370" s="102"/>
      <c r="AE370" s="102" t="n">
        <f aca="false">SUM(AE357:AE369)</f>
        <v>0</v>
      </c>
      <c r="AF370" s="102" t="n">
        <f aca="false">SUM(AF357:AF369)</f>
        <v>25000</v>
      </c>
      <c r="AG370" s="102" t="n">
        <f aca="false">SUM(AG357:AG369)</f>
        <v>6949000</v>
      </c>
      <c r="AH370" s="102" t="n">
        <f aca="false">SUM(AH357:AH369)</f>
        <v>3656237.44</v>
      </c>
      <c r="AI370" s="102" t="n">
        <f aca="false">SUM(AI357:AI369)</f>
        <v>7408000</v>
      </c>
      <c r="AJ370" s="102" t="n">
        <f aca="false">SUM(AJ357:AJ369)</f>
        <v>2052670.1</v>
      </c>
      <c r="AK370" s="102" t="n">
        <f aca="false">SUM(AK357:AK369)</f>
        <v>11435161.6</v>
      </c>
      <c r="AL370" s="102" t="n">
        <f aca="false">SUM(AL357:AL369)</f>
        <v>1263500</v>
      </c>
      <c r="AM370" s="102" t="n">
        <f aca="false">SUM(AM357:AM369)</f>
        <v>675500</v>
      </c>
      <c r="AN370" s="312" t="n">
        <f aca="false">SUM(AN357:AN369)</f>
        <v>12023161.6</v>
      </c>
      <c r="AO370" s="312" t="n">
        <f aca="false">SUM(AO357:AO369)</f>
        <v>2264810.31</v>
      </c>
    </row>
    <row r="371" customFormat="false" ht="12.75" hidden="false" customHeight="false" outlineLevel="0" collapsed="false">
      <c r="A371" s="187"/>
      <c r="B371" s="186"/>
      <c r="C371" s="186"/>
      <c r="D371" s="186"/>
      <c r="E371" s="186"/>
      <c r="F371" s="186"/>
      <c r="G371" s="186"/>
      <c r="H371" s="186"/>
      <c r="I371" s="190"/>
      <c r="J371" s="187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8"/>
      <c r="W371" s="188"/>
      <c r="X371" s="184"/>
      <c r="Y371" s="184"/>
      <c r="Z371" s="184"/>
      <c r="AA371" s="184"/>
      <c r="AB371" s="184"/>
      <c r="AC371" s="184"/>
      <c r="AD371" s="184"/>
      <c r="AE371" s="184"/>
      <c r="AF371" s="184"/>
      <c r="AG371" s="189"/>
    </row>
  </sheetData>
  <printOptions headings="false" gridLines="false" gridLinesSet="true" horizontalCentered="true" verticalCentered="false"/>
  <pageMargins left="0.708333333333333" right="0.708333333333333" top="0.747916666666667" bottom="0.747916666666667" header="0.315277777777778" footer="0.315277777777778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&amp;CStranica &amp;P od &amp;N</oddFooter>
  </headerFooter>
  <rowBreaks count="11" manualBreakCount="11">
    <brk id="36" man="true" max="16383" min="0"/>
    <brk id="68" man="true" max="16383" min="0"/>
    <brk id="99" man="true" max="16383" min="0"/>
    <brk id="131" man="true" max="16383" min="0"/>
    <brk id="161" man="true" max="16383" min="0"/>
    <brk id="192" man="true" max="16383" min="0"/>
    <brk id="231" man="true" max="16383" min="0"/>
    <brk id="266" man="true" max="16383" min="0"/>
    <brk id="298" man="true" max="16383" min="0"/>
    <brk id="332" man="true" max="16383" min="0"/>
    <brk id="352" man="true" max="16383" min="0"/>
  </rowBreaks>
  <colBreaks count="1" manualBreakCount="1">
    <brk id="35" man="true" max="65535" min="0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LibreOffice/7.4.1.2$Windows_X86_64 LibreOffice_project/3c58a8f3a960df8bc8fd77b461821e42c061c5f0</Application>
  <AppVersion>15.0000</AppVersion>
  <Company>Vukovarsko-srijemska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2005-11-16T05:49:29Z</dcterms:created>
  <dc:creator>Sandra Adzaga</dc:creator>
  <dc:description/>
  <dc:language>hr-HR</dc:language>
  <cp:lastModifiedBy>Sandra Adžaga</cp:lastModifiedBy>
  <cp:lastPrinted>2022-11-14T08:39:31Z</cp:lastPrinted>
  <dcterms:modified xsi:type="dcterms:W3CDTF">2022-12-06T07:16:25Z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