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OPĆI DIO" sheetId="1" state="visible" r:id="rId2"/>
    <sheet name="PRIHODI 2022" sheetId="2" state="visible" r:id="rId3"/>
    <sheet name="RASHODI 2022" sheetId="3" state="visible" r:id="rId4"/>
    <sheet name="List1" sheetId="4" state="visible" r:id="rId5"/>
  </sheets>
  <definedNames>
    <definedName function="false" hidden="false" localSheetId="1" name="_xlnm.Print_Area" vbProcedure="false">'PRIHODI 2022'!$A$1:$AC$84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<sst xmlns="http://schemas.openxmlformats.org/spreadsheetml/2006/main" count="818" uniqueCount="517">
  <si>
    <t xml:space="preserve">OPĆINA NEGOSLAVCI</t>
  </si>
  <si>
    <t xml:space="preserve">III IZMJENE I DOPUNE PRORAČUNA ZA 2022. GODINU</t>
  </si>
  <si>
    <t xml:space="preserve">I OPĆI DIO</t>
  </si>
  <si>
    <t xml:space="preserve">BR.</t>
  </si>
  <si>
    <t xml:space="preserve">VRSTA PRIHODA /IZDATAKA</t>
  </si>
  <si>
    <t xml:space="preserve">IZVRŠENJE 2017</t>
  </si>
  <si>
    <t xml:space="preserve">PLAN 2018</t>
  </si>
  <si>
    <t xml:space="preserve">PLAN 2019</t>
  </si>
  <si>
    <t xml:space="preserve">I REBALANS</t>
  </si>
  <si>
    <t xml:space="preserve">II REBALANS</t>
  </si>
  <si>
    <t xml:space="preserve">III REBALANS</t>
  </si>
  <si>
    <t xml:space="preserve">II REBALANS 2018</t>
  </si>
  <si>
    <t xml:space="preserve">INDEKS 19/18</t>
  </si>
  <si>
    <t xml:space="preserve">INDEKS 20/19</t>
  </si>
  <si>
    <t xml:space="preserve">2019.</t>
  </si>
  <si>
    <t xml:space="preserve">2022.</t>
  </si>
  <si>
    <t xml:space="preserve">REBALANS</t>
  </si>
  <si>
    <t xml:space="preserve">PLAN 2022.</t>
  </si>
  <si>
    <t xml:space="preserve">%</t>
  </si>
  <si>
    <t xml:space="preserve">NOVI PLAN</t>
  </si>
  <si>
    <t xml:space="preserve">PRIHODI UKUPNO</t>
  </si>
  <si>
    <t xml:space="preserve">PRIHODI POSLOVANJA</t>
  </si>
  <si>
    <t xml:space="preserve">PRIHODI OD PRODAJE NEFINANCIJSKE IMOVINE</t>
  </si>
  <si>
    <t xml:space="preserve">RASHODI UKUPNO</t>
  </si>
  <si>
    <t xml:space="preserve">RASHODI  POSLOVANJA</t>
  </si>
  <si>
    <t xml:space="preserve">RASHODI ZA NABAVU NEFINANCIJSKE IMOVINE</t>
  </si>
  <si>
    <t xml:space="preserve">RAZLIKA - VIŠAK / MANJAK</t>
  </si>
  <si>
    <t xml:space="preserve">UKUPAN DONOS VIŠKA/MANJKA IZ PRETHODNE(IH) GODINA</t>
  </si>
  <si>
    <t xml:space="preserve">VIŠAK/MANJAK IZ PRETHODNE(IH) GODINE KOJI ĆE SE POKRITI/RASPOREDITI</t>
  </si>
  <si>
    <t xml:space="preserve">PRIMICI OD FINANCIJSKE IMOVINE I ZADUŽIVANJA</t>
  </si>
  <si>
    <t xml:space="preserve">IZDACI ZA FINANCIJSKU IMOVINU I OTPLATE ZAJMOVA</t>
  </si>
  <si>
    <t xml:space="preserve">NETO FINANCIRANJE</t>
  </si>
  <si>
    <t xml:space="preserve">A. RAČUN PRIHODA I RASHODA</t>
  </si>
  <si>
    <t xml:space="preserve">2014.</t>
  </si>
  <si>
    <t xml:space="preserve">2015.</t>
  </si>
  <si>
    <t xml:space="preserve">2016.</t>
  </si>
  <si>
    <t xml:space="preserve">2017.</t>
  </si>
  <si>
    <t xml:space="preserve">IZVRŠENJE I-VI</t>
  </si>
  <si>
    <t xml:space="preserve">2018.</t>
  </si>
  <si>
    <t xml:space="preserve">2020.</t>
  </si>
  <si>
    <t xml:space="preserve">2021.</t>
  </si>
  <si>
    <t xml:space="preserve">A. RAČUN PRIHODA I IZDATAKA</t>
  </si>
  <si>
    <t xml:space="preserve">6. Prihodi poslovanja</t>
  </si>
  <si>
    <t xml:space="preserve">7. Prihodi od prodaje nefinancijske imovine</t>
  </si>
  <si>
    <t xml:space="preserve">3. Rashodi poslovanja</t>
  </si>
  <si>
    <t xml:space="preserve">4. Rashodi za nabavu nefinancijske imovine</t>
  </si>
  <si>
    <t xml:space="preserve">    RAZLIKA - MANJAK</t>
  </si>
  <si>
    <t xml:space="preserve">B. RAČUN ZADUŽIVANJA/FINANCIRANJA</t>
  </si>
  <si>
    <t xml:space="preserve">8. Primici od financijske imovine i zaduživanja</t>
  </si>
  <si>
    <t xml:space="preserve">5. Izdaci za financiranje imovine i otplate zajmova</t>
  </si>
  <si>
    <t xml:space="preserve">    NETO ZADUŽIVANJE/FINANCIRANJE</t>
  </si>
  <si>
    <t xml:space="preserve">C. RASPOLOŽIVA SREDSTVA IZ PRETHODNIH GODINE (VIŠAK PRIHODA I REZERVIRANJA)</t>
  </si>
  <si>
    <t xml:space="preserve">9. Vlastiti prihodi</t>
  </si>
  <si>
    <t xml:space="preserve">VIŠAK /MANJAK + NETO ZADUŽIVANJA/FINANCIRANJA+ RASPOLOŽIVA SREDSTVA IZ PRET.GOD</t>
  </si>
  <si>
    <t xml:space="preserve">A. RAČUN PRIHODA IRASHODA</t>
  </si>
  <si>
    <t xml:space="preserve">6.        Prihodi poslovanja</t>
  </si>
  <si>
    <t xml:space="preserve">61       Prihodi od poreza</t>
  </si>
  <si>
    <t xml:space="preserve">611     Porez iprirez na dohodak</t>
  </si>
  <si>
    <t xml:space="preserve">Porezi na imovinu</t>
  </si>
  <si>
    <t xml:space="preserve">Porezi na robu i usluge</t>
  </si>
  <si>
    <t xml:space="preserve">Pomoći</t>
  </si>
  <si>
    <t xml:space="preserve">Pomoći iz proračuna</t>
  </si>
  <si>
    <t xml:space="preserve">Pomoći od ostalih subjekata</t>
  </si>
  <si>
    <t xml:space="preserve">Pomoći temeljem prijenosa EU sredstava</t>
  </si>
  <si>
    <t xml:space="preserve">Prihodi od imovine</t>
  </si>
  <si>
    <t xml:space="preserve">Prihodi od kamata</t>
  </si>
  <si>
    <t xml:space="preserve">Prihodi od nefinancijskeimovine</t>
  </si>
  <si>
    <t xml:space="preserve">Prihodi od administrativnih pristojbi i po posebnim propisima</t>
  </si>
  <si>
    <t xml:space="preserve">Administrativne (upravne) pristojbe</t>
  </si>
  <si>
    <t xml:space="preserve">Prihodi po posebnim propisima</t>
  </si>
  <si>
    <t xml:space="preserve">Komunalni doprinosi i druge naknade</t>
  </si>
  <si>
    <t xml:space="preserve">Prihodi od prodaje nefinancijske imovine</t>
  </si>
  <si>
    <t xml:space="preserve">Prihodi od prodaje neproizvedene imovine</t>
  </si>
  <si>
    <t xml:space="preserve">Prihodi od prodaje materijalne imovine</t>
  </si>
  <si>
    <t xml:space="preserve">Prihodi od prodaje  proizvedene dugotrajne imovine</t>
  </si>
  <si>
    <t xml:space="preserve">Prihodi od prodaje građevinskih objekata</t>
  </si>
  <si>
    <t xml:space="preserve">Prihodi od prodaje proizvoda i usluga i prihodi od donacija</t>
  </si>
  <si>
    <t xml:space="preserve">Kapitalne donacije</t>
  </si>
  <si>
    <t xml:space="preserve">Rashodi poslovanja</t>
  </si>
  <si>
    <t xml:space="preserve">Rashodi za zaposlene</t>
  </si>
  <si>
    <t xml:space="preserve">Plaće</t>
  </si>
  <si>
    <t xml:space="preserve">Ostali rashodi za zaposlene</t>
  </si>
  <si>
    <t xml:space="preserve">Doprinosi na plaće</t>
  </si>
  <si>
    <t xml:space="preserve">Materijalni rashodi</t>
  </si>
  <si>
    <t xml:space="preserve">Naknade troškova zaposlenima</t>
  </si>
  <si>
    <t xml:space="preserve">Rashodi za materijal i energiju</t>
  </si>
  <si>
    <t xml:space="preserve">Rashodi za usluge</t>
  </si>
  <si>
    <t xml:space="preserve">Ostali nespomenuti rashodi poslovanja</t>
  </si>
  <si>
    <t xml:space="preserve">Financijski rashodi</t>
  </si>
  <si>
    <t xml:space="preserve">Kamate za primljene zajmove</t>
  </si>
  <si>
    <t xml:space="preserve">Ostali financijski rashodi</t>
  </si>
  <si>
    <t xml:space="preserve">Tekuće pomoći proračunima</t>
  </si>
  <si>
    <t xml:space="preserve">Tekuće pomoći VSŽ</t>
  </si>
  <si>
    <t xml:space="preserve">Pomoći proračunskim korisnicima drugih proračuna</t>
  </si>
  <si>
    <t xml:space="preserve">Naknade građanima i kužćanstvima na temelju osiguranja</t>
  </si>
  <si>
    <t xml:space="preserve">Ostale naknade građanima i kućanstvima iz proračuna</t>
  </si>
  <si>
    <t xml:space="preserve">Ostali rashodi</t>
  </si>
  <si>
    <t xml:space="preserve">Tekuće donacije</t>
  </si>
  <si>
    <t xml:space="preserve">Kapitalne pomoći</t>
  </si>
  <si>
    <t xml:space="preserve">Rashodi za nabavu nefinancijske imovine</t>
  </si>
  <si>
    <t xml:space="preserve">Kupovina zemljišta</t>
  </si>
  <si>
    <t xml:space="preserve">Rashodi za nabavu proizvedene dugotrajne imovine</t>
  </si>
  <si>
    <t xml:space="preserve">Građevinski objekti</t>
  </si>
  <si>
    <t xml:space="preserve">Postrojenja i oprema</t>
  </si>
  <si>
    <t xml:space="preserve">Prijevozna sredstva</t>
  </si>
  <si>
    <t xml:space="preserve">Nematerijalna imovina</t>
  </si>
  <si>
    <t xml:space="preserve">Dodatna ulaganja na nefinanijskoj imovini</t>
  </si>
  <si>
    <t xml:space="preserve">Dodatna ulaganja na građevinama</t>
  </si>
  <si>
    <t xml:space="preserve">Primici od financiranja imovine i zaduživanja</t>
  </si>
  <si>
    <t xml:space="preserve">Primi od prodaje dionica i udjela u glavnici</t>
  </si>
  <si>
    <t xml:space="preserve">Primici od zaduživanja</t>
  </si>
  <si>
    <t xml:space="preserve">Izdaci za financijsku imovinu i otplate zajmova</t>
  </si>
  <si>
    <t xml:space="preserve">C. RASPOLOŽIVA SREDSTVA IZ PRETHODNIH GODINA (VIŠAK PRIHODA I REZERVIRANJA)</t>
  </si>
  <si>
    <t xml:space="preserve">Vlastiti izvori</t>
  </si>
  <si>
    <t xml:space="preserve">Rezultat poslovanja</t>
  </si>
  <si>
    <t xml:space="preserve">Višak/manjak prihoda</t>
  </si>
  <si>
    <t xml:space="preserve">&lt;&lt;&lt;&lt;&lt;9</t>
  </si>
  <si>
    <t xml:space="preserve">OPĆINA TORDINCI</t>
  </si>
  <si>
    <t xml:space="preserve">PRIHODI</t>
  </si>
  <si>
    <t xml:space="preserve">01</t>
  </si>
  <si>
    <t xml:space="preserve">02</t>
  </si>
  <si>
    <t xml:space="preserve">03</t>
  </si>
  <si>
    <t xml:space="preserve">04</t>
  </si>
  <si>
    <t xml:space="preserve">05</t>
  </si>
  <si>
    <t xml:space="preserve">06</t>
  </si>
  <si>
    <t xml:space="preserve">07</t>
  </si>
  <si>
    <t xml:space="preserve">OS.RAČUN</t>
  </si>
  <si>
    <t xml:space="preserve">POVEĆANJE</t>
  </si>
  <si>
    <t xml:space="preserve">SMANJENJE</t>
  </si>
  <si>
    <t xml:space="preserve">IZVRŠENJE</t>
  </si>
  <si>
    <t xml:space="preserve">UKUPNO PRORAČUN</t>
  </si>
  <si>
    <t xml:space="preserve">Izvor 1.1.</t>
  </si>
  <si>
    <t xml:space="preserve">Prihodi od poreza</t>
  </si>
  <si>
    <t xml:space="preserve">Porez i prirez na dohodak</t>
  </si>
  <si>
    <t xml:space="preserve">Porez i prirez na dohodak od nesamostalnog rada </t>
  </si>
  <si>
    <t xml:space="preserve">Porez i prirez na dohodak od nesamostalnog rada i dr.</t>
  </si>
  <si>
    <t xml:space="preserve">Porez na dohodak po osnovi kamata</t>
  </si>
  <si>
    <t xml:space="preserve">Porez na dohodak - fiskalno izravnanje</t>
  </si>
  <si>
    <t xml:space="preserve">Porez na dohodak od obrta i slobodnih zanimanja</t>
  </si>
  <si>
    <t xml:space="preserve">Porez i prirez na dohodak od drugih sam. djelatnosti</t>
  </si>
  <si>
    <t xml:space="preserve">Porez i prirez na dohodak od imovine i imovinskih prava</t>
  </si>
  <si>
    <t xml:space="preserve">Porez i prirez na dohodak od kapitala </t>
  </si>
  <si>
    <t xml:space="preserve">Porez i prirez na dohodak od dividendi i udjela u dobiti</t>
  </si>
  <si>
    <t xml:space="preserve">Povrat poreza po godišnjoj prijavi</t>
  </si>
  <si>
    <t xml:space="preserve">Porez na imovinu</t>
  </si>
  <si>
    <t xml:space="preserve">Povremeni porezi na imovinu</t>
  </si>
  <si>
    <t xml:space="preserve">Porez na promet nekretnina</t>
  </si>
  <si>
    <t xml:space="preserve">Porez na promet</t>
  </si>
  <si>
    <t xml:space="preserve">Posebni porezi na promet i potrošnju</t>
  </si>
  <si>
    <t xml:space="preserve">Porez na korištenje dobara ili izvođenje kativnosti</t>
  </si>
  <si>
    <t xml:space="preserve">Porez na tvrtku odnosno naziv tvrtke</t>
  </si>
  <si>
    <t xml:space="preserve">Izvor 5.2.</t>
  </si>
  <si>
    <t xml:space="preserve">Tekuće pomoći iz proračuna</t>
  </si>
  <si>
    <t xml:space="preserve">Tekuće pomoći iz državnog proračuna - komp. Mjere</t>
  </si>
  <si>
    <t xml:space="preserve">Tekuće pomoći iz državnog proračuna - fiskal.izravnanje</t>
  </si>
  <si>
    <t xml:space="preserve">Tekuće pomoći Ministarstvo rada …. (ogrjev)</t>
  </si>
  <si>
    <t xml:space="preserve">Tekuće pomoći iz državnog proračuna -MDOMSP</t>
  </si>
  <si>
    <t xml:space="preserve">Tekuće pomoći iz županijskog proračuna</t>
  </si>
  <si>
    <t xml:space="preserve">Kapitalne pomoći iz proračuna</t>
  </si>
  <si>
    <t xml:space="preserve">Kapitalne pomoći Minist. regionalnog razvoja-ceste</t>
  </si>
  <si>
    <t xml:space="preserve">Kapitalne pomoći PPNM - centar naselja</t>
  </si>
  <si>
    <t xml:space="preserve">Kapitalne pomoći Ministarstvo graditeljstva - videonadzor</t>
  </si>
  <si>
    <t xml:space="preserve">Kapitalne pomoći Ministarstvo poljop. -Lag</t>
  </si>
  <si>
    <t xml:space="preserve">Fond za zaštitu okoliša </t>
  </si>
  <si>
    <t xml:space="preserve">Kapitalne pomoći VSŽ</t>
  </si>
  <si>
    <t xml:space="preserve">Pomoći od ostal. Subjekata unutar općeg proračuna</t>
  </si>
  <si>
    <t xml:space="preserve">Tekuće pomoći HZZ</t>
  </si>
  <si>
    <t xml:space="preserve">Kapitalne pomoći -Fond za zaštitu okoliša</t>
  </si>
  <si>
    <t xml:space="preserve">Izvor 5.3.</t>
  </si>
  <si>
    <t xml:space="preserve">Program "Zaželi"</t>
  </si>
  <si>
    <t xml:space="preserve">Projekt EU - Izgradnja dječjeg vrtića</t>
  </si>
  <si>
    <t xml:space="preserve">Agencija - Projekt LAG groblje</t>
  </si>
  <si>
    <t xml:space="preserve">Izvor 4.3.</t>
  </si>
  <si>
    <t xml:space="preserve">Prihodi od nefinancijske imovine</t>
  </si>
  <si>
    <t xml:space="preserve">Naknade za koncesije </t>
  </si>
  <si>
    <t xml:space="preserve">Naknada za dimlnjačarsku koncesiju i ostale</t>
  </si>
  <si>
    <t xml:space="preserve">Koncesija za površinu</t>
  </si>
  <si>
    <t xml:space="preserve">Naknada za koncesiju zbrinjavanja otpada</t>
  </si>
  <si>
    <t xml:space="preserve">Naknada za koncesiju - plin, nafta</t>
  </si>
  <si>
    <t xml:space="preserve">Prihodi od iznajmljivanja imovine</t>
  </si>
  <si>
    <t xml:space="preserve">Prihodi od zakupa polj. Zemlj.</t>
  </si>
  <si>
    <t xml:space="preserve">Naknada za javne površine - HT</t>
  </si>
  <si>
    <t xml:space="preserve">Zakup poslovnog prostora</t>
  </si>
  <si>
    <t xml:space="preserve">Zakup javnih površina</t>
  </si>
  <si>
    <t xml:space="preserve">Prihodi od prodaje roba i usluga</t>
  </si>
  <si>
    <t xml:space="preserve">Administrativni (upravne) pristojbe</t>
  </si>
  <si>
    <t xml:space="preserve">Županijske, gradske i druge naknade</t>
  </si>
  <si>
    <t xml:space="preserve">Gradske i općinske upravne pristojbe</t>
  </si>
  <si>
    <t xml:space="preserve">Ostale naknade (naknada za grobno mjesto)</t>
  </si>
  <si>
    <t xml:space="preserve">Naknada za zadr. Nezakon. Izgradnje</t>
  </si>
  <si>
    <t xml:space="preserve">Vodni doprinos</t>
  </si>
  <si>
    <t xml:space="preserve">Ostali nespomenuti prihodi</t>
  </si>
  <si>
    <t xml:space="preserve">Ostali prihodi - Croatia osiguranje</t>
  </si>
  <si>
    <t xml:space="preserve">Komunalni doprinosi</t>
  </si>
  <si>
    <t xml:space="preserve">Komunalne naknade</t>
  </si>
  <si>
    <t xml:space="preserve">Prihodi od donacija</t>
  </si>
  <si>
    <t xml:space="preserve">Prihodi od doacija od prav.i fiz. osoba izvan proračuna</t>
  </si>
  <si>
    <t xml:space="preserve">Kapitalne donacije ZVO</t>
  </si>
  <si>
    <t xml:space="preserve">Izvor 0.1.</t>
  </si>
  <si>
    <t xml:space="preserve">višak prihoda</t>
  </si>
  <si>
    <t xml:space="preserve">RASHODI</t>
  </si>
  <si>
    <t xml:space="preserve">II POSEBNI DIO</t>
  </si>
  <si>
    <t xml:space="preserve">Šifra </t>
  </si>
  <si>
    <t xml:space="preserve">IZVORI</t>
  </si>
  <si>
    <t xml:space="preserve">BROJ RČ</t>
  </si>
  <si>
    <t xml:space="preserve">VRSTA RASHODA I IZDATAKA</t>
  </si>
  <si>
    <t xml:space="preserve">UKUPNO RASHODI I IZDACI</t>
  </si>
  <si>
    <t xml:space="preserve">RAZDJEL </t>
  </si>
  <si>
    <t xml:space="preserve">001  OPĆINSKO VIJEĆE I OPĆINSKI NAČELNIK I TIJELA SAMOUPRAVE</t>
  </si>
  <si>
    <t xml:space="preserve">Glava 001 01</t>
  </si>
  <si>
    <t xml:space="preserve">Općinsko vijeće</t>
  </si>
  <si>
    <t xml:space="preserve">P1001</t>
  </si>
  <si>
    <t xml:space="preserve">Program 01: Donošenje akata i mjera iz djelokruga predstavničkog, izvršnog tijela</t>
  </si>
  <si>
    <t xml:space="preserve">A1001 01</t>
  </si>
  <si>
    <t xml:space="preserve">Aktivnost:</t>
  </si>
  <si>
    <t xml:space="preserve">Redovni rad Općinskog vijeća</t>
  </si>
  <si>
    <t xml:space="preserve">Funkcijska klasifikacija: 0111  Izvršna i zakonodavna tijela</t>
  </si>
  <si>
    <t xml:space="preserve">Naknade za rad predstavničkih tijela</t>
  </si>
  <si>
    <t xml:space="preserve">Naknade članovima povjerenstva</t>
  </si>
  <si>
    <t xml:space="preserve">Lokalni izbori - izbori nacionalnih manjina</t>
  </si>
  <si>
    <t xml:space="preserve">Premije osiguranja imovine</t>
  </si>
  <si>
    <t xml:space="preserve">A1001 02</t>
  </si>
  <si>
    <t xml:space="preserve">Potpora radu političkih stranaka</t>
  </si>
  <si>
    <t xml:space="preserve">Donacije i ostali rashodi</t>
  </si>
  <si>
    <t xml:space="preserve">Tekuće donacije u novcu - političkim strankama</t>
  </si>
  <si>
    <t xml:space="preserve">Glava 001 03</t>
  </si>
  <si>
    <t xml:space="preserve">Jedinstveni upravni odjel</t>
  </si>
  <si>
    <t xml:space="preserve">P1002</t>
  </si>
  <si>
    <t xml:space="preserve">Program 02:</t>
  </si>
  <si>
    <t xml:space="preserve">Donošenje i provedba akata i mjera iz djelokruga</t>
  </si>
  <si>
    <t xml:space="preserve">A1002 01</t>
  </si>
  <si>
    <t xml:space="preserve">Administrativno, tehničko i stručno osoblje</t>
  </si>
  <si>
    <t xml:space="preserve">Plaće za redovni rad</t>
  </si>
  <si>
    <t xml:space="preserve">Plaće za javne radove</t>
  </si>
  <si>
    <t xml:space="preserve">Ostali rashodi za zaposlene JR</t>
  </si>
  <si>
    <t xml:space="preserve">Topli obrok</t>
  </si>
  <si>
    <t xml:space="preserve">Doprinosi za zdravstveno osiguranje</t>
  </si>
  <si>
    <t xml:space="preserve">Doprinosi za zdravstveno osiguranje JR</t>
  </si>
  <si>
    <t xml:space="preserve">Naknade troškova zaposlenima (službeni put)</t>
  </si>
  <si>
    <t xml:space="preserve">Dnevnice za službeni put</t>
  </si>
  <si>
    <t xml:space="preserve">Naknada za prijevoz u zemlji</t>
  </si>
  <si>
    <t xml:space="preserve">Naknade za prijevoz na posao i s posla</t>
  </si>
  <si>
    <t xml:space="preserve">Naknade za prijevoz na posao i s posla JR</t>
  </si>
  <si>
    <t xml:space="preserve">Stručno usavršavanje zaposlenika</t>
  </si>
  <si>
    <t xml:space="preserve">Uredski materijal</t>
  </si>
  <si>
    <t xml:space="preserve">Materijal i sredstva za čišćenje</t>
  </si>
  <si>
    <t xml:space="preserve">Literatura</t>
  </si>
  <si>
    <t xml:space="preserve">Energija - javna rasvjeta</t>
  </si>
  <si>
    <t xml:space="preserve">Plin </t>
  </si>
  <si>
    <t xml:space="preserve">Motorni benzin sl. auto</t>
  </si>
  <si>
    <t xml:space="preserve">Motorni benzin - kosačice</t>
  </si>
  <si>
    <t xml:space="preserve">Motorni benzin - traktor</t>
  </si>
  <si>
    <t xml:space="preserve">Sitan inventar i auto gume</t>
  </si>
  <si>
    <t xml:space="preserve">Zaštitna oprema - maske COVID 19</t>
  </si>
  <si>
    <t xml:space="preserve">Službena i radna odjeća</t>
  </si>
  <si>
    <t xml:space="preserve">Usuge telefona</t>
  </si>
  <si>
    <t xml:space="preserve">Poštarina</t>
  </si>
  <si>
    <t xml:space="preserve">Usluge tek. i invest.održavanja građevinskih objekata</t>
  </si>
  <si>
    <t xml:space="preserve">Usluge tek. i invest. održavanja septičke jame</t>
  </si>
  <si>
    <t xml:space="preserve">Tekuće održavanje cesta</t>
  </si>
  <si>
    <t xml:space="preserve">Usluge tek. i invest.održavanja postrojenja i opreme</t>
  </si>
  <si>
    <t xml:space="preserve">Usluge tek. i invest.održavanja prijevoznih sredstava</t>
  </si>
  <si>
    <t xml:space="preserve">Usluge tekućeg održavanja traktora GF (traktor)</t>
  </si>
  <si>
    <t xml:space="preserve">Tekuće održavanje javnih površina</t>
  </si>
  <si>
    <t xml:space="preserve">Usluge čišćenjadivljih deponija</t>
  </si>
  <si>
    <t xml:space="preserve">Usluge čišćenja snijega</t>
  </si>
  <si>
    <t xml:space="preserve">Hortikultura</t>
  </si>
  <si>
    <t xml:space="preserve">Aerofotogrametrijsko snimanje polj. Zemljišta </t>
  </si>
  <si>
    <t xml:space="preserve">Najam reciklažnog dvorišta</t>
  </si>
  <si>
    <t xml:space="preserve">Najam opreme - fotokopirni</t>
  </si>
  <si>
    <t xml:space="preserve">Usluge promidžbe i informiranja</t>
  </si>
  <si>
    <t xml:space="preserve">Objava oglasa</t>
  </si>
  <si>
    <t xml:space="preserve">Održavanje WEB stranice</t>
  </si>
  <si>
    <t xml:space="preserve">Iznošenje i odvoz smeća</t>
  </si>
  <si>
    <t xml:space="preserve">Utrošena voda</t>
  </si>
  <si>
    <t xml:space="preserve">Deratizacija </t>
  </si>
  <si>
    <t xml:space="preserve">Dezinsekcija komaraca i stršljenova</t>
  </si>
  <si>
    <t xml:space="preserve">Animalni otpad</t>
  </si>
  <si>
    <t xml:space="preserve">WIFI - optima</t>
  </si>
  <si>
    <t xml:space="preserve">Liječnički pregledi</t>
  </si>
  <si>
    <t xml:space="preserve">Troškovi zaštite životinja</t>
  </si>
  <si>
    <t xml:space="preserve">Ugovori o djelu</t>
  </si>
  <si>
    <t xml:space="preserve">Izrada projektnih dokumentacija</t>
  </si>
  <si>
    <t xml:space="preserve">Izrada procjene rizika</t>
  </si>
  <si>
    <t xml:space="preserve">Istražni radovi - odvodnja i pro.</t>
  </si>
  <si>
    <t xml:space="preserve">Program zaštite divljači</t>
  </si>
  <si>
    <t xml:space="preserve">Srategija razvoja općine</t>
  </si>
  <si>
    <t xml:space="preserve">Strategija upravljanja imovinom</t>
  </si>
  <si>
    <t xml:space="preserve">Ostale intelektualne usluge</t>
  </si>
  <si>
    <t xml:space="preserve">Računalne usluge</t>
  </si>
  <si>
    <t xml:space="preserve">1% prihoda od poreza na dohodak</t>
  </si>
  <si>
    <t xml:space="preserve">Grafičke i tiskarske usluge</t>
  </si>
  <si>
    <t xml:space="preserve">Usluge pri registarciji prijev. Sred.</t>
  </si>
  <si>
    <t xml:space="preserve">Arhiv</t>
  </si>
  <si>
    <t xml:space="preserve">Ostale nespomenute usluge - analiza polj. zemljišta</t>
  </si>
  <si>
    <t xml:space="preserve">Reprezentacija</t>
  </si>
  <si>
    <t xml:space="preserve">Naknada zbog nezapošljavanja invalida</t>
  </si>
  <si>
    <t xml:space="preserve">Naknada za smanjenje miješanog otpada</t>
  </si>
  <si>
    <t xml:space="preserve">Vijenci, cvijeće, svijeće</t>
  </si>
  <si>
    <t xml:space="preserve">Sredstva za realizaciju EU projekata</t>
  </si>
  <si>
    <t xml:space="preserve">A1002 02</t>
  </si>
  <si>
    <t xml:space="preserve">Bankarske usluge i usluge platnog prometa</t>
  </si>
  <si>
    <t xml:space="preserve">Bankarske usluge, usluge platnog prometa i Fine</t>
  </si>
  <si>
    <t xml:space="preserve">Hrvatska pošta - uslge naplate</t>
  </si>
  <si>
    <t xml:space="preserve">5% državni proračun</t>
  </si>
  <si>
    <t xml:space="preserve">K1002 01</t>
  </si>
  <si>
    <t xml:space="preserve">Kapitalni projekt</t>
  </si>
  <si>
    <t xml:space="preserve">Nabava dugotrajne imovine</t>
  </si>
  <si>
    <t xml:space="preserve">Zemljište </t>
  </si>
  <si>
    <t xml:space="preserve">Zemljište - za potrebe Općine</t>
  </si>
  <si>
    <t xml:space="preserve">04,51</t>
  </si>
  <si>
    <t xml:space="preserve">Računala i računalna oprema</t>
  </si>
  <si>
    <t xml:space="preserve">Uredski namještaj</t>
  </si>
  <si>
    <t xml:space="preserve">Ostala uredska oprema</t>
  </si>
  <si>
    <t xml:space="preserve">TV prijemnik</t>
  </si>
  <si>
    <t xml:space="preserve">Oprema za grijanje i hlađenje</t>
  </si>
  <si>
    <t xml:space="preserve">Sportska oprema</t>
  </si>
  <si>
    <t xml:space="preserve">Nabavka opreme za dječje igralište</t>
  </si>
  <si>
    <t xml:space="preserve">Uređaji - videonadzor</t>
  </si>
  <si>
    <t xml:space="preserve">vrtna pumpa</t>
  </si>
  <si>
    <t xml:space="preserve">Ostala oprema</t>
  </si>
  <si>
    <t xml:space="preserve">Uređaji  traktorska kosilica</t>
  </si>
  <si>
    <t xml:space="preserve">Projektne dokumentacije</t>
  </si>
  <si>
    <t xml:space="preserve">Prostorni plan</t>
  </si>
  <si>
    <t xml:space="preserve">P 1003</t>
  </si>
  <si>
    <t xml:space="preserve">Program 03:</t>
  </si>
  <si>
    <t xml:space="preserve">Protupožarna i civilna zaštita</t>
  </si>
  <si>
    <t xml:space="preserve">A1003 01</t>
  </si>
  <si>
    <t xml:space="preserve">Protupožarna zaštita</t>
  </si>
  <si>
    <t xml:space="preserve">Funkcijska klasifikacija: 0320 Usluge protupožarne zaštite</t>
  </si>
  <si>
    <t xml:space="preserve">A1003 02</t>
  </si>
  <si>
    <t xml:space="preserve">Civilna zaštita</t>
  </si>
  <si>
    <t xml:space="preserve">Funkcijska organizacija: 0360 Rashodi za javni red i sigurnost</t>
  </si>
  <si>
    <t xml:space="preserve">P1004</t>
  </si>
  <si>
    <t xml:space="preserve">Program 04:</t>
  </si>
  <si>
    <t xml:space="preserve">Javne potrebe u obrazovanju općine Negoslavci</t>
  </si>
  <si>
    <t xml:space="preserve">A1004 01</t>
  </si>
  <si>
    <t xml:space="preserve">Predškola</t>
  </si>
  <si>
    <t xml:space="preserve">Funkcijska klasifikacija: 0912 Predškolsko obrazovanje</t>
  </si>
  <si>
    <t xml:space="preserve">Naknade građanima i kućanstvima</t>
  </si>
  <si>
    <t xml:space="preserve">Ostale naknada građanima i kućanstvima</t>
  </si>
  <si>
    <t xml:space="preserve">Pribor, bojanke i dr. predškola</t>
  </si>
  <si>
    <t xml:space="preserve">Tekuće donacije - Predškola</t>
  </si>
  <si>
    <t xml:space="preserve">Obuća za djecu u vrtiću</t>
  </si>
  <si>
    <t xml:space="preserve">Tekuće donacije - Predškola-prehrana</t>
  </si>
  <si>
    <t xml:space="preserve">A1004 02</t>
  </si>
  <si>
    <t xml:space="preserve">Sufinan.javnog prijevoza srednješk.učenika</t>
  </si>
  <si>
    <t xml:space="preserve">Funkcijska kklasifikacija: 092 Srednješkolsko obrazovanje</t>
  </si>
  <si>
    <t xml:space="preserve">Prijevoz učenika</t>
  </si>
  <si>
    <t xml:space="preserve">Osnovno školstvo</t>
  </si>
  <si>
    <t xml:space="preserve">Funkcijska klasifikacija: 0913 Osnovnoškolsko obrazovanje</t>
  </si>
  <si>
    <t xml:space="preserve">Tekuće pomoći -OŠ</t>
  </si>
  <si>
    <t xml:space="preserve">Tekuće pomoći -OŠ prehrana učenika</t>
  </si>
  <si>
    <t xml:space="preserve">Sufinanciranje školske prehrane</t>
  </si>
  <si>
    <t xml:space="preserve">Radne bilježnice za učenike</t>
  </si>
  <si>
    <t xml:space="preserve">Škola plivanja</t>
  </si>
  <si>
    <t xml:space="preserve">Sufinanciranje ekskurzije učenicima</t>
  </si>
  <si>
    <t xml:space="preserve">Obuća za učenike OŠ</t>
  </si>
  <si>
    <t xml:space="preserve">P1005</t>
  </si>
  <si>
    <t xml:space="preserve">Program 05:</t>
  </si>
  <si>
    <t xml:space="preserve">Održavanje objekata i uređaja kom. infrastrukture</t>
  </si>
  <si>
    <t xml:space="preserve">K1005 01</t>
  </si>
  <si>
    <t xml:space="preserve">Održavanje komunalne infrastrukture</t>
  </si>
  <si>
    <t xml:space="preserve">Funkcijska klasifikacija: 0660 Rashodi vezani uz stan.i kom.po</t>
  </si>
  <si>
    <t xml:space="preserve">Rahodi za dodatna ulaganja na nefinanijskoj imovini</t>
  </si>
  <si>
    <t xml:space="preserve">03,51,52</t>
  </si>
  <si>
    <t xml:space="preserve">Dodatna ulaganja na građevinskim objektima</t>
  </si>
  <si>
    <t xml:space="preserve">Sanacija nerazvrstanih cesta Željeznička</t>
  </si>
  <si>
    <t xml:space="preserve">Uređenje NK Negoslavci - teretana i zgrada</t>
  </si>
  <si>
    <t xml:space="preserve">Uređenje malonogometnog igrališta</t>
  </si>
  <si>
    <t xml:space="preserve">Uređenje Lovačkog doma</t>
  </si>
  <si>
    <t xml:space="preserve">Uređenje groblja (parking i ograda-Minist. Polj.)</t>
  </si>
  <si>
    <t xml:space="preserve">K1005 02</t>
  </si>
  <si>
    <t xml:space="preserve">Kapitalni projekt: Obnova centra općine</t>
  </si>
  <si>
    <t xml:space="preserve">Funkcijska klasifikacija: 0660 Rashodi vezani uz stan.i kom. Pogod.</t>
  </si>
  <si>
    <t xml:space="preserve">Centar općine - parking</t>
  </si>
  <si>
    <t xml:space="preserve">A1005 01</t>
  </si>
  <si>
    <t xml:space="preserve">Materijal i dijelovi za održavanje javne rasvjete</t>
  </si>
  <si>
    <t xml:space="preserve">Funkcijska klasifikacija: 0640 Ulična rasvjeta</t>
  </si>
  <si>
    <t xml:space="preserve">Rashodi za materijal i energijau</t>
  </si>
  <si>
    <t xml:space="preserve">Materijal za održavanje javne rasvjete</t>
  </si>
  <si>
    <t xml:space="preserve">Usluge tek.i inves.održavanja javne rasvjete</t>
  </si>
  <si>
    <t xml:space="preserve">P1006</t>
  </si>
  <si>
    <t xml:space="preserve">Program 06:</t>
  </si>
  <si>
    <t xml:space="preserve">Izgradnja objekata i urđ. Komunalne infrastr.i opremanje</t>
  </si>
  <si>
    <t xml:space="preserve">K1006 01</t>
  </si>
  <si>
    <t xml:space="preserve">Izgradnja plinovoda, vodovoda i kanla.</t>
  </si>
  <si>
    <t xml:space="preserve">Rahodi za nabavu proizdene dugotrajne imovine</t>
  </si>
  <si>
    <t xml:space="preserve">Nerazvrstana cesta Progon put Gatina</t>
  </si>
  <si>
    <t xml:space="preserve">Plinovod, vodovod i kanalizacije </t>
  </si>
  <si>
    <t xml:space="preserve">Divlja deponija GRABOVO</t>
  </si>
  <si>
    <t xml:space="preserve">Izgradnja dječjeg vrtića</t>
  </si>
  <si>
    <t xml:space="preserve">K1006 02</t>
  </si>
  <si>
    <t xml:space="preserve">Opremanje komunalnom opremom</t>
  </si>
  <si>
    <t xml:space="preserve">01,51</t>
  </si>
  <si>
    <t xml:space="preserve">Oprema za odlaganje komunalnog otpada</t>
  </si>
  <si>
    <t xml:space="preserve">Oprema</t>
  </si>
  <si>
    <t xml:space="preserve">Priključci za kombinirani stroj (traktor)</t>
  </si>
  <si>
    <t xml:space="preserve">P1007 </t>
  </si>
  <si>
    <t xml:space="preserve">Program 07</t>
  </si>
  <si>
    <t xml:space="preserve">Program javnih potreba u so. skrbi općine Neg.</t>
  </si>
  <si>
    <t xml:space="preserve">A1007 01</t>
  </si>
  <si>
    <t xml:space="preserve">Pomoć u novcu pojedincima i obiteljima</t>
  </si>
  <si>
    <t xml:space="preserve">Funkcijska klasifikacija: 1070 - Socijalna pomoć stanovništvu …</t>
  </si>
  <si>
    <t xml:space="preserve">Ostale naknade građanima i kućanstvima</t>
  </si>
  <si>
    <t xml:space="preserve">Pomoć obiteljima i kućanstvima</t>
  </si>
  <si>
    <t xml:space="preserve">Pomoć i njega u kući - jednokratne pomoći</t>
  </si>
  <si>
    <t xml:space="preserve">Jednokratne pomoći umirovljenicima</t>
  </si>
  <si>
    <t xml:space="preserve">Paketi za potrebite</t>
  </si>
  <si>
    <t xml:space="preserve">Sufinanciranje prijevoza građana</t>
  </si>
  <si>
    <t xml:space="preserve">Troškovi stanovanja</t>
  </si>
  <si>
    <t xml:space="preserve">A1007 02</t>
  </si>
  <si>
    <t xml:space="preserve">Pomoć u novcu pojedincima i obit. - đaci i paketići</t>
  </si>
  <si>
    <t xml:space="preserve">Pomoć obiteljima za đake prvake</t>
  </si>
  <si>
    <t xml:space="preserve">Sportska nagrada</t>
  </si>
  <si>
    <t xml:space="preserve">Ostale naknade - dječji paketići</t>
  </si>
  <si>
    <t xml:space="preserve">K1007 01</t>
  </si>
  <si>
    <t xml:space="preserve">Kapitalni projekt: Energetska učinkovitost u zgradarstvu</t>
  </si>
  <si>
    <t xml:space="preserve">Funkcijska klasifikacija: 1070 -  pomoć stanovništvu …</t>
  </si>
  <si>
    <t xml:space="preserve">Kapitalne pomoći za obnovu građ. Objekata</t>
  </si>
  <si>
    <t xml:space="preserve">A1007 03</t>
  </si>
  <si>
    <t xml:space="preserve">Crveni križ</t>
  </si>
  <si>
    <t xml:space="preserve">Tekuće donacija Crveni križ</t>
  </si>
  <si>
    <t xml:space="preserve">P1008</t>
  </si>
  <si>
    <t xml:space="preserve">Program 08:</t>
  </si>
  <si>
    <t xml:space="preserve">Program javnih potreba u kulturi</t>
  </si>
  <si>
    <t xml:space="preserve">A1008 01</t>
  </si>
  <si>
    <t xml:space="preserve">Vjerske zajednice - pomoć u radu</t>
  </si>
  <si>
    <t xml:space="preserve">Funkcijska klasifikacija: 0840 Religijske i druge službe zajednice</t>
  </si>
  <si>
    <t xml:space="preserve">Tekuće donacije vjerskim zajednicama</t>
  </si>
  <si>
    <t xml:space="preserve">Tekuće donacije ostalim vjerskim zajednicama</t>
  </si>
  <si>
    <t xml:space="preserve">Kapitalne donacije vjerskim zajednicama</t>
  </si>
  <si>
    <t xml:space="preserve">A1008 02</t>
  </si>
  <si>
    <t xml:space="preserve">Djelatnost kulturno-umjetničkih društava</t>
  </si>
  <si>
    <t xml:space="preserve">Funkcijska klasifikacija: 0820 - Službe kulture</t>
  </si>
  <si>
    <t xml:space="preserve">Tekuće donacije KUD Bekrija</t>
  </si>
  <si>
    <t xml:space="preserve">A1008 03</t>
  </si>
  <si>
    <t xml:space="preserve">Kulturne manifestacije</t>
  </si>
  <si>
    <t xml:space="preserve">Tekuće donacija za kulturne manifestacije</t>
  </si>
  <si>
    <t xml:space="preserve">A1008 04</t>
  </si>
  <si>
    <t xml:space="preserve">Zajedničko veće općina</t>
  </si>
  <si>
    <t xml:space="preserve">Tekuće donacije za rad ZVO</t>
  </si>
  <si>
    <t xml:space="preserve">A1008 05</t>
  </si>
  <si>
    <t xml:space="preserve">Udruge </t>
  </si>
  <si>
    <t xml:space="preserve">Tekuće pomoći proračunskim korisnicima</t>
  </si>
  <si>
    <t xml:space="preserve">Tekuće pomoći - BIBLIOBUS</t>
  </si>
  <si>
    <t xml:space="preserve">Tekuće donacije LAG Srijem</t>
  </si>
  <si>
    <t xml:space="preserve">Tekuće donacije nacionalnim manjinama</t>
  </si>
  <si>
    <t xml:space="preserve">Tekuće donacije LD FAZAN</t>
  </si>
  <si>
    <t xml:space="preserve">Tekuće donacije ŠRU DOBRA VODA</t>
  </si>
  <si>
    <t xml:space="preserve">Tekuće donacije UŽ NEGOSLAVČANKE</t>
  </si>
  <si>
    <t xml:space="preserve">Tekuće donacije UMIROVLJ.SREMAC</t>
  </si>
  <si>
    <t xml:space="preserve">Tekuće donacije VSŽ </t>
  </si>
  <si>
    <t xml:space="preserve">Tekuće donacije Glas potrošača</t>
  </si>
  <si>
    <t xml:space="preserve">Tekuće donacija ostalim neprofitnim organizacijama</t>
  </si>
  <si>
    <t xml:space="preserve">Projekt prekogranične suradnje IPA (projekt centar)</t>
  </si>
  <si>
    <t xml:space="preserve">P1009</t>
  </si>
  <si>
    <t xml:space="preserve">Program 09:</t>
  </si>
  <si>
    <t xml:space="preserve">Javne potrebe u športu</t>
  </si>
  <si>
    <t xml:space="preserve">A1009 01</t>
  </si>
  <si>
    <t xml:space="preserve">Aktinost:</t>
  </si>
  <si>
    <t xml:space="preserve">Tekuće donacije sportskim udrugama</t>
  </si>
  <si>
    <t xml:space="preserve">Funkcijska klasifikacija: 0810 Službe rekreacije i sporta</t>
  </si>
  <si>
    <t xml:space="preserve">Tekuće donacije športskim organizacijama </t>
  </si>
  <si>
    <t xml:space="preserve">Tekuće donacije šahovski klub</t>
  </si>
  <si>
    <t xml:space="preserve">Tekuće donacije PLKON</t>
  </si>
  <si>
    <t xml:space="preserve">Tekuće donacije za sportske manifestacije</t>
  </si>
  <si>
    <t xml:space="preserve">P1010</t>
  </si>
  <si>
    <t xml:space="preserve">Program 10:</t>
  </si>
  <si>
    <t xml:space="preserve">Demografske mjere Općine Negoslavci</t>
  </si>
  <si>
    <t xml:space="preserve">A1010 01</t>
  </si>
  <si>
    <t xml:space="preserve">Funkcijska klasifikacija: 0620 Razvoj zajednice</t>
  </si>
  <si>
    <t xml:space="preserve">Pomoć za novorođeno dijete</t>
  </si>
  <si>
    <t xml:space="preserve">Stipendije i školarine</t>
  </si>
  <si>
    <t xml:space="preserve">Naknade za pomoć mladim obiteljima</t>
  </si>
  <si>
    <t xml:space="preserve">Naknade za pomoć poduzetnicima na području Općine</t>
  </si>
  <si>
    <t xml:space="preserve">P1011</t>
  </si>
  <si>
    <t xml:space="preserve">Program 11:</t>
  </si>
  <si>
    <t xml:space="preserve">A1011 01</t>
  </si>
  <si>
    <t xml:space="preserve">Aktinost: </t>
  </si>
  <si>
    <t xml:space="preserve">Plaća za zaposlene Zaželi</t>
  </si>
  <si>
    <t xml:space="preserve">Regres</t>
  </si>
  <si>
    <t xml:space="preserve">Božičnica</t>
  </si>
  <si>
    <t xml:space="preserve">Prijevoz na službenom putu</t>
  </si>
  <si>
    <t xml:space="preserve">Privatni automobil u službene svrhe</t>
  </si>
  <si>
    <t xml:space="preserve">Kućanske i osnovne higijenske potrepštine</t>
  </si>
  <si>
    <t xml:space="preserve">Laboratorijske usluge</t>
  </si>
  <si>
    <t xml:space="preserve">K1011 01</t>
  </si>
  <si>
    <t xml:space="preserve">Uredska oprema</t>
  </si>
  <si>
    <t xml:space="preserve">Funkcijska klasifikacija</t>
  </si>
  <si>
    <t xml:space="preserve"> NOVI PLAN 2022.</t>
  </si>
  <si>
    <t xml:space="preserve">0111</t>
  </si>
  <si>
    <t xml:space="preserve">Izvršna i zakonodavna tijela</t>
  </si>
  <si>
    <t xml:space="preserve">0320</t>
  </si>
  <si>
    <t xml:space="preserve">Usluge protupožarne zaštite</t>
  </si>
  <si>
    <t xml:space="preserve">0360</t>
  </si>
  <si>
    <t xml:space="preserve">Rashodi za javni red i sigurnost</t>
  </si>
  <si>
    <t xml:space="preserve">0620</t>
  </si>
  <si>
    <t xml:space="preserve">Razvoj zajednice</t>
  </si>
  <si>
    <t xml:space="preserve">0640</t>
  </si>
  <si>
    <t xml:space="preserve">Ulična rasvjeta</t>
  </si>
  <si>
    <t xml:space="preserve">0660</t>
  </si>
  <si>
    <t xml:space="preserve">Rashodi vezani uz stanovanje i komunalnu infrastrukturu</t>
  </si>
  <si>
    <t xml:space="preserve">0810</t>
  </si>
  <si>
    <t xml:space="preserve">Službe rekreacije i sporta</t>
  </si>
  <si>
    <t xml:space="preserve">0820</t>
  </si>
  <si>
    <t xml:space="preserve">Službe kulture</t>
  </si>
  <si>
    <t xml:space="preserve">0840</t>
  </si>
  <si>
    <t xml:space="preserve">Religijske i druge službe zajednice</t>
  </si>
  <si>
    <t xml:space="preserve">0912</t>
  </si>
  <si>
    <t xml:space="preserve">Predškolsko obrazovanje</t>
  </si>
  <si>
    <t xml:space="preserve">0913</t>
  </si>
  <si>
    <t xml:space="preserve">Osnovnoškolsko obrazovanje</t>
  </si>
  <si>
    <t xml:space="preserve">0920</t>
  </si>
  <si>
    <t xml:space="preserve">Srednješkoslko obraovanje</t>
  </si>
  <si>
    <t xml:space="preserve">Socijalna pomoć stanovništvu</t>
  </si>
  <si>
    <t xml:space="preserve">UKUPNO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</si>
</sst>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;[RED]#,##0.00"/>
    <numFmt numFmtId="166" formatCode="#,##0.00"/>
    <numFmt numFmtId="167" formatCode="#,##0"/>
    <numFmt numFmtId="168" formatCode="#,##0.00_ ;\-#,##0.00\ "/>
    <numFmt numFmtId="169" formatCode="0;[RED]0"/>
    <numFmt numFmtId="170" formatCode="@"/>
  </numFmts>
  <fonts count="26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MS Sans Serif"/>
      <family val="2"/>
      <charset val="238"/>
    </font>
    <font>
      <b val="true"/>
      <sz val="10"/>
      <name val="Arial"/>
      <family val="2"/>
      <charset val="238"/>
    </font>
    <font>
      <b val="true"/>
      <sz val="14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8"/>
      <name val="Arial Narrow"/>
      <family val="2"/>
      <charset val="238"/>
    </font>
    <font>
      <b val="true"/>
      <sz val="10"/>
      <name val="Arial Narrow"/>
      <family val="2"/>
      <charset val="238"/>
    </font>
    <font>
      <b val="true"/>
      <sz val="9"/>
      <name val="Arial"/>
      <family val="2"/>
      <charset val="238"/>
    </font>
    <font>
      <b val="true"/>
      <sz val="9"/>
      <name val="Arial"/>
      <family val="2"/>
      <charset val="1"/>
    </font>
    <font>
      <sz val="10"/>
      <name val="Arial"/>
      <family val="2"/>
      <charset val="238"/>
    </font>
    <font>
      <i val="true"/>
      <sz val="10"/>
      <name val="Arial"/>
      <family val="2"/>
      <charset val="238"/>
    </font>
    <font>
      <sz val="9"/>
      <name val="Arial"/>
      <family val="2"/>
      <charset val="238"/>
    </font>
    <font>
      <b val="true"/>
      <i val="true"/>
      <sz val="9"/>
      <name val="Arial"/>
      <family val="2"/>
      <charset val="238"/>
    </font>
    <font>
      <i val="true"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 val="true"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D9D9D9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10" fillId="0" borderId="4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8" fillId="0" borderId="5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8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5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9" fillId="0" borderId="6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10" fillId="0" borderId="7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8" fillId="0" borderId="8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8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1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0" fillId="0" borderId="7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1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8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8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8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0" fillId="0" borderId="1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8" fillId="0" borderId="11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8" fillId="0" borderId="11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1" fillId="0" borderId="1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1" fillId="0" borderId="1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11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9" fillId="0" borderId="12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8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1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11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4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8" fillId="0" borderId="5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8" fillId="0" borderId="5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8" fillId="0" borderId="5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1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1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8" fillId="0" borderId="11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8" fillId="0" borderId="11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0" fillId="0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2" fillId="0" borderId="1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1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1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4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7" fontId="10" fillId="0" borderId="0" xfId="2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7" fontId="8" fillId="0" borderId="0" xfId="2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8" fillId="0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6" fontId="1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2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2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3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5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4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4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4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3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5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5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5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9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6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3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3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3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19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7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5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5" borderId="2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5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5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5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5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5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5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5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5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5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5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5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5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5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5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5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5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1" fillId="5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5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7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3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1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5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7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3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3" fillId="3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5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3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6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6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6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1" fillId="6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6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6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7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7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7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8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8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8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3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3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3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3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4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3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3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1" fillId="3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3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3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3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1" fillId="3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1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7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17" fillId="0" borderId="1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7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7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Obično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Y174"/>
  <sheetViews>
    <sheetView showFormulas="false" showGridLines="true" showRowColHeaders="true" showZeros="true" rightToLeft="false" tabSelected="false" showOutlineSymbols="true" defaultGridColor="true" view="normal" topLeftCell="A86" colorId="64" zoomScale="100" zoomScaleNormal="100" zoomScalePageLayoutView="100" workbookViewId="0">
      <selection pane="topLeft" activeCell="U109" activeCellId="0" sqref="U109"/>
    </sheetView>
  </sheetViews>
  <sheetFormatPr defaultColWidth="9.109375" defaultRowHeight="12.75" zeroHeight="false" outlineLevelRow="0" outlineLevelCol="0"/>
  <cols>
    <col collapsed="false" customWidth="true" hidden="false" outlineLevel="0" max="1" min="1" style="1" width="5.11"/>
    <col collapsed="false" customWidth="true" hidden="false" outlineLevel="0" max="2" min="2" style="1" width="66.44"/>
    <col collapsed="false" customWidth="true" hidden="true" outlineLevel="0" max="3" min="3" style="1" width="16"/>
    <col collapsed="false" customWidth="true" hidden="true" outlineLevel="0" max="4" min="4" style="2" width="16"/>
    <col collapsed="false" customWidth="true" hidden="true" outlineLevel="0" max="7" min="5" style="1" width="13"/>
    <col collapsed="false" customWidth="true" hidden="true" outlineLevel="0" max="8" min="8" style="1" width="14.56"/>
    <col collapsed="false" customWidth="true" hidden="true" outlineLevel="0" max="9" min="9" style="1" width="13"/>
    <col collapsed="false" customWidth="true" hidden="true" outlineLevel="0" max="10" min="10" style="3" width="13"/>
    <col collapsed="false" customWidth="true" hidden="true" outlineLevel="0" max="11" min="11" style="3" width="14.44"/>
    <col collapsed="false" customWidth="true" hidden="true" outlineLevel="0" max="13" min="12" style="3" width="11.67"/>
    <col collapsed="false" customWidth="true" hidden="true" outlineLevel="0" max="16" min="14" style="3" width="14"/>
    <col collapsed="false" customWidth="true" hidden="true" outlineLevel="0" max="17" min="17" style="3" width="14.56"/>
    <col collapsed="false" customWidth="true" hidden="false" outlineLevel="0" max="18" min="18" style="3" width="14.33"/>
    <col collapsed="false" customWidth="true" hidden="true" outlineLevel="0" max="20" min="19" style="3" width="14.56"/>
    <col collapsed="false" customWidth="true" hidden="false" outlineLevel="0" max="21" min="21" style="2" width="18.56"/>
    <col collapsed="false" customWidth="true" hidden="false" outlineLevel="0" max="22" min="22" style="1" width="18.56"/>
    <col collapsed="false" customWidth="true" hidden="false" outlineLevel="0" max="23" min="23" style="1" width="15"/>
    <col collapsed="false" customWidth="true" hidden="false" outlineLevel="0" max="24" min="24" style="1" width="13.56"/>
    <col collapsed="false" customWidth="true" hidden="false" outlineLevel="0" max="25" min="25" style="1" width="19"/>
    <col collapsed="false" customWidth="false" hidden="false" outlineLevel="0" max="16384" min="26" style="1" width="9.11"/>
  </cols>
  <sheetData>
    <row r="1" customFormat="false" ht="17.25" hidden="false" customHeight="false" outlineLevel="0" collapsed="false">
      <c r="A1" s="4" t="s">
        <v>0</v>
      </c>
    </row>
    <row r="4" customFormat="false" ht="17.25" hidden="false" customHeight="false" outlineLevel="0" collapsed="false">
      <c r="B4" s="4" t="s">
        <v>1</v>
      </c>
    </row>
    <row r="5" customFormat="false" ht="17.25" hidden="false" customHeight="false" outlineLevel="0" collapsed="false">
      <c r="B5" s="4"/>
    </row>
    <row r="6" customFormat="false" ht="17.25" hidden="false" customHeight="false" outlineLevel="0" collapsed="false">
      <c r="B6" s="4"/>
    </row>
    <row r="7" customFormat="false" ht="17.25" hidden="false" customHeight="false" outlineLevel="0" collapsed="false">
      <c r="A7" s="5" t="s">
        <v>2</v>
      </c>
      <c r="B7" s="4"/>
      <c r="C7" s="6"/>
      <c r="E7" s="6"/>
      <c r="F7" s="6"/>
      <c r="G7" s="6"/>
      <c r="H7" s="6"/>
      <c r="I7" s="6"/>
    </row>
    <row r="8" customFormat="false" ht="18" hidden="false" customHeight="false" outlineLevel="0" collapsed="false">
      <c r="A8" s="7"/>
      <c r="B8" s="8"/>
    </row>
    <row r="9" s="17" customFormat="true" ht="13.5" hidden="false" customHeight="true" outlineLevel="0" collapsed="false">
      <c r="A9" s="9" t="s">
        <v>3</v>
      </c>
      <c r="B9" s="10" t="s">
        <v>4</v>
      </c>
      <c r="C9" s="11" t="s">
        <v>5</v>
      </c>
      <c r="D9" s="11" t="s">
        <v>6</v>
      </c>
      <c r="E9" s="12"/>
      <c r="F9" s="11" t="s">
        <v>7</v>
      </c>
      <c r="G9" s="11" t="s">
        <v>8</v>
      </c>
      <c r="H9" s="11" t="s">
        <v>9</v>
      </c>
      <c r="I9" s="11"/>
      <c r="J9" s="11" t="s">
        <v>10</v>
      </c>
      <c r="K9" s="11" t="s">
        <v>11</v>
      </c>
      <c r="L9" s="13"/>
      <c r="M9" s="14" t="s">
        <v>12</v>
      </c>
      <c r="N9" s="14" t="s">
        <v>13</v>
      </c>
      <c r="O9" s="10" t="s">
        <v>14</v>
      </c>
      <c r="P9" s="10" t="s">
        <v>15</v>
      </c>
      <c r="Q9" s="10" t="s">
        <v>16</v>
      </c>
      <c r="R9" s="15" t="s">
        <v>17</v>
      </c>
      <c r="S9" s="10" t="s">
        <v>9</v>
      </c>
      <c r="T9" s="10" t="s">
        <v>18</v>
      </c>
      <c r="U9" s="16" t="s">
        <v>19</v>
      </c>
    </row>
    <row r="10" s="25" customFormat="true" ht="12.75" hidden="false" customHeight="true" outlineLevel="0" collapsed="false">
      <c r="A10" s="18" t="s">
        <v>20</v>
      </c>
      <c r="B10" s="18"/>
      <c r="C10" s="19" t="n">
        <f aca="false">C11+C12</f>
        <v>0</v>
      </c>
      <c r="D10" s="19" t="n">
        <f aca="false">+D11+D12</f>
        <v>848576246</v>
      </c>
      <c r="E10" s="20"/>
      <c r="F10" s="19" t="n">
        <f aca="false">+F11+F12</f>
        <v>848318379</v>
      </c>
      <c r="G10" s="19" t="n">
        <f aca="false">G11+G12</f>
        <v>883743435</v>
      </c>
      <c r="H10" s="21" t="n">
        <f aca="false">+H11+H12</f>
        <v>899427300</v>
      </c>
      <c r="I10" s="21"/>
      <c r="J10" s="19" t="n">
        <f aca="false">+J11+J12</f>
        <v>870731057</v>
      </c>
      <c r="K10" s="19" t="n">
        <f aca="false">K11+K12</f>
        <v>848576246</v>
      </c>
      <c r="L10" s="19" t="n">
        <f aca="false">L11+L12</f>
        <v>0</v>
      </c>
      <c r="M10" s="22" t="n">
        <f aca="false">SUM(E10/D10*100)</f>
        <v>0</v>
      </c>
      <c r="N10" s="22" t="e">
        <f aca="false">SUM(#REF!/E10*100)</f>
        <v>#REF!</v>
      </c>
      <c r="O10" s="19" t="n">
        <f aca="false">+O11+O12</f>
        <v>848318379</v>
      </c>
      <c r="P10" s="23" t="n">
        <f aca="false">+P11+P12</f>
        <v>13033500</v>
      </c>
      <c r="Q10" s="23" t="n">
        <f aca="false">+Q11+Q12</f>
        <v>10204957.39</v>
      </c>
      <c r="R10" s="23" t="n">
        <f aca="false">+R11+R12</f>
        <v>10792957.39</v>
      </c>
      <c r="S10" s="23" t="n">
        <f aca="false">+S11+S12</f>
        <v>5706530</v>
      </c>
      <c r="T10" s="23" t="n">
        <f aca="false">+T11+T12</f>
        <v>2783.29542007031</v>
      </c>
      <c r="U10" s="24" t="n">
        <f aca="false">+U11+U12</f>
        <v>6509857.39</v>
      </c>
    </row>
    <row r="11" s="25" customFormat="true" ht="12.75" hidden="false" customHeight="true" outlineLevel="0" collapsed="false">
      <c r="A11" s="26" t="s">
        <v>21</v>
      </c>
      <c r="B11" s="26"/>
      <c r="C11" s="27" t="n">
        <f aca="false">SUM(C44)</f>
        <v>0</v>
      </c>
      <c r="D11" s="27" t="n">
        <v>846971246</v>
      </c>
      <c r="E11" s="28"/>
      <c r="F11" s="27" t="n">
        <v>847118379</v>
      </c>
      <c r="G11" s="27" t="n">
        <v>882533935</v>
      </c>
      <c r="H11" s="29" t="n">
        <v>898217800</v>
      </c>
      <c r="I11" s="29"/>
      <c r="J11" s="27" t="n">
        <v>869221557</v>
      </c>
      <c r="K11" s="27" t="n">
        <v>846971246</v>
      </c>
      <c r="L11" s="30"/>
      <c r="M11" s="31" t="n">
        <f aca="false">SUM(E11/D11*100)</f>
        <v>0</v>
      </c>
      <c r="N11" s="31" t="e">
        <f aca="false">SUM(#REF!/E11*100)</f>
        <v>#REF!</v>
      </c>
      <c r="O11" s="27" t="n">
        <v>847118379</v>
      </c>
      <c r="P11" s="31" t="n">
        <f aca="false">SUM(P54)</f>
        <v>13033500</v>
      </c>
      <c r="Q11" s="31" t="n">
        <f aca="false">SUM(Q54)</f>
        <v>10204957.39</v>
      </c>
      <c r="R11" s="31" t="n">
        <f aca="false">SUM(R54)</f>
        <v>10792957.39</v>
      </c>
      <c r="S11" s="31" t="n">
        <f aca="false">SUM(S54)</f>
        <v>5706530</v>
      </c>
      <c r="T11" s="31" t="n">
        <f aca="false">SUM(T54)</f>
        <v>2783.29542007031</v>
      </c>
      <c r="U11" s="32" t="n">
        <f aca="false">SUM(U54)</f>
        <v>6509857.39</v>
      </c>
    </row>
    <row r="12" s="25" customFormat="true" ht="15" hidden="false" customHeight="true" outlineLevel="0" collapsed="false">
      <c r="A12" s="33" t="s">
        <v>22</v>
      </c>
      <c r="B12" s="33"/>
      <c r="C12" s="27" t="n">
        <f aca="false">SUM(C72)</f>
        <v>0</v>
      </c>
      <c r="D12" s="27" t="n">
        <v>1605000</v>
      </c>
      <c r="E12" s="27"/>
      <c r="F12" s="27" t="n">
        <v>1200000</v>
      </c>
      <c r="G12" s="27" t="n">
        <v>1209500</v>
      </c>
      <c r="H12" s="29" t="n">
        <v>1209500</v>
      </c>
      <c r="I12" s="29"/>
      <c r="J12" s="27" t="n">
        <v>1509500</v>
      </c>
      <c r="K12" s="27" t="n">
        <v>1605000</v>
      </c>
      <c r="L12" s="34"/>
      <c r="M12" s="31" t="n">
        <f aca="false">SUM(E12/D12*100)</f>
        <v>0</v>
      </c>
      <c r="N12" s="31" t="e">
        <f aca="false">SUM(#REF!/E12*100)</f>
        <v>#REF!</v>
      </c>
      <c r="O12" s="27" t="n">
        <v>1200000</v>
      </c>
      <c r="P12" s="31" t="n">
        <v>0</v>
      </c>
      <c r="Q12" s="31" t="n">
        <v>0</v>
      </c>
      <c r="R12" s="31" t="n">
        <v>0</v>
      </c>
      <c r="S12" s="31" t="n">
        <v>0</v>
      </c>
      <c r="T12" s="35" t="n">
        <v>0</v>
      </c>
      <c r="U12" s="32"/>
    </row>
    <row r="13" s="25" customFormat="true" ht="15" hidden="false" customHeight="true" outlineLevel="0" collapsed="false">
      <c r="A13" s="33" t="s">
        <v>23</v>
      </c>
      <c r="B13" s="33"/>
      <c r="C13" s="27" t="n">
        <f aca="false">+C14+C15</f>
        <v>296000</v>
      </c>
      <c r="D13" s="27" t="n">
        <f aca="false">+D14+D15</f>
        <v>833230963</v>
      </c>
      <c r="E13" s="27"/>
      <c r="F13" s="28" t="n">
        <f aca="false">+F14+F15</f>
        <v>829209325</v>
      </c>
      <c r="G13" s="28" t="n">
        <f aca="false">+G14+G15</f>
        <v>876192907</v>
      </c>
      <c r="H13" s="29" t="n">
        <f aca="false">+H14+H15</f>
        <v>891826773</v>
      </c>
      <c r="I13" s="29"/>
      <c r="J13" s="27" t="n">
        <f aca="false">+J14+J15</f>
        <v>889685991</v>
      </c>
      <c r="K13" s="27"/>
      <c r="L13" s="34"/>
      <c r="M13" s="31" t="n">
        <f aca="false">SUM(E13/D13*100)</f>
        <v>0</v>
      </c>
      <c r="N13" s="31" t="e">
        <f aca="false">SUM(#REF!/E13*100)</f>
        <v>#REF!</v>
      </c>
      <c r="O13" s="28" t="n">
        <f aca="false">+O14+O15</f>
        <v>829209325</v>
      </c>
      <c r="P13" s="36" t="n">
        <f aca="false">+P14+P15</f>
        <v>13533500</v>
      </c>
      <c r="Q13" s="36" t="n">
        <f aca="false">+Q14+Q15</f>
        <v>11435161.6</v>
      </c>
      <c r="R13" s="36" t="n">
        <f aca="false">+R14+R15</f>
        <v>12023161.6</v>
      </c>
      <c r="S13" s="36" t="n">
        <f aca="false">+S14+S15</f>
        <v>7376000</v>
      </c>
      <c r="T13" s="36" t="e">
        <f aca="false">+T14+T15</f>
        <v>#DIV/0!</v>
      </c>
      <c r="U13" s="37" t="n">
        <f aca="false">+U14+U15</f>
        <v>7740061.6</v>
      </c>
    </row>
    <row r="14" s="25" customFormat="true" ht="12.75" hidden="false" customHeight="true" outlineLevel="0" collapsed="false">
      <c r="A14" s="26" t="s">
        <v>24</v>
      </c>
      <c r="B14" s="26"/>
      <c r="C14" s="27" t="n">
        <f aca="false">SUM(C79)</f>
        <v>296000</v>
      </c>
      <c r="D14" s="27" t="n">
        <v>648268622</v>
      </c>
      <c r="E14" s="27"/>
      <c r="F14" s="27" t="n">
        <v>675584521</v>
      </c>
      <c r="G14" s="38" t="n">
        <v>689315876</v>
      </c>
      <c r="H14" s="29" t="n">
        <v>695070789</v>
      </c>
      <c r="I14" s="29"/>
      <c r="J14" s="27" t="n">
        <v>732676665</v>
      </c>
      <c r="K14" s="38" t="n">
        <v>646768622</v>
      </c>
      <c r="L14" s="34"/>
      <c r="M14" s="31" t="n">
        <f aca="false">SUM(E14/D14*100)</f>
        <v>0</v>
      </c>
      <c r="N14" s="31" t="e">
        <f aca="false">SUM(#REF!/E14*100)</f>
        <v>#REF!</v>
      </c>
      <c r="O14" s="27" t="n">
        <v>675584521</v>
      </c>
      <c r="P14" s="31" t="n">
        <f aca="false">SUM(P77)</f>
        <v>4918500</v>
      </c>
      <c r="Q14" s="31" t="n">
        <f aca="false">SUM(Q77)</f>
        <v>5370161.6</v>
      </c>
      <c r="R14" s="31" t="n">
        <f aca="false">SUM(R77)</f>
        <v>5513161.6</v>
      </c>
      <c r="S14" s="31" t="n">
        <f aca="false">SUM(S77)</f>
        <v>4456000</v>
      </c>
      <c r="T14" s="31" t="e">
        <f aca="false">SUM(T77)</f>
        <v>#DIV/0!</v>
      </c>
      <c r="U14" s="32" t="n">
        <f aca="false">SUM(U77)</f>
        <v>4849561.6</v>
      </c>
    </row>
    <row r="15" s="25" customFormat="true" ht="15" hidden="false" customHeight="true" outlineLevel="0" collapsed="false">
      <c r="A15" s="33" t="s">
        <v>25</v>
      </c>
      <c r="B15" s="33"/>
      <c r="C15" s="27" t="n">
        <f aca="false">SUM(C116)</f>
        <v>0</v>
      </c>
      <c r="D15" s="27" t="n">
        <v>184962341</v>
      </c>
      <c r="E15" s="27"/>
      <c r="F15" s="27" t="n">
        <v>153624804</v>
      </c>
      <c r="G15" s="38" t="n">
        <v>186877031</v>
      </c>
      <c r="H15" s="29" t="n">
        <v>196755984</v>
      </c>
      <c r="I15" s="29"/>
      <c r="J15" s="27" t="n">
        <v>157009326</v>
      </c>
      <c r="K15" s="38" t="n">
        <v>186462341</v>
      </c>
      <c r="L15" s="30"/>
      <c r="M15" s="31" t="n">
        <f aca="false">SUM(E15/D15*100)</f>
        <v>0</v>
      </c>
      <c r="N15" s="31" t="e">
        <f aca="false">SUM(#REF!/E15*100)</f>
        <v>#REF!</v>
      </c>
      <c r="O15" s="27" t="n">
        <v>153624804</v>
      </c>
      <c r="P15" s="31" t="n">
        <f aca="false">SUM(P99)</f>
        <v>8615000</v>
      </c>
      <c r="Q15" s="31" t="n">
        <f aca="false">SUM(Q99)</f>
        <v>6065000</v>
      </c>
      <c r="R15" s="31" t="n">
        <f aca="false">SUM(R99)</f>
        <v>6510000</v>
      </c>
      <c r="S15" s="31" t="n">
        <f aca="false">SUM(S99)</f>
        <v>2920000</v>
      </c>
      <c r="T15" s="31" t="e">
        <f aca="false">SUM(T99)</f>
        <v>#DIV/0!</v>
      </c>
      <c r="U15" s="32" t="n">
        <f aca="false">SUM(U99)</f>
        <v>2890500</v>
      </c>
    </row>
    <row r="16" s="25" customFormat="true" ht="15.75" hidden="false" customHeight="true" outlineLevel="0" collapsed="false">
      <c r="A16" s="39" t="s">
        <v>26</v>
      </c>
      <c r="B16" s="39"/>
      <c r="C16" s="40" t="n">
        <f aca="false">+C10-C13</f>
        <v>-296000</v>
      </c>
      <c r="D16" s="40" t="n">
        <f aca="false">+D10-D13</f>
        <v>15345283</v>
      </c>
      <c r="E16" s="40"/>
      <c r="F16" s="40" t="n">
        <f aca="false">+F10-F13</f>
        <v>19109054</v>
      </c>
      <c r="G16" s="40" t="n">
        <f aca="false">+G10-G13</f>
        <v>7550528</v>
      </c>
      <c r="H16" s="41" t="n">
        <f aca="false">+H10-H13</f>
        <v>7600527</v>
      </c>
      <c r="I16" s="41" t="n">
        <f aca="false">+I10-I13</f>
        <v>0</v>
      </c>
      <c r="J16" s="40" t="n">
        <f aca="false">+J10-J13</f>
        <v>-18954934</v>
      </c>
      <c r="K16" s="40" t="n">
        <f aca="false">+K10-K13</f>
        <v>848576246</v>
      </c>
      <c r="L16" s="42"/>
      <c r="M16" s="43" t="n">
        <f aca="false">SUM(E16/D16*100)</f>
        <v>0</v>
      </c>
      <c r="N16" s="43" t="e">
        <f aca="false">SUM(#REF!/E16*100)</f>
        <v>#REF!</v>
      </c>
      <c r="O16" s="40" t="n">
        <f aca="false">+O10-O13</f>
        <v>19109054</v>
      </c>
      <c r="P16" s="44" t="n">
        <f aca="false">+P10-P13</f>
        <v>-500000</v>
      </c>
      <c r="Q16" s="44" t="n">
        <f aca="false">+Q10-Q13</f>
        <v>-1230204.21</v>
      </c>
      <c r="R16" s="44" t="n">
        <f aca="false">+R10-R13</f>
        <v>-1230204.21</v>
      </c>
      <c r="S16" s="44" t="n">
        <f aca="false">+S10-S13</f>
        <v>-1669470</v>
      </c>
      <c r="T16" s="44" t="e">
        <f aca="false">+T10-T13</f>
        <v>#DIV/0!</v>
      </c>
      <c r="U16" s="45" t="n">
        <f aca="false">+U10-U13</f>
        <v>-1230204.21</v>
      </c>
    </row>
    <row r="17" s="25" customFormat="true" ht="12" hidden="false" customHeight="true" outlineLevel="0" collapsed="false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  <c r="M17" s="48"/>
      <c r="N17" s="48"/>
      <c r="O17" s="48"/>
      <c r="P17" s="48"/>
      <c r="Q17" s="48"/>
      <c r="R17" s="48"/>
      <c r="S17" s="48"/>
      <c r="T17" s="48"/>
      <c r="U17" s="49"/>
    </row>
    <row r="18" s="17" customFormat="true" ht="13.5" hidden="false" customHeight="true" outlineLevel="0" collapsed="false">
      <c r="A18" s="9" t="s">
        <v>3</v>
      </c>
      <c r="B18" s="10" t="s">
        <v>4</v>
      </c>
      <c r="C18" s="11" t="s">
        <v>5</v>
      </c>
      <c r="D18" s="11" t="s">
        <v>6</v>
      </c>
      <c r="E18" s="11"/>
      <c r="F18" s="11" t="s">
        <v>7</v>
      </c>
      <c r="G18" s="11" t="s">
        <v>8</v>
      </c>
      <c r="H18" s="11" t="s">
        <v>9</v>
      </c>
      <c r="I18" s="11"/>
      <c r="J18" s="11" t="s">
        <v>10</v>
      </c>
      <c r="K18" s="11" t="s">
        <v>11</v>
      </c>
      <c r="L18" s="13"/>
      <c r="M18" s="14" t="s">
        <v>12</v>
      </c>
      <c r="N18" s="14" t="s">
        <v>13</v>
      </c>
      <c r="O18" s="10" t="s">
        <v>14</v>
      </c>
      <c r="P18" s="10" t="s">
        <v>15</v>
      </c>
      <c r="Q18" s="10" t="s">
        <v>16</v>
      </c>
      <c r="R18" s="15" t="s">
        <v>17</v>
      </c>
      <c r="S18" s="10" t="s">
        <v>9</v>
      </c>
      <c r="T18" s="10" t="s">
        <v>18</v>
      </c>
      <c r="U18" s="16" t="s">
        <v>19</v>
      </c>
    </row>
    <row r="19" s="25" customFormat="true" ht="21" hidden="false" customHeight="true" outlineLevel="0" collapsed="false">
      <c r="A19" s="50" t="s">
        <v>27</v>
      </c>
      <c r="B19" s="50"/>
      <c r="C19" s="19"/>
      <c r="D19" s="19" t="n">
        <v>-156114183</v>
      </c>
      <c r="E19" s="51"/>
      <c r="F19" s="19" t="n">
        <v>-205883457</v>
      </c>
      <c r="G19" s="51" t="n">
        <v>-205883457</v>
      </c>
      <c r="H19" s="52" t="n">
        <v>-205883457</v>
      </c>
      <c r="I19" s="52"/>
      <c r="J19" s="19" t="n">
        <v>-205883457</v>
      </c>
      <c r="K19" s="53" t="n">
        <v>-156114183</v>
      </c>
      <c r="L19" s="54"/>
      <c r="M19" s="22" t="n">
        <f aca="false">SUM(E19/D19*100)</f>
        <v>0</v>
      </c>
      <c r="N19" s="22" t="e">
        <f aca="false">SUM(#REF!/E19*100)</f>
        <v>#REF!</v>
      </c>
      <c r="O19" s="19" t="n">
        <v>-205883457</v>
      </c>
      <c r="P19" s="22" t="n">
        <f aca="false">SUM(P20)</f>
        <v>500000</v>
      </c>
      <c r="Q19" s="22" t="n">
        <f aca="false">SUM(Q20)</f>
        <v>1230204.21</v>
      </c>
      <c r="R19" s="22" t="n">
        <v>1230204.21</v>
      </c>
      <c r="S19" s="22" t="n">
        <v>1230204.21</v>
      </c>
      <c r="T19" s="22" t="n">
        <v>1230204.21</v>
      </c>
      <c r="U19" s="22" t="n">
        <v>1230204.21</v>
      </c>
    </row>
    <row r="20" s="25" customFormat="true" ht="31.5" hidden="false" customHeight="true" outlineLevel="0" collapsed="false">
      <c r="A20" s="55" t="s">
        <v>28</v>
      </c>
      <c r="B20" s="55"/>
      <c r="C20" s="56" t="n">
        <v>0</v>
      </c>
      <c r="D20" s="56" t="n">
        <v>-13354767</v>
      </c>
      <c r="E20" s="57"/>
      <c r="F20" s="56" t="n">
        <v>-42800528</v>
      </c>
      <c r="G20" s="57" t="n">
        <v>-42800528</v>
      </c>
      <c r="H20" s="41" t="n">
        <v>-42800528</v>
      </c>
      <c r="I20" s="41"/>
      <c r="J20" s="56" t="n">
        <v>-18954934</v>
      </c>
      <c r="K20" s="40" t="n">
        <v>-13354767</v>
      </c>
      <c r="L20" s="42"/>
      <c r="M20" s="43" t="n">
        <f aca="false">SUM(E20/D20*100)</f>
        <v>0</v>
      </c>
      <c r="N20" s="43" t="e">
        <f aca="false">SUM(#REF!/E20*100)</f>
        <v>#REF!</v>
      </c>
      <c r="O20" s="56" t="n">
        <v>-42800528</v>
      </c>
      <c r="P20" s="43" t="n">
        <f aca="false">SUM(P119)</f>
        <v>500000</v>
      </c>
      <c r="Q20" s="58" t="n">
        <v>1230204.21</v>
      </c>
      <c r="R20" s="43"/>
      <c r="S20" s="43" t="n">
        <v>0</v>
      </c>
      <c r="T20" s="43" t="n">
        <v>0</v>
      </c>
      <c r="U20" s="59"/>
    </row>
    <row r="21" s="25" customFormat="true" ht="33.75" hidden="false" customHeight="true" outlineLevel="0" collapsed="false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M21" s="48"/>
      <c r="N21" s="48"/>
      <c r="O21" s="48"/>
      <c r="P21" s="48"/>
      <c r="Q21" s="48"/>
      <c r="R21" s="48"/>
      <c r="S21" s="48"/>
      <c r="T21" s="48"/>
      <c r="U21" s="49"/>
    </row>
    <row r="22" s="17" customFormat="true" ht="13.5" hidden="false" customHeight="true" outlineLevel="0" collapsed="false">
      <c r="A22" s="9" t="s">
        <v>3</v>
      </c>
      <c r="B22" s="10" t="s">
        <v>4</v>
      </c>
      <c r="C22" s="11" t="s">
        <v>5</v>
      </c>
      <c r="D22" s="11" t="s">
        <v>6</v>
      </c>
      <c r="E22" s="11"/>
      <c r="F22" s="11" t="s">
        <v>7</v>
      </c>
      <c r="G22" s="11" t="s">
        <v>8</v>
      </c>
      <c r="H22" s="11" t="s">
        <v>9</v>
      </c>
      <c r="I22" s="11"/>
      <c r="J22" s="11" t="s">
        <v>10</v>
      </c>
      <c r="K22" s="11" t="s">
        <v>11</v>
      </c>
      <c r="L22" s="13"/>
      <c r="M22" s="14" t="s">
        <v>12</v>
      </c>
      <c r="N22" s="14" t="s">
        <v>13</v>
      </c>
      <c r="O22" s="10" t="s">
        <v>14</v>
      </c>
      <c r="P22" s="10" t="s">
        <v>15</v>
      </c>
      <c r="Q22" s="10" t="s">
        <v>16</v>
      </c>
      <c r="R22" s="15" t="s">
        <v>17</v>
      </c>
      <c r="S22" s="10" t="s">
        <v>9</v>
      </c>
      <c r="T22" s="10" t="s">
        <v>18</v>
      </c>
      <c r="U22" s="16" t="s">
        <v>19</v>
      </c>
    </row>
    <row r="23" s="25" customFormat="true" ht="15" hidden="false" customHeight="true" outlineLevel="0" collapsed="false">
      <c r="A23" s="18" t="s">
        <v>29</v>
      </c>
      <c r="B23" s="18"/>
      <c r="C23" s="19" t="n">
        <f aca="false">SUM(C147)</f>
        <v>0</v>
      </c>
      <c r="D23" s="19" t="n">
        <f aca="false">SUM(D147)</f>
        <v>0</v>
      </c>
      <c r="E23" s="19"/>
      <c r="F23" s="19" t="n">
        <v>20250000</v>
      </c>
      <c r="G23" s="19" t="n">
        <v>35250000</v>
      </c>
      <c r="H23" s="21" t="n">
        <v>35250000</v>
      </c>
      <c r="I23" s="21"/>
      <c r="J23" s="19" t="n">
        <v>310000</v>
      </c>
      <c r="K23" s="19" t="n">
        <v>3012200</v>
      </c>
      <c r="L23" s="60"/>
      <c r="M23" s="22" t="e">
        <f aca="false">SUM(E23/D23*100)</f>
        <v>#DIV/0!</v>
      </c>
      <c r="N23" s="22" t="e">
        <f aca="false">SUM(#REF!/E23*100)</f>
        <v>#REF!</v>
      </c>
      <c r="O23" s="19" t="n">
        <v>20250000</v>
      </c>
      <c r="P23" s="22" t="n">
        <v>0</v>
      </c>
      <c r="Q23" s="22" t="n">
        <v>0</v>
      </c>
      <c r="R23" s="22"/>
      <c r="S23" s="22" t="n">
        <v>0</v>
      </c>
      <c r="T23" s="22" t="n">
        <v>0</v>
      </c>
      <c r="U23" s="61"/>
    </row>
    <row r="24" s="25" customFormat="true" ht="22.5" hidden="false" customHeight="true" outlineLevel="0" collapsed="false">
      <c r="A24" s="26" t="s">
        <v>30</v>
      </c>
      <c r="B24" s="26"/>
      <c r="C24" s="27" t="n">
        <f aca="false">SUM(C156)</f>
        <v>0</v>
      </c>
      <c r="D24" s="27" t="n">
        <f aca="false">SUM(D156)</f>
        <v>0</v>
      </c>
      <c r="E24" s="27"/>
      <c r="F24" s="27" t="n">
        <v>0</v>
      </c>
      <c r="G24" s="27" t="n">
        <v>0</v>
      </c>
      <c r="H24" s="29" t="n">
        <f aca="false">SUM(I156)</f>
        <v>0</v>
      </c>
      <c r="I24" s="29"/>
      <c r="J24" s="27" t="n">
        <v>1850000</v>
      </c>
      <c r="K24" s="27" t="n">
        <v>5002716</v>
      </c>
      <c r="L24" s="30"/>
      <c r="M24" s="31" t="e">
        <f aca="false">SUM(E24/D24*100)</f>
        <v>#DIV/0!</v>
      </c>
      <c r="N24" s="31" t="n">
        <v>0</v>
      </c>
      <c r="O24" s="27" t="n">
        <v>0</v>
      </c>
      <c r="P24" s="31" t="n">
        <v>0</v>
      </c>
      <c r="Q24" s="31" t="n">
        <v>0</v>
      </c>
      <c r="R24" s="31"/>
      <c r="S24" s="31" t="n">
        <v>0</v>
      </c>
      <c r="T24" s="31" t="n">
        <v>0</v>
      </c>
      <c r="U24" s="32"/>
    </row>
    <row r="25" s="65" customFormat="true" ht="12.75" hidden="false" customHeight="true" outlineLevel="0" collapsed="false">
      <c r="A25" s="39" t="s">
        <v>31</v>
      </c>
      <c r="B25" s="39"/>
      <c r="C25" s="56" t="n">
        <f aca="false">C23-C24</f>
        <v>0</v>
      </c>
      <c r="D25" s="56" t="n">
        <f aca="false">D23-D24</f>
        <v>0</v>
      </c>
      <c r="E25" s="56"/>
      <c r="F25" s="56" t="n">
        <f aca="false">F23-F24</f>
        <v>20250000</v>
      </c>
      <c r="G25" s="56" t="n">
        <f aca="false">G23-G24</f>
        <v>35250000</v>
      </c>
      <c r="H25" s="62" t="n">
        <f aca="false">H23-H24</f>
        <v>35250000</v>
      </c>
      <c r="I25" s="62"/>
      <c r="J25" s="56" t="n">
        <f aca="false">J23-J24</f>
        <v>-1540000</v>
      </c>
      <c r="K25" s="56" t="n">
        <f aca="false">K23-K24</f>
        <v>-1990516</v>
      </c>
      <c r="L25" s="63"/>
      <c r="M25" s="43" t="e">
        <f aca="false">SUM(E25/D25*100)</f>
        <v>#DIV/0!</v>
      </c>
      <c r="N25" s="43" t="e">
        <f aca="false">SUM(#REF!/E25*100)</f>
        <v>#REF!</v>
      </c>
      <c r="O25" s="56" t="n">
        <f aca="false">O23-O24</f>
        <v>20250000</v>
      </c>
      <c r="P25" s="56" t="n">
        <f aca="false">P23-P24</f>
        <v>0</v>
      </c>
      <c r="Q25" s="56" t="n">
        <f aca="false">Q23-Q24</f>
        <v>0</v>
      </c>
      <c r="R25" s="56" t="n">
        <f aca="false">R23-R24</f>
        <v>0</v>
      </c>
      <c r="S25" s="56" t="n">
        <f aca="false">S23-S24</f>
        <v>0</v>
      </c>
      <c r="T25" s="56" t="n">
        <f aca="false">T23-T24</f>
        <v>0</v>
      </c>
      <c r="U25" s="64"/>
    </row>
    <row r="26" s="65" customFormat="true" ht="12.75" hidden="false" customHeight="true" outlineLevel="0" collapsed="false">
      <c r="A26" s="66"/>
      <c r="B26" s="66"/>
      <c r="C26" s="67"/>
      <c r="D26" s="67"/>
      <c r="E26" s="67"/>
      <c r="F26" s="67"/>
      <c r="G26" s="67"/>
      <c r="H26" s="68"/>
      <c r="I26" s="68"/>
      <c r="J26" s="67"/>
      <c r="K26" s="67"/>
      <c r="L26" s="69"/>
      <c r="M26" s="48"/>
      <c r="N26" s="48"/>
      <c r="O26" s="67"/>
      <c r="P26" s="67"/>
      <c r="Q26" s="67"/>
      <c r="R26" s="67"/>
      <c r="S26" s="67"/>
      <c r="T26" s="67"/>
      <c r="U26" s="70"/>
    </row>
    <row r="27" s="65" customFormat="true" ht="12.75" hidden="false" customHeight="true" outlineLevel="0" collapsed="false">
      <c r="A27" s="66"/>
      <c r="B27" s="66"/>
      <c r="C27" s="67"/>
      <c r="D27" s="67"/>
      <c r="E27" s="67"/>
      <c r="F27" s="67"/>
      <c r="G27" s="67"/>
      <c r="H27" s="68"/>
      <c r="I27" s="68"/>
      <c r="J27" s="67"/>
      <c r="K27" s="67"/>
      <c r="L27" s="69"/>
      <c r="M27" s="48"/>
      <c r="N27" s="48"/>
      <c r="O27" s="67"/>
      <c r="P27" s="67"/>
      <c r="Q27" s="67"/>
      <c r="R27" s="67"/>
      <c r="S27" s="67"/>
      <c r="T27" s="67"/>
      <c r="U27" s="70"/>
    </row>
    <row r="28" s="65" customFormat="true" ht="12.75" hidden="false" customHeight="true" outlineLevel="0" collapsed="false">
      <c r="A28" s="66"/>
      <c r="B28" s="66"/>
      <c r="C28" s="67"/>
      <c r="D28" s="67"/>
      <c r="E28" s="67"/>
      <c r="F28" s="67"/>
      <c r="G28" s="67"/>
      <c r="H28" s="68"/>
      <c r="I28" s="68"/>
      <c r="J28" s="67"/>
      <c r="K28" s="67"/>
      <c r="L28" s="69"/>
      <c r="M28" s="48"/>
      <c r="N28" s="48"/>
      <c r="O28" s="67"/>
      <c r="P28" s="67"/>
      <c r="Q28" s="67"/>
      <c r="R28" s="67"/>
      <c r="S28" s="67"/>
      <c r="T28" s="67"/>
      <c r="U28" s="70"/>
    </row>
    <row r="29" s="65" customFormat="true" ht="12.75" hidden="false" customHeight="true" outlineLevel="0" collapsed="false">
      <c r="A29" s="66"/>
      <c r="B29" s="66"/>
      <c r="C29" s="67"/>
      <c r="D29" s="67"/>
      <c r="E29" s="67"/>
      <c r="F29" s="67"/>
      <c r="G29" s="67"/>
      <c r="H29" s="68"/>
      <c r="I29" s="68"/>
      <c r="J29" s="67"/>
      <c r="K29" s="67"/>
      <c r="L29" s="69"/>
      <c r="M29" s="48"/>
      <c r="N29" s="48"/>
      <c r="O29" s="67"/>
      <c r="P29" s="67"/>
      <c r="Q29" s="67"/>
      <c r="R29" s="67"/>
      <c r="S29" s="67"/>
      <c r="T29" s="67"/>
      <c r="U29" s="70"/>
    </row>
    <row r="30" s="65" customFormat="true" ht="12.75" hidden="false" customHeight="true" outlineLevel="0" collapsed="false">
      <c r="A30" s="66"/>
      <c r="B30" s="66"/>
      <c r="C30" s="67"/>
      <c r="D30" s="67"/>
      <c r="E30" s="67"/>
      <c r="F30" s="67"/>
      <c r="G30" s="67"/>
      <c r="H30" s="68"/>
      <c r="I30" s="68"/>
      <c r="J30" s="67"/>
      <c r="K30" s="67"/>
      <c r="L30" s="69"/>
      <c r="M30" s="48"/>
      <c r="N30" s="48"/>
      <c r="O30" s="67"/>
      <c r="P30" s="67"/>
      <c r="Q30" s="67"/>
      <c r="R30" s="67"/>
      <c r="S30" s="67"/>
      <c r="T30" s="67"/>
      <c r="U30" s="70"/>
    </row>
    <row r="31" s="65" customFormat="true" ht="12" hidden="false" customHeight="true" outlineLevel="0" collapsed="false">
      <c r="A31" s="71"/>
      <c r="B31" s="72" t="s">
        <v>32</v>
      </c>
      <c r="C31" s="73"/>
      <c r="D31" s="73"/>
      <c r="E31" s="73"/>
      <c r="F31" s="73"/>
      <c r="G31" s="73"/>
      <c r="H31" s="73"/>
      <c r="I31" s="73"/>
      <c r="J31" s="73"/>
      <c r="K31" s="74"/>
      <c r="L31" s="74"/>
      <c r="M31" s="74"/>
      <c r="N31" s="74"/>
      <c r="O31" s="74"/>
      <c r="U31" s="70"/>
    </row>
    <row r="32" s="65" customFormat="true" ht="12.75" hidden="false" customHeight="true" outlineLevel="0" collapsed="false">
      <c r="A32" s="66"/>
      <c r="B32" s="66"/>
      <c r="C32" s="67"/>
      <c r="D32" s="67"/>
      <c r="E32" s="67"/>
      <c r="F32" s="67"/>
      <c r="G32" s="67"/>
      <c r="H32" s="68"/>
      <c r="I32" s="68"/>
      <c r="J32" s="67"/>
      <c r="K32" s="67"/>
      <c r="L32" s="69"/>
      <c r="M32" s="48"/>
      <c r="N32" s="48"/>
      <c r="O32" s="67"/>
      <c r="P32" s="67"/>
      <c r="Q32" s="67"/>
      <c r="R32" s="67"/>
      <c r="S32" s="67"/>
      <c r="T32" s="67"/>
      <c r="U32" s="70"/>
    </row>
    <row r="33" customFormat="false" ht="17.25" hidden="true" customHeight="false" outlineLevel="0" collapsed="false">
      <c r="A33" s="5" t="s">
        <v>2</v>
      </c>
      <c r="B33" s="4"/>
      <c r="C33" s="6"/>
      <c r="E33" s="6"/>
      <c r="F33" s="6"/>
      <c r="G33" s="6"/>
      <c r="H33" s="6"/>
      <c r="I33" s="6"/>
    </row>
    <row r="34" customFormat="false" ht="15" hidden="true" customHeight="false" outlineLevel="0" collapsed="false">
      <c r="A34" s="5"/>
      <c r="B34" s="7"/>
      <c r="C34" s="75" t="s">
        <v>33</v>
      </c>
      <c r="D34" s="76" t="s">
        <v>34</v>
      </c>
      <c r="E34" s="76" t="s">
        <v>35</v>
      </c>
      <c r="F34" s="76" t="s">
        <v>36</v>
      </c>
      <c r="G34" s="76" t="s">
        <v>33</v>
      </c>
      <c r="H34" s="76" t="s">
        <v>34</v>
      </c>
      <c r="I34" s="76" t="s">
        <v>35</v>
      </c>
      <c r="J34" s="77" t="s">
        <v>36</v>
      </c>
      <c r="K34" s="77" t="s">
        <v>37</v>
      </c>
      <c r="L34" s="77" t="s">
        <v>38</v>
      </c>
      <c r="M34" s="77" t="s">
        <v>14</v>
      </c>
      <c r="N34" s="78" t="s">
        <v>38</v>
      </c>
      <c r="O34" s="78" t="s">
        <v>14</v>
      </c>
      <c r="P34" s="78" t="s">
        <v>14</v>
      </c>
      <c r="Q34" s="78" t="s">
        <v>39</v>
      </c>
      <c r="R34" s="78" t="s">
        <v>40</v>
      </c>
      <c r="S34" s="78" t="s">
        <v>40</v>
      </c>
      <c r="T34" s="78" t="s">
        <v>15</v>
      </c>
    </row>
    <row r="35" customFormat="false" ht="15" hidden="true" customHeight="false" outlineLevel="0" collapsed="false">
      <c r="A35" s="5" t="s">
        <v>41</v>
      </c>
      <c r="B35" s="7"/>
      <c r="C35" s="6"/>
      <c r="E35" s="2"/>
      <c r="F35" s="2"/>
      <c r="G35" s="2"/>
      <c r="H35" s="2"/>
      <c r="I35" s="2"/>
    </row>
    <row r="36" customFormat="false" ht="15" hidden="true" customHeight="false" outlineLevel="0" collapsed="false">
      <c r="A36" s="5" t="s">
        <v>42</v>
      </c>
      <c r="B36" s="7"/>
      <c r="C36" s="6" t="n">
        <v>2151000</v>
      </c>
      <c r="D36" s="2" t="n">
        <v>2703362</v>
      </c>
      <c r="E36" s="2" t="n">
        <v>2619000</v>
      </c>
      <c r="F36" s="2" t="n">
        <v>2709000</v>
      </c>
      <c r="G36" s="2" t="n">
        <v>2151000</v>
      </c>
      <c r="H36" s="2" t="n">
        <v>2703362</v>
      </c>
      <c r="I36" s="2" t="n">
        <v>2619000</v>
      </c>
      <c r="J36" s="3" t="n">
        <f aca="false">SUM(J54)</f>
        <v>2844020</v>
      </c>
      <c r="K36" s="3" t="n">
        <f aca="false">SUM(K54)</f>
        <v>1143236.81</v>
      </c>
      <c r="L36" s="3" t="n">
        <f aca="false">SUM(L54)</f>
        <v>0</v>
      </c>
      <c r="M36" s="3" t="n">
        <f aca="false">SUM(M54)</f>
        <v>0</v>
      </c>
      <c r="N36" s="3" t="n">
        <f aca="false">SUM(N54)</f>
        <v>4708700</v>
      </c>
      <c r="O36" s="3" t="n">
        <f aca="false">SUM(O54)</f>
        <v>5827700</v>
      </c>
      <c r="P36" s="3" t="n">
        <f aca="false">SUM(P54)</f>
        <v>13033500</v>
      </c>
      <c r="Q36" s="3" t="n">
        <f aca="false">SUM(Q54)</f>
        <v>10204957.39</v>
      </c>
      <c r="R36" s="3" t="n">
        <f aca="false">SUM(R54)</f>
        <v>10792957.39</v>
      </c>
      <c r="S36" s="3" t="n">
        <f aca="false">SUM(S54)</f>
        <v>5706530</v>
      </c>
      <c r="T36" s="3" t="n">
        <f aca="false">SUM(T54)</f>
        <v>2783.29542007031</v>
      </c>
    </row>
    <row r="37" customFormat="false" ht="15" hidden="true" customHeight="false" outlineLevel="0" collapsed="false">
      <c r="A37" s="5" t="s">
        <v>43</v>
      </c>
      <c r="B37" s="7"/>
      <c r="C37" s="6" t="n">
        <v>0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0</v>
      </c>
      <c r="J37" s="3" t="n">
        <f aca="false">SUM(J70)</f>
        <v>0</v>
      </c>
      <c r="K37" s="3" t="n">
        <f aca="false">SUM(K70)</f>
        <v>0</v>
      </c>
      <c r="L37" s="3" t="n">
        <f aca="false">SUM(L70)</f>
        <v>0</v>
      </c>
      <c r="M37" s="3" t="n">
        <f aca="false">SUM(M70)</f>
        <v>0</v>
      </c>
      <c r="N37" s="3" t="n">
        <f aca="false">SUM(N70)</f>
        <v>0</v>
      </c>
      <c r="O37" s="3" t="n">
        <f aca="false">SUM(O70)</f>
        <v>0</v>
      </c>
      <c r="P37" s="3" t="n">
        <f aca="false">SUM(P70)</f>
        <v>0</v>
      </c>
      <c r="Q37" s="3" t="n">
        <f aca="false">SUM(Q70)</f>
        <v>0</v>
      </c>
      <c r="R37" s="3" t="n">
        <f aca="false">SUM(R70)</f>
        <v>0</v>
      </c>
      <c r="S37" s="3" t="n">
        <f aca="false">SUM(S70)</f>
        <v>0</v>
      </c>
      <c r="T37" s="3" t="n">
        <f aca="false">SUM(T70)</f>
        <v>0</v>
      </c>
    </row>
    <row r="38" customFormat="false" ht="15" hidden="true" customHeight="false" outlineLevel="0" collapsed="false">
      <c r="A38" s="5" t="s">
        <v>44</v>
      </c>
      <c r="B38" s="7"/>
      <c r="C38" s="6" t="n">
        <v>1320000</v>
      </c>
      <c r="D38" s="2" t="n">
        <v>1873362</v>
      </c>
      <c r="E38" s="2" t="n">
        <v>1449000</v>
      </c>
      <c r="F38" s="2" t="n">
        <v>1486000</v>
      </c>
      <c r="G38" s="2" t="n">
        <v>1320000</v>
      </c>
      <c r="H38" s="2" t="n">
        <v>1873362</v>
      </c>
      <c r="I38" s="2" t="n">
        <v>1449000</v>
      </c>
      <c r="J38" s="3" t="n">
        <f aca="false">SUM(J77)</f>
        <v>1837000</v>
      </c>
      <c r="K38" s="3" t="n">
        <f aca="false">SUM(K77)</f>
        <v>727178.75</v>
      </c>
      <c r="L38" s="3" t="n">
        <f aca="false">SUM(L77)</f>
        <v>0</v>
      </c>
      <c r="M38" s="3" t="n">
        <f aca="false">SUM(M77)</f>
        <v>0</v>
      </c>
      <c r="N38" s="3" t="n">
        <f aca="false">SUM(N77)</f>
        <v>3556200</v>
      </c>
      <c r="O38" s="3" t="n">
        <f aca="false">SUM(O77)</f>
        <v>4030200</v>
      </c>
      <c r="P38" s="3" t="n">
        <f aca="false">SUM(P77)</f>
        <v>4918500</v>
      </c>
      <c r="Q38" s="3" t="n">
        <f aca="false">SUM(Q77)</f>
        <v>5370161.6</v>
      </c>
      <c r="R38" s="3" t="n">
        <f aca="false">SUM(R77)</f>
        <v>5513161.6</v>
      </c>
      <c r="S38" s="3" t="n">
        <f aca="false">SUM(S77)</f>
        <v>4456000</v>
      </c>
      <c r="T38" s="3" t="e">
        <f aca="false">SUM(T77)</f>
        <v>#DIV/0!</v>
      </c>
    </row>
    <row r="39" customFormat="false" ht="15" hidden="true" customHeight="false" outlineLevel="0" collapsed="false">
      <c r="A39" s="5" t="s">
        <v>45</v>
      </c>
      <c r="B39" s="7"/>
      <c r="C39" s="6" t="n">
        <v>831000</v>
      </c>
      <c r="D39" s="2" t="n">
        <v>830000</v>
      </c>
      <c r="E39" s="2" t="n">
        <v>1170000</v>
      </c>
      <c r="F39" s="2" t="n">
        <v>1223000</v>
      </c>
      <c r="G39" s="2" t="n">
        <v>831000</v>
      </c>
      <c r="H39" s="2" t="n">
        <v>830000</v>
      </c>
      <c r="I39" s="2" t="n">
        <v>1170000</v>
      </c>
      <c r="J39" s="3" t="n">
        <f aca="false">SUM(J99)</f>
        <v>1312020</v>
      </c>
      <c r="K39" s="3" t="n">
        <f aca="false">SUM(K99)</f>
        <v>91375.93</v>
      </c>
      <c r="L39" s="3" t="n">
        <f aca="false">SUM(L99)</f>
        <v>0</v>
      </c>
      <c r="M39" s="3" t="n">
        <f aca="false">SUM(M99)</f>
        <v>0</v>
      </c>
      <c r="N39" s="3" t="n">
        <f aca="false">SUM(N99)</f>
        <v>1152500</v>
      </c>
      <c r="O39" s="3" t="n">
        <f aca="false">SUM(O99)</f>
        <v>1797500</v>
      </c>
      <c r="P39" s="3" t="n">
        <f aca="false">SUM(P99)</f>
        <v>8615000</v>
      </c>
      <c r="Q39" s="3" t="n">
        <f aca="false">SUM(Q99)</f>
        <v>6065000</v>
      </c>
      <c r="R39" s="3" t="n">
        <f aca="false">SUM(R99)</f>
        <v>6510000</v>
      </c>
      <c r="S39" s="3" t="n">
        <f aca="false">SUM(S99)</f>
        <v>2920000</v>
      </c>
      <c r="T39" s="3" t="e">
        <f aca="false">SUM(T99)</f>
        <v>#DIV/0!</v>
      </c>
    </row>
    <row r="40" customFormat="false" ht="15.75" hidden="true" customHeight="true" outlineLevel="0" collapsed="false">
      <c r="A40" s="5" t="s">
        <v>46</v>
      </c>
      <c r="B40" s="7"/>
      <c r="C40" s="79" t="n">
        <v>0</v>
      </c>
      <c r="D40" s="3" t="n">
        <v>0</v>
      </c>
      <c r="E40" s="80" t="n">
        <v>0</v>
      </c>
      <c r="F40" s="80" t="n">
        <v>0</v>
      </c>
      <c r="G40" s="80" t="n">
        <v>0</v>
      </c>
      <c r="H40" s="80" t="n">
        <v>0</v>
      </c>
      <c r="I40" s="80" t="n">
        <v>0</v>
      </c>
      <c r="J40" s="3" t="n">
        <v>0</v>
      </c>
      <c r="K40" s="3" t="n">
        <v>0</v>
      </c>
      <c r="L40" s="3" t="n">
        <v>0</v>
      </c>
      <c r="M40" s="3" t="n">
        <v>0</v>
      </c>
      <c r="N40" s="3" t="n">
        <v>0</v>
      </c>
      <c r="O40" s="3" t="n">
        <f aca="false">SUM(O36+O37-O38-O39)</f>
        <v>0</v>
      </c>
      <c r="P40" s="3" t="n">
        <f aca="false">SUM(P36+P37-P38-P39)</f>
        <v>-500000</v>
      </c>
      <c r="Q40" s="3" t="n">
        <f aca="false">SUM(Q36+Q37-Q38-Q39)</f>
        <v>-1230204.21</v>
      </c>
      <c r="R40" s="3" t="n">
        <f aca="false">SUM(R36+R37-R38-R39)</f>
        <v>-1230204.21</v>
      </c>
      <c r="S40" s="3" t="n">
        <f aca="false">SUM(S36+S37-S38-S39)</f>
        <v>-1669470</v>
      </c>
      <c r="T40" s="3" t="e">
        <f aca="false">SUM(T36+T37-T38-T39)</f>
        <v>#DIV/0!</v>
      </c>
    </row>
    <row r="41" customFormat="false" ht="15" hidden="true" customHeight="false" outlineLevel="0" collapsed="false">
      <c r="A41" s="5"/>
      <c r="B41" s="7"/>
      <c r="C41" s="6"/>
      <c r="E41" s="2"/>
      <c r="F41" s="2"/>
      <c r="G41" s="2"/>
      <c r="H41" s="2"/>
      <c r="I41" s="2"/>
    </row>
    <row r="42" customFormat="false" ht="15" hidden="true" customHeight="false" outlineLevel="0" collapsed="false">
      <c r="A42" s="5" t="s">
        <v>47</v>
      </c>
      <c r="B42" s="7"/>
      <c r="C42" s="6"/>
      <c r="E42" s="2"/>
      <c r="F42" s="2"/>
      <c r="G42" s="2"/>
      <c r="H42" s="2"/>
      <c r="I42" s="2"/>
    </row>
    <row r="43" customFormat="false" ht="15" hidden="true" customHeight="false" outlineLevel="0" collapsed="false">
      <c r="A43" s="5" t="s">
        <v>48</v>
      </c>
      <c r="B43" s="7"/>
      <c r="C43" s="6" t="n">
        <v>0</v>
      </c>
      <c r="D43" s="2" t="n">
        <v>0</v>
      </c>
      <c r="E43" s="2" t="n">
        <v>0</v>
      </c>
      <c r="F43" s="2" t="n">
        <v>0</v>
      </c>
      <c r="G43" s="2" t="n">
        <v>0</v>
      </c>
      <c r="H43" s="2" t="n">
        <v>0</v>
      </c>
      <c r="I43" s="2" t="n">
        <v>0</v>
      </c>
      <c r="J43" s="3" t="n">
        <f aca="false">SUM(J110)</f>
        <v>0</v>
      </c>
      <c r="K43" s="3" t="n">
        <f aca="false">SUM(K110)</f>
        <v>0</v>
      </c>
      <c r="L43" s="3" t="n">
        <f aca="false">SUM(L110)</f>
        <v>0</v>
      </c>
      <c r="M43" s="3" t="n">
        <f aca="false">SUM(M110)</f>
        <v>0</v>
      </c>
      <c r="N43" s="3" t="n">
        <f aca="false">SUM(N110)</f>
        <v>0</v>
      </c>
      <c r="O43" s="3" t="n">
        <f aca="false">SUM(O110)</f>
        <v>0</v>
      </c>
      <c r="P43" s="3" t="n">
        <f aca="false">SUM(P110)</f>
        <v>0</v>
      </c>
      <c r="Q43" s="3" t="n">
        <f aca="false">SUM(Q110)</f>
        <v>0</v>
      </c>
      <c r="R43" s="3" t="n">
        <f aca="false">SUM(R110)</f>
        <v>0</v>
      </c>
      <c r="S43" s="3" t="n">
        <f aca="false">SUM(S110)</f>
        <v>0</v>
      </c>
      <c r="T43" s="3" t="n">
        <f aca="false">SUM(T110)</f>
        <v>0</v>
      </c>
    </row>
    <row r="44" customFormat="false" ht="15" hidden="true" customHeight="false" outlineLevel="0" collapsed="false">
      <c r="A44" s="5" t="s">
        <v>49</v>
      </c>
      <c r="B44" s="7"/>
      <c r="C44" s="6" t="n">
        <v>0</v>
      </c>
      <c r="D44" s="2" t="n">
        <v>0</v>
      </c>
      <c r="E44" s="2" t="n">
        <v>0</v>
      </c>
      <c r="F44" s="2" t="n">
        <v>0</v>
      </c>
      <c r="G44" s="2" t="n">
        <v>0</v>
      </c>
      <c r="H44" s="2" t="n">
        <v>0</v>
      </c>
      <c r="I44" s="2" t="n">
        <v>0</v>
      </c>
      <c r="J44" s="3" t="n">
        <f aca="false">SUM(J113)</f>
        <v>0</v>
      </c>
      <c r="K44" s="3" t="n">
        <f aca="false">SUM(K113)</f>
        <v>0</v>
      </c>
      <c r="L44" s="3" t="n">
        <f aca="false">SUM(L113)</f>
        <v>0</v>
      </c>
      <c r="M44" s="3" t="n">
        <f aca="false">SUM(M113)</f>
        <v>0</v>
      </c>
      <c r="N44" s="3" t="n">
        <f aca="false">SUM(N113)</f>
        <v>0</v>
      </c>
      <c r="O44" s="3" t="n">
        <f aca="false">SUM(O113)</f>
        <v>0</v>
      </c>
      <c r="P44" s="3" t="n">
        <f aca="false">SUM(P113)</f>
        <v>0</v>
      </c>
      <c r="Q44" s="3" t="n">
        <f aca="false">SUM(Q113)</f>
        <v>0</v>
      </c>
      <c r="R44" s="3" t="n">
        <f aca="false">SUM(R113)</f>
        <v>0</v>
      </c>
      <c r="S44" s="3" t="n">
        <f aca="false">SUM(S113)</f>
        <v>0</v>
      </c>
      <c r="T44" s="3" t="n">
        <f aca="false">SUM(T113)</f>
        <v>0</v>
      </c>
    </row>
    <row r="45" customFormat="false" ht="15" hidden="true" customHeight="false" outlineLevel="0" collapsed="false">
      <c r="A45" s="5" t="s">
        <v>50</v>
      </c>
      <c r="B45" s="7"/>
      <c r="C45" s="79" t="n">
        <v>0</v>
      </c>
      <c r="D45" s="3" t="n">
        <v>0</v>
      </c>
      <c r="E45" s="80" t="n">
        <v>0</v>
      </c>
      <c r="F45" s="80" t="n">
        <v>0</v>
      </c>
      <c r="G45" s="80" t="n">
        <v>0</v>
      </c>
      <c r="H45" s="80" t="n">
        <v>0</v>
      </c>
      <c r="I45" s="80" t="n">
        <v>0</v>
      </c>
      <c r="J45" s="3" t="n">
        <v>0</v>
      </c>
      <c r="K45" s="3" t="n">
        <v>0</v>
      </c>
      <c r="L45" s="3" t="n">
        <v>0</v>
      </c>
      <c r="M45" s="3" t="n">
        <v>0</v>
      </c>
      <c r="N45" s="3" t="n">
        <v>0</v>
      </c>
      <c r="O45" s="3" t="n">
        <v>0</v>
      </c>
      <c r="P45" s="3" t="n">
        <v>0</v>
      </c>
      <c r="Q45" s="3" t="n">
        <v>0</v>
      </c>
      <c r="R45" s="3" t="n">
        <v>0</v>
      </c>
      <c r="S45" s="3" t="n">
        <v>0</v>
      </c>
      <c r="T45" s="3" t="n">
        <v>0</v>
      </c>
    </row>
    <row r="46" customFormat="false" ht="15" hidden="true" customHeight="false" outlineLevel="0" collapsed="false">
      <c r="A46" s="5"/>
      <c r="B46" s="7"/>
      <c r="C46" s="6"/>
      <c r="E46" s="2"/>
      <c r="F46" s="2"/>
      <c r="G46" s="2"/>
      <c r="H46" s="2"/>
      <c r="I46" s="2"/>
    </row>
    <row r="47" customFormat="false" ht="12.75" hidden="true" customHeight="false" outlineLevel="0" collapsed="false">
      <c r="A47" s="81" t="s">
        <v>51</v>
      </c>
      <c r="C47" s="2"/>
      <c r="E47" s="2"/>
      <c r="F47" s="2"/>
      <c r="G47" s="2"/>
      <c r="H47" s="2"/>
      <c r="I47" s="2"/>
    </row>
    <row r="48" customFormat="false" ht="15" hidden="true" customHeight="false" outlineLevel="0" collapsed="false">
      <c r="A48" s="5" t="s">
        <v>52</v>
      </c>
      <c r="B48" s="7"/>
      <c r="C48" s="6" t="n">
        <v>0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0</v>
      </c>
      <c r="J48" s="3" t="n">
        <f aca="false">SUM(J117)</f>
        <v>0</v>
      </c>
      <c r="K48" s="3" t="n">
        <f aca="false">SUM(K117)</f>
        <v>0</v>
      </c>
      <c r="L48" s="3" t="n">
        <f aca="false">SUM(L117)</f>
        <v>0</v>
      </c>
      <c r="M48" s="3" t="n">
        <f aca="false">SUM(M117)</f>
        <v>0</v>
      </c>
      <c r="N48" s="3" t="n">
        <f aca="false">SUM(N117)</f>
        <v>0</v>
      </c>
      <c r="O48" s="3" t="n">
        <f aca="false">SUM(O117)</f>
        <v>0</v>
      </c>
      <c r="P48" s="3" t="n">
        <f aca="false">SUM(P117)</f>
        <v>500000</v>
      </c>
      <c r="Q48" s="3" t="n">
        <f aca="false">SUM(Q117)</f>
        <v>1230204.21</v>
      </c>
      <c r="R48" s="3" t="n">
        <f aca="false">SUM(R117)</f>
        <v>1230204.21</v>
      </c>
      <c r="S48" s="3" t="n">
        <f aca="false">SUM(S117)</f>
        <v>1669470</v>
      </c>
      <c r="T48" s="3" t="n">
        <f aca="false">SUM(T117)</f>
        <v>0</v>
      </c>
    </row>
    <row r="49" customFormat="false" ht="15" hidden="true" customHeight="false" outlineLevel="0" collapsed="false">
      <c r="A49" s="5"/>
      <c r="B49" s="7"/>
      <c r="C49" s="6"/>
      <c r="E49" s="2"/>
      <c r="F49" s="2"/>
      <c r="G49" s="2"/>
      <c r="H49" s="2"/>
      <c r="I49" s="2"/>
    </row>
    <row r="50" customFormat="false" ht="12.75" hidden="true" customHeight="false" outlineLevel="0" collapsed="false">
      <c r="A50" s="81" t="s">
        <v>53</v>
      </c>
      <c r="C50" s="2"/>
      <c r="E50" s="2"/>
      <c r="F50" s="2"/>
      <c r="G50" s="2"/>
      <c r="H50" s="2"/>
      <c r="I50" s="2"/>
      <c r="V50" s="3"/>
      <c r="W50" s="3"/>
    </row>
    <row r="51" customFormat="false" ht="13.5" hidden="false" customHeight="false" outlineLevel="0" collapsed="false">
      <c r="A51" s="81"/>
      <c r="C51" s="2"/>
      <c r="E51" s="2"/>
      <c r="F51" s="2"/>
      <c r="G51" s="2"/>
      <c r="H51" s="2"/>
      <c r="I51" s="2"/>
    </row>
    <row r="52" customFormat="false" ht="13.5" hidden="false" customHeight="false" outlineLevel="0" collapsed="false">
      <c r="A52" s="9" t="s">
        <v>3</v>
      </c>
      <c r="B52" s="10" t="s">
        <v>4</v>
      </c>
      <c r="C52" s="82" t="s">
        <v>33</v>
      </c>
      <c r="D52" s="82" t="s">
        <v>34</v>
      </c>
      <c r="E52" s="82" t="s">
        <v>35</v>
      </c>
      <c r="F52" s="82" t="s">
        <v>36</v>
      </c>
      <c r="G52" s="82" t="s">
        <v>33</v>
      </c>
      <c r="H52" s="82" t="s">
        <v>34</v>
      </c>
      <c r="I52" s="82" t="s">
        <v>35</v>
      </c>
      <c r="J52" s="15" t="s">
        <v>36</v>
      </c>
      <c r="K52" s="15" t="s">
        <v>37</v>
      </c>
      <c r="L52" s="15" t="s">
        <v>38</v>
      </c>
      <c r="M52" s="15" t="s">
        <v>14</v>
      </c>
      <c r="N52" s="15" t="s">
        <v>38</v>
      </c>
      <c r="O52" s="15" t="s">
        <v>14</v>
      </c>
      <c r="P52" s="10" t="s">
        <v>15</v>
      </c>
      <c r="Q52" s="10" t="s">
        <v>16</v>
      </c>
      <c r="R52" s="15" t="s">
        <v>17</v>
      </c>
      <c r="S52" s="10" t="s">
        <v>9</v>
      </c>
      <c r="T52" s="10" t="s">
        <v>18</v>
      </c>
      <c r="U52" s="16" t="s">
        <v>19</v>
      </c>
    </row>
    <row r="53" customFormat="false" ht="12.75" hidden="false" customHeight="false" outlineLevel="0" collapsed="false">
      <c r="A53" s="83" t="s">
        <v>54</v>
      </c>
      <c r="B53" s="84"/>
      <c r="C53" s="85"/>
      <c r="D53" s="85"/>
      <c r="E53" s="85"/>
      <c r="F53" s="85"/>
      <c r="G53" s="85"/>
      <c r="H53" s="85"/>
      <c r="I53" s="85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7"/>
    </row>
    <row r="54" customFormat="false" ht="12.75" hidden="false" customHeight="false" outlineLevel="0" collapsed="false">
      <c r="A54" s="88" t="s">
        <v>55</v>
      </c>
      <c r="B54" s="89"/>
      <c r="C54" s="90" t="n">
        <v>2151000</v>
      </c>
      <c r="D54" s="90" t="n">
        <v>2703362</v>
      </c>
      <c r="E54" s="90" t="n">
        <v>2619000</v>
      </c>
      <c r="F54" s="90" t="n">
        <v>2709000</v>
      </c>
      <c r="G54" s="90" t="n">
        <v>2151000</v>
      </c>
      <c r="H54" s="90" t="n">
        <v>2703362</v>
      </c>
      <c r="I54" s="90" t="n">
        <v>2619000</v>
      </c>
      <c r="J54" s="91" t="n">
        <f aca="false">SUM(J55+J59+J63+J66)</f>
        <v>2844020</v>
      </c>
      <c r="K54" s="91" t="n">
        <f aca="false">SUM(K55+K59+K63+K66)</f>
        <v>1143236.81</v>
      </c>
      <c r="L54" s="91" t="n">
        <f aca="false">SUM(L55+L59+L63+L66)</f>
        <v>0</v>
      </c>
      <c r="M54" s="91" t="n">
        <f aca="false">SUM(M55+M59+M63+M66)</f>
        <v>0</v>
      </c>
      <c r="N54" s="91" t="n">
        <f aca="false">SUM(N55+N59+N63+N66)</f>
        <v>4708700</v>
      </c>
      <c r="O54" s="91" t="n">
        <f aca="false">SUM(O55+O59+O63+O66)</f>
        <v>5827700</v>
      </c>
      <c r="P54" s="91" t="n">
        <f aca="false">SUM(P55+P59+P63+P66)</f>
        <v>13033500</v>
      </c>
      <c r="Q54" s="91" t="n">
        <f aca="false">SUM(Q55+Q59+Q63+Q66)</f>
        <v>10204957.39</v>
      </c>
      <c r="R54" s="91" t="n">
        <f aca="false">SUM(R55+R59+R63+R66+R75)</f>
        <v>10792957.39</v>
      </c>
      <c r="S54" s="91" t="n">
        <f aca="false">SUM(S55+S59+S63+S66+S75)</f>
        <v>5706530</v>
      </c>
      <c r="T54" s="91" t="n">
        <f aca="false">SUM(T55+T59+T63+T66+T75)</f>
        <v>2783.29542007031</v>
      </c>
      <c r="U54" s="92" t="n">
        <f aca="false">SUM(U55+U59+U63+U66+U75)</f>
        <v>6509857.39</v>
      </c>
      <c r="V54" s="3"/>
      <c r="W54" s="3"/>
      <c r="X54" s="3"/>
      <c r="Y54" s="3"/>
    </row>
    <row r="55" customFormat="false" ht="12.75" hidden="false" customHeight="false" outlineLevel="0" collapsed="false">
      <c r="A55" s="93" t="s">
        <v>56</v>
      </c>
      <c r="B55" s="94"/>
      <c r="C55" s="95" t="n">
        <v>835000</v>
      </c>
      <c r="D55" s="95" t="n">
        <v>384000</v>
      </c>
      <c r="E55" s="95" t="n">
        <v>480000</v>
      </c>
      <c r="F55" s="95" t="n">
        <v>535000</v>
      </c>
      <c r="G55" s="95" t="n">
        <v>835000</v>
      </c>
      <c r="H55" s="95" t="n">
        <v>384000</v>
      </c>
      <c r="I55" s="95" t="n">
        <v>480000</v>
      </c>
      <c r="J55" s="96" t="n">
        <f aca="false">SUM(J56:J58)</f>
        <v>586000</v>
      </c>
      <c r="K55" s="96" t="n">
        <f aca="false">SUM(K56:K58)</f>
        <v>308222.23</v>
      </c>
      <c r="L55" s="96" t="n">
        <f aca="false">SUM(L56:L58)</f>
        <v>0</v>
      </c>
      <c r="M55" s="96" t="n">
        <f aca="false">SUM(M56:M58)</f>
        <v>0</v>
      </c>
      <c r="N55" s="96" t="n">
        <f aca="false">SUM(N56:N58)</f>
        <v>2974200</v>
      </c>
      <c r="O55" s="96" t="n">
        <f aca="false">SUM(O56:O58)</f>
        <v>2973200</v>
      </c>
      <c r="P55" s="96" t="n">
        <f aca="false">SUM(P56:P58)</f>
        <v>855000</v>
      </c>
      <c r="Q55" s="96" t="n">
        <f aca="false">SUM(Q56:Q58)</f>
        <v>776432.39</v>
      </c>
      <c r="R55" s="96" t="n">
        <f aca="false">SUM(R56:R58)</f>
        <v>941432.39</v>
      </c>
      <c r="S55" s="96" t="n">
        <f aca="false">SUM(S56:S58)</f>
        <v>2846530</v>
      </c>
      <c r="T55" s="96" t="n">
        <f aca="false">SUM(T56:T58)</f>
        <v>703.531001658925</v>
      </c>
      <c r="U55" s="97" t="n">
        <f aca="false">SUM(U56:U58)</f>
        <v>931932.39</v>
      </c>
      <c r="V55" s="3"/>
      <c r="W55" s="3"/>
      <c r="X55" s="3"/>
      <c r="Y55" s="3"/>
    </row>
    <row r="56" customFormat="false" ht="12.75" hidden="false" customHeight="false" outlineLevel="0" collapsed="false">
      <c r="A56" s="93" t="s">
        <v>57</v>
      </c>
      <c r="B56" s="94"/>
      <c r="C56" s="95" t="n">
        <v>805000</v>
      </c>
      <c r="D56" s="95" t="n">
        <v>355000</v>
      </c>
      <c r="E56" s="95"/>
      <c r="F56" s="95"/>
      <c r="G56" s="95" t="n">
        <v>805000</v>
      </c>
      <c r="H56" s="95" t="n">
        <v>355000</v>
      </c>
      <c r="I56" s="95"/>
      <c r="J56" s="96" t="n">
        <v>552000</v>
      </c>
      <c r="K56" s="96" t="n">
        <v>290109.38</v>
      </c>
      <c r="L56" s="96"/>
      <c r="M56" s="96"/>
      <c r="N56" s="96" t="n">
        <v>2735200</v>
      </c>
      <c r="O56" s="96" t="n">
        <v>2735200</v>
      </c>
      <c r="P56" s="96" t="n">
        <v>700000</v>
      </c>
      <c r="Q56" s="96" t="n">
        <v>621432.39</v>
      </c>
      <c r="R56" s="96" t="n">
        <v>846432.39</v>
      </c>
      <c r="S56" s="96" t="n">
        <v>2590530</v>
      </c>
      <c r="T56" s="96" t="n">
        <f aca="false">SUM(S56/Q56*100)</f>
        <v>416.864334992259</v>
      </c>
      <c r="U56" s="97" t="n">
        <v>836432.39</v>
      </c>
    </row>
    <row r="57" customFormat="false" ht="12.75" hidden="false" customHeight="false" outlineLevel="0" collapsed="false">
      <c r="A57" s="93" t="n">
        <v>613</v>
      </c>
      <c r="B57" s="94" t="s">
        <v>58</v>
      </c>
      <c r="C57" s="95" t="n">
        <v>10000</v>
      </c>
      <c r="D57" s="95" t="n">
        <v>15000</v>
      </c>
      <c r="E57" s="95"/>
      <c r="F57" s="95"/>
      <c r="G57" s="95" t="n">
        <v>10000</v>
      </c>
      <c r="H57" s="95" t="n">
        <v>15000</v>
      </c>
      <c r="I57" s="95"/>
      <c r="J57" s="96" t="n">
        <v>25000</v>
      </c>
      <c r="K57" s="96" t="n">
        <v>14415.75</v>
      </c>
      <c r="L57" s="96"/>
      <c r="M57" s="96"/>
      <c r="N57" s="96" t="n">
        <v>230000</v>
      </c>
      <c r="O57" s="96" t="n">
        <v>230000</v>
      </c>
      <c r="P57" s="96" t="n">
        <v>150000</v>
      </c>
      <c r="Q57" s="96" t="n">
        <v>150000</v>
      </c>
      <c r="R57" s="96" t="n">
        <v>90000</v>
      </c>
      <c r="S57" s="96" t="n">
        <v>250000</v>
      </c>
      <c r="T57" s="96" t="n">
        <f aca="false">SUM(S57/Q57*100)</f>
        <v>166.666666666667</v>
      </c>
      <c r="U57" s="97" t="n">
        <v>90000</v>
      </c>
    </row>
    <row r="58" customFormat="false" ht="12.75" hidden="false" customHeight="false" outlineLevel="0" collapsed="false">
      <c r="A58" s="93" t="n">
        <v>614</v>
      </c>
      <c r="B58" s="94" t="s">
        <v>59</v>
      </c>
      <c r="C58" s="95" t="n">
        <v>20000</v>
      </c>
      <c r="D58" s="95" t="n">
        <v>14000</v>
      </c>
      <c r="E58" s="95"/>
      <c r="F58" s="95"/>
      <c r="G58" s="95" t="n">
        <v>20000</v>
      </c>
      <c r="H58" s="95" t="n">
        <v>14000</v>
      </c>
      <c r="I58" s="95"/>
      <c r="J58" s="96" t="n">
        <v>9000</v>
      </c>
      <c r="K58" s="96" t="n">
        <v>3697.1</v>
      </c>
      <c r="L58" s="96"/>
      <c r="M58" s="96"/>
      <c r="N58" s="96" t="n">
        <v>9000</v>
      </c>
      <c r="O58" s="96" t="n">
        <v>8000</v>
      </c>
      <c r="P58" s="96" t="n">
        <v>5000</v>
      </c>
      <c r="Q58" s="96" t="n">
        <v>5000</v>
      </c>
      <c r="R58" s="96" t="n">
        <v>5000</v>
      </c>
      <c r="S58" s="96" t="n">
        <v>6000</v>
      </c>
      <c r="T58" s="96" t="n">
        <f aca="false">SUM(S58/Q58*100)</f>
        <v>120</v>
      </c>
      <c r="U58" s="97" t="n">
        <v>5500</v>
      </c>
    </row>
    <row r="59" customFormat="false" ht="12.75" hidden="false" customHeight="false" outlineLevel="0" collapsed="false">
      <c r="A59" s="93" t="n">
        <v>63</v>
      </c>
      <c r="B59" s="94" t="s">
        <v>60</v>
      </c>
      <c r="C59" s="95" t="n">
        <v>810000</v>
      </c>
      <c r="D59" s="95" t="n">
        <v>1672362</v>
      </c>
      <c r="E59" s="95" t="n">
        <v>1418000</v>
      </c>
      <c r="F59" s="95" t="n">
        <v>1450000</v>
      </c>
      <c r="G59" s="95" t="n">
        <v>810000</v>
      </c>
      <c r="H59" s="95" t="n">
        <v>1672362</v>
      </c>
      <c r="I59" s="95" t="n">
        <v>1418000</v>
      </c>
      <c r="J59" s="96" t="n">
        <f aca="false">SUM(J60:J61)</f>
        <v>1623020</v>
      </c>
      <c r="K59" s="96" t="n">
        <f aca="false">SUM(K60:K61)</f>
        <v>782560.53</v>
      </c>
      <c r="L59" s="96" t="n">
        <f aca="false">SUM(L60:L61)</f>
        <v>0</v>
      </c>
      <c r="M59" s="96" t="n">
        <f aca="false">SUM(M60:M61)</f>
        <v>0</v>
      </c>
      <c r="N59" s="96" t="n">
        <f aca="false">SUM(N60:N62)</f>
        <v>1566000</v>
      </c>
      <c r="O59" s="96" t="n">
        <f aca="false">SUM(O60:O62)</f>
        <v>2676000</v>
      </c>
      <c r="P59" s="96" t="n">
        <f aca="false">SUM(P60:P62)</f>
        <v>12025000</v>
      </c>
      <c r="Q59" s="96" t="n">
        <f aca="false">SUM(Q60:Q62)</f>
        <v>9273025</v>
      </c>
      <c r="R59" s="96" t="n">
        <f aca="false">SUM(R60:R62)</f>
        <v>8753025</v>
      </c>
      <c r="S59" s="96" t="n">
        <f aca="false">SUM(S60:S62)</f>
        <v>2660000</v>
      </c>
      <c r="T59" s="96" t="n">
        <f aca="false">SUM(T60:T62)</f>
        <v>271.573361500811</v>
      </c>
      <c r="U59" s="97" t="n">
        <f aca="false">SUM(U60:U62)</f>
        <v>4474425</v>
      </c>
    </row>
    <row r="60" customFormat="false" ht="12.75" hidden="false" customHeight="false" outlineLevel="0" collapsed="false">
      <c r="A60" s="93" t="n">
        <v>633</v>
      </c>
      <c r="B60" s="94" t="s">
        <v>61</v>
      </c>
      <c r="C60" s="95" t="n">
        <v>730000</v>
      </c>
      <c r="D60" s="95" t="n">
        <v>1272362</v>
      </c>
      <c r="E60" s="95"/>
      <c r="F60" s="95"/>
      <c r="G60" s="95" t="n">
        <v>730000</v>
      </c>
      <c r="H60" s="95" t="n">
        <v>1272362</v>
      </c>
      <c r="I60" s="95"/>
      <c r="J60" s="96" t="n">
        <v>1423020</v>
      </c>
      <c r="K60" s="96" t="n">
        <v>559926</v>
      </c>
      <c r="L60" s="96"/>
      <c r="M60" s="96"/>
      <c r="N60" s="96" t="n">
        <v>416000</v>
      </c>
      <c r="O60" s="96" t="n">
        <v>1216000</v>
      </c>
      <c r="P60" s="96" t="n">
        <v>4810000</v>
      </c>
      <c r="Q60" s="96" t="n">
        <v>5238025</v>
      </c>
      <c r="R60" s="96" t="n">
        <v>4718025</v>
      </c>
      <c r="S60" s="96" t="n">
        <v>1728000</v>
      </c>
      <c r="T60" s="96" t="n">
        <f aca="false">SUM(S60/Q60*100)</f>
        <v>32.9895332687416</v>
      </c>
      <c r="U60" s="97" t="n">
        <v>2889425</v>
      </c>
      <c r="V60" s="3"/>
      <c r="W60" s="3"/>
      <c r="X60" s="3"/>
      <c r="Y60" s="3"/>
    </row>
    <row r="61" customFormat="false" ht="12.75" hidden="false" customHeight="false" outlineLevel="0" collapsed="false">
      <c r="A61" s="93" t="n">
        <v>634</v>
      </c>
      <c r="B61" s="94" t="s">
        <v>62</v>
      </c>
      <c r="C61" s="95" t="n">
        <v>80000</v>
      </c>
      <c r="D61" s="95" t="n">
        <v>400000</v>
      </c>
      <c r="E61" s="95"/>
      <c r="F61" s="95"/>
      <c r="G61" s="95" t="n">
        <v>80000</v>
      </c>
      <c r="H61" s="95" t="n">
        <v>400000</v>
      </c>
      <c r="I61" s="95"/>
      <c r="J61" s="96" t="n">
        <v>200000</v>
      </c>
      <c r="K61" s="96" t="n">
        <v>222634.53</v>
      </c>
      <c r="L61" s="96"/>
      <c r="M61" s="96"/>
      <c r="N61" s="96" t="n">
        <v>150000</v>
      </c>
      <c r="O61" s="96" t="n">
        <v>200000</v>
      </c>
      <c r="P61" s="96" t="n">
        <v>235000</v>
      </c>
      <c r="Q61" s="96" t="n">
        <v>55000</v>
      </c>
      <c r="R61" s="96" t="n">
        <v>55000</v>
      </c>
      <c r="S61" s="96" t="n">
        <v>120000</v>
      </c>
      <c r="T61" s="96" t="n">
        <f aca="false">SUM(S61/Q61*100)</f>
        <v>218.181818181818</v>
      </c>
      <c r="U61" s="97" t="n">
        <v>605000</v>
      </c>
      <c r="V61" s="3"/>
      <c r="W61" s="3"/>
      <c r="X61" s="3"/>
      <c r="Y61" s="3"/>
    </row>
    <row r="62" customFormat="false" ht="12.75" hidden="false" customHeight="false" outlineLevel="0" collapsed="false">
      <c r="A62" s="93" t="n">
        <v>638</v>
      </c>
      <c r="B62" s="94" t="s">
        <v>63</v>
      </c>
      <c r="C62" s="95"/>
      <c r="D62" s="95"/>
      <c r="E62" s="95"/>
      <c r="F62" s="95"/>
      <c r="G62" s="95"/>
      <c r="H62" s="95"/>
      <c r="I62" s="95"/>
      <c r="J62" s="96" t="n">
        <v>0</v>
      </c>
      <c r="K62" s="96"/>
      <c r="L62" s="96"/>
      <c r="M62" s="96"/>
      <c r="N62" s="96" t="n">
        <v>1000000</v>
      </c>
      <c r="O62" s="96" t="n">
        <v>1260000</v>
      </c>
      <c r="P62" s="96" t="n">
        <v>6980000</v>
      </c>
      <c r="Q62" s="96" t="n">
        <v>3980000</v>
      </c>
      <c r="R62" s="96" t="n">
        <v>3980000</v>
      </c>
      <c r="S62" s="96" t="n">
        <v>812000</v>
      </c>
      <c r="T62" s="96" t="n">
        <f aca="false">SUM(S62/Q62*100)</f>
        <v>20.4020100502513</v>
      </c>
      <c r="U62" s="97" t="n">
        <v>980000</v>
      </c>
    </row>
    <row r="63" customFormat="false" ht="12.75" hidden="false" customHeight="false" outlineLevel="0" collapsed="false">
      <c r="A63" s="93" t="n">
        <v>64</v>
      </c>
      <c r="B63" s="94" t="s">
        <v>64</v>
      </c>
      <c r="C63" s="95" t="n">
        <v>29000</v>
      </c>
      <c r="D63" s="95" t="n">
        <v>40000</v>
      </c>
      <c r="E63" s="95" t="n">
        <v>41000</v>
      </c>
      <c r="F63" s="95" t="n">
        <v>42000</v>
      </c>
      <c r="G63" s="95" t="n">
        <v>29000</v>
      </c>
      <c r="H63" s="95" t="n">
        <v>40000</v>
      </c>
      <c r="I63" s="95" t="n">
        <v>41000</v>
      </c>
      <c r="J63" s="96" t="n">
        <f aca="false">SUM(J64:J65)</f>
        <v>17000</v>
      </c>
      <c r="K63" s="96" t="n">
        <f aca="false">SUM(K64:K65)</f>
        <v>5883.94</v>
      </c>
      <c r="L63" s="96" t="n">
        <f aca="false">SUM(L64:L65)</f>
        <v>0</v>
      </c>
      <c r="M63" s="96" t="n">
        <f aca="false">SUM(M64:M65)</f>
        <v>0</v>
      </c>
      <c r="N63" s="96" t="n">
        <f aca="false">SUM(N64:N65)</f>
        <v>34500</v>
      </c>
      <c r="O63" s="96" t="n">
        <f aca="false">SUM(O64:O65)</f>
        <v>44500</v>
      </c>
      <c r="P63" s="96" t="n">
        <f aca="false">SUM(P64:P65)</f>
        <v>17000</v>
      </c>
      <c r="Q63" s="96" t="n">
        <f aca="false">SUM(Q64:Q65)</f>
        <v>17000</v>
      </c>
      <c r="R63" s="96" t="n">
        <f aca="false">SUM(R64:R65)</f>
        <v>13000</v>
      </c>
      <c r="S63" s="96" t="n">
        <f aca="false">SUM(S64:S65)</f>
        <v>43000</v>
      </c>
      <c r="T63" s="96" t="n">
        <f aca="false">SUM(T64:T65)</f>
        <v>362.5</v>
      </c>
      <c r="U63" s="97" t="n">
        <f aca="false">SUM(U64:U65)</f>
        <v>22000</v>
      </c>
      <c r="V63" s="3"/>
      <c r="W63" s="3"/>
      <c r="X63" s="3"/>
      <c r="Y63" s="3"/>
    </row>
    <row r="64" customFormat="false" ht="12.75" hidden="false" customHeight="false" outlineLevel="0" collapsed="false">
      <c r="A64" s="93" t="n">
        <v>641</v>
      </c>
      <c r="B64" s="94" t="s">
        <v>65</v>
      </c>
      <c r="C64" s="95" t="n">
        <v>5000</v>
      </c>
      <c r="D64" s="95" t="n">
        <v>3000</v>
      </c>
      <c r="E64" s="95"/>
      <c r="F64" s="95"/>
      <c r="G64" s="95" t="n">
        <v>5000</v>
      </c>
      <c r="H64" s="95" t="n">
        <v>3000</v>
      </c>
      <c r="I64" s="95"/>
      <c r="J64" s="96" t="n">
        <v>1000</v>
      </c>
      <c r="K64" s="96" t="n">
        <v>318.55</v>
      </c>
      <c r="L64" s="96"/>
      <c r="M64" s="96"/>
      <c r="N64" s="96" t="n">
        <v>1000</v>
      </c>
      <c r="O64" s="96" t="n">
        <v>1000</v>
      </c>
      <c r="P64" s="96" t="n">
        <v>1000</v>
      </c>
      <c r="Q64" s="96" t="n">
        <v>1000</v>
      </c>
      <c r="R64" s="96" t="n">
        <v>1000</v>
      </c>
      <c r="S64" s="96" t="n">
        <v>1000</v>
      </c>
      <c r="T64" s="96" t="n">
        <f aca="false">SUM(S64/Q64*100)</f>
        <v>100</v>
      </c>
      <c r="U64" s="97" t="n">
        <v>1000</v>
      </c>
    </row>
    <row r="65" customFormat="false" ht="12.75" hidden="false" customHeight="false" outlineLevel="0" collapsed="false">
      <c r="A65" s="93" t="n">
        <v>642</v>
      </c>
      <c r="B65" s="94" t="s">
        <v>66</v>
      </c>
      <c r="C65" s="95" t="n">
        <v>24000</v>
      </c>
      <c r="D65" s="95" t="n">
        <v>37000</v>
      </c>
      <c r="E65" s="95"/>
      <c r="F65" s="95"/>
      <c r="G65" s="95" t="n">
        <v>24000</v>
      </c>
      <c r="H65" s="95" t="n">
        <v>37000</v>
      </c>
      <c r="I65" s="95"/>
      <c r="J65" s="96" t="n">
        <v>16000</v>
      </c>
      <c r="K65" s="96" t="n">
        <v>5565.39</v>
      </c>
      <c r="L65" s="96"/>
      <c r="M65" s="96"/>
      <c r="N65" s="96" t="n">
        <v>33500</v>
      </c>
      <c r="O65" s="96" t="n">
        <v>43500</v>
      </c>
      <c r="P65" s="96" t="n">
        <v>16000</v>
      </c>
      <c r="Q65" s="96" t="n">
        <v>16000</v>
      </c>
      <c r="R65" s="96" t="n">
        <v>12000</v>
      </c>
      <c r="S65" s="96" t="n">
        <v>42000</v>
      </c>
      <c r="T65" s="96" t="n">
        <f aca="false">SUM(S65/Q65*100)</f>
        <v>262.5</v>
      </c>
      <c r="U65" s="97" t="n">
        <v>21000</v>
      </c>
    </row>
    <row r="66" customFormat="false" ht="12.75" hidden="false" customHeight="false" outlineLevel="0" collapsed="false">
      <c r="A66" s="93" t="n">
        <v>65</v>
      </c>
      <c r="B66" s="94" t="s">
        <v>67</v>
      </c>
      <c r="C66" s="95" t="n">
        <v>477000</v>
      </c>
      <c r="D66" s="95" t="n">
        <v>607000</v>
      </c>
      <c r="E66" s="95" t="n">
        <v>680000</v>
      </c>
      <c r="F66" s="95" t="n">
        <v>682000</v>
      </c>
      <c r="G66" s="95" t="n">
        <v>477000</v>
      </c>
      <c r="H66" s="95" t="n">
        <v>607000</v>
      </c>
      <c r="I66" s="95" t="n">
        <v>680000</v>
      </c>
      <c r="J66" s="96" t="n">
        <f aca="false">SUM(J67:J69)</f>
        <v>618000</v>
      </c>
      <c r="K66" s="96" t="n">
        <f aca="false">SUM(K67:K69)</f>
        <v>46570.11</v>
      </c>
      <c r="L66" s="96" t="n">
        <f aca="false">SUM(L67:L69)</f>
        <v>0</v>
      </c>
      <c r="M66" s="96" t="n">
        <f aca="false">SUM(M67:M69)</f>
        <v>0</v>
      </c>
      <c r="N66" s="96" t="n">
        <f aca="false">SUM(N67:N69)</f>
        <v>134000</v>
      </c>
      <c r="O66" s="96" t="n">
        <f aca="false">SUM(O67:O69)</f>
        <v>134000</v>
      </c>
      <c r="P66" s="96" t="n">
        <f aca="false">SUM(P67:P69)</f>
        <v>136500</v>
      </c>
      <c r="Q66" s="96" t="n">
        <f aca="false">SUM(Q67:Q69)</f>
        <v>138500</v>
      </c>
      <c r="R66" s="96" t="n">
        <f aca="false">SUM(R67:R69)</f>
        <v>135500</v>
      </c>
      <c r="S66" s="96" t="n">
        <f aca="false">SUM(S67:S69)</f>
        <v>157000</v>
      </c>
      <c r="T66" s="96" t="n">
        <f aca="false">SUM(T67:T69)</f>
        <v>1445.69105691057</v>
      </c>
      <c r="U66" s="97" t="n">
        <f aca="false">SUM(U67:U69)</f>
        <v>131500</v>
      </c>
    </row>
    <row r="67" customFormat="false" ht="12.75" hidden="false" customHeight="false" outlineLevel="0" collapsed="false">
      <c r="A67" s="93" t="n">
        <v>651</v>
      </c>
      <c r="B67" s="94" t="s">
        <v>68</v>
      </c>
      <c r="C67" s="95" t="n">
        <v>1000</v>
      </c>
      <c r="D67" s="95" t="n">
        <v>1000</v>
      </c>
      <c r="E67" s="95"/>
      <c r="F67" s="95"/>
      <c r="G67" s="95" t="n">
        <v>1000</v>
      </c>
      <c r="H67" s="95" t="n">
        <v>1000</v>
      </c>
      <c r="I67" s="95"/>
      <c r="J67" s="96" t="n">
        <v>12000</v>
      </c>
      <c r="K67" s="96" t="n">
        <v>0</v>
      </c>
      <c r="L67" s="96"/>
      <c r="M67" s="96"/>
      <c r="N67" s="96" t="n">
        <v>18000</v>
      </c>
      <c r="O67" s="96" t="n">
        <v>18000</v>
      </c>
      <c r="P67" s="96" t="n">
        <v>13000</v>
      </c>
      <c r="Q67" s="96" t="n">
        <v>15000</v>
      </c>
      <c r="R67" s="96" t="n">
        <v>12000</v>
      </c>
      <c r="S67" s="96" t="n">
        <v>21000</v>
      </c>
      <c r="T67" s="96" t="n">
        <f aca="false">SUM(S67/Q67*100)</f>
        <v>140</v>
      </c>
      <c r="U67" s="97" t="n">
        <v>10000</v>
      </c>
    </row>
    <row r="68" customFormat="false" ht="12.75" hidden="false" customHeight="false" outlineLevel="0" collapsed="false">
      <c r="A68" s="93" t="n">
        <v>652</v>
      </c>
      <c r="B68" s="94" t="s">
        <v>69</v>
      </c>
      <c r="C68" s="95" t="n">
        <v>371000</v>
      </c>
      <c r="D68" s="95" t="n">
        <v>501000</v>
      </c>
      <c r="E68" s="95"/>
      <c r="F68" s="95"/>
      <c r="G68" s="95" t="n">
        <v>371000</v>
      </c>
      <c r="H68" s="95" t="n">
        <v>501000</v>
      </c>
      <c r="I68" s="95"/>
      <c r="J68" s="96" t="n">
        <v>501000</v>
      </c>
      <c r="K68" s="96" t="n">
        <v>91.17</v>
      </c>
      <c r="L68" s="96"/>
      <c r="M68" s="96"/>
      <c r="N68" s="96" t="n">
        <v>6000</v>
      </c>
      <c r="O68" s="96" t="n">
        <v>6000</v>
      </c>
      <c r="P68" s="96" t="n">
        <v>500</v>
      </c>
      <c r="Q68" s="96" t="n">
        <v>500</v>
      </c>
      <c r="R68" s="96" t="n">
        <v>500</v>
      </c>
      <c r="S68" s="96" t="n">
        <v>6000</v>
      </c>
      <c r="T68" s="96" t="n">
        <f aca="false">SUM(S68/Q68*100)</f>
        <v>1200</v>
      </c>
      <c r="U68" s="97" t="n">
        <v>500</v>
      </c>
    </row>
    <row r="69" customFormat="false" ht="12.75" hidden="false" customHeight="false" outlineLevel="0" collapsed="false">
      <c r="A69" s="93" t="n">
        <v>653</v>
      </c>
      <c r="B69" s="94" t="s">
        <v>70</v>
      </c>
      <c r="C69" s="95" t="n">
        <v>105000</v>
      </c>
      <c r="D69" s="95" t="n">
        <v>105000</v>
      </c>
      <c r="E69" s="95"/>
      <c r="F69" s="95"/>
      <c r="G69" s="95" t="n">
        <v>105000</v>
      </c>
      <c r="H69" s="95" t="n">
        <v>105000</v>
      </c>
      <c r="I69" s="95"/>
      <c r="J69" s="96" t="n">
        <v>105000</v>
      </c>
      <c r="K69" s="96" t="n">
        <v>46478.94</v>
      </c>
      <c r="L69" s="96"/>
      <c r="M69" s="96"/>
      <c r="N69" s="96" t="n">
        <v>110000</v>
      </c>
      <c r="O69" s="96" t="n">
        <v>110000</v>
      </c>
      <c r="P69" s="96" t="n">
        <v>123000</v>
      </c>
      <c r="Q69" s="96" t="n">
        <v>123000</v>
      </c>
      <c r="R69" s="96" t="n">
        <v>123000</v>
      </c>
      <c r="S69" s="96" t="n">
        <v>130000</v>
      </c>
      <c r="T69" s="96" t="n">
        <f aca="false">SUM(S69/Q69*100)</f>
        <v>105.691056910569</v>
      </c>
      <c r="U69" s="97" t="n">
        <v>121000</v>
      </c>
    </row>
    <row r="70" customFormat="false" ht="12.75" hidden="true" customHeight="false" outlineLevel="0" collapsed="false">
      <c r="A70" s="88" t="n">
        <v>7</v>
      </c>
      <c r="B70" s="89" t="s">
        <v>71</v>
      </c>
      <c r="C70" s="90" t="n">
        <v>0</v>
      </c>
      <c r="D70" s="90" t="n">
        <v>0</v>
      </c>
      <c r="E70" s="90" t="n">
        <v>0</v>
      </c>
      <c r="F70" s="90" t="n">
        <v>0</v>
      </c>
      <c r="G70" s="90" t="n">
        <v>0</v>
      </c>
      <c r="H70" s="90" t="n">
        <v>0</v>
      </c>
      <c r="I70" s="90" t="n">
        <v>0</v>
      </c>
      <c r="J70" s="91" t="n">
        <f aca="false">SUM(J71+J73)</f>
        <v>0</v>
      </c>
      <c r="K70" s="91" t="n">
        <f aca="false">SUM(K71+K73)</f>
        <v>0</v>
      </c>
      <c r="L70" s="91" t="n">
        <f aca="false">SUM(L71+L73)</f>
        <v>0</v>
      </c>
      <c r="M70" s="91" t="n">
        <f aca="false">SUM(M71+M73)</f>
        <v>0</v>
      </c>
      <c r="N70" s="91" t="n">
        <f aca="false">SUM(N71+N73)</f>
        <v>0</v>
      </c>
      <c r="O70" s="91" t="n">
        <f aca="false">SUM(O71+O73)</f>
        <v>0</v>
      </c>
      <c r="P70" s="91" t="n">
        <f aca="false">SUM(P71+P73)</f>
        <v>0</v>
      </c>
      <c r="Q70" s="91" t="n">
        <f aca="false">SUM(Q71+Q73)</f>
        <v>0</v>
      </c>
      <c r="R70" s="91" t="n">
        <f aca="false">SUM(R71+R73)</f>
        <v>0</v>
      </c>
      <c r="S70" s="91" t="n">
        <f aca="false">SUM(S71+S73)</f>
        <v>0</v>
      </c>
      <c r="T70" s="91" t="n">
        <f aca="false">SUM(T71+T73)</f>
        <v>0</v>
      </c>
      <c r="U70" s="97"/>
    </row>
    <row r="71" customFormat="false" ht="12.75" hidden="true" customHeight="false" outlineLevel="0" collapsed="false">
      <c r="A71" s="93" t="n">
        <v>71</v>
      </c>
      <c r="B71" s="94" t="s">
        <v>72</v>
      </c>
      <c r="C71" s="95" t="n">
        <v>0</v>
      </c>
      <c r="D71" s="95" t="n">
        <v>0</v>
      </c>
      <c r="E71" s="95"/>
      <c r="F71" s="95"/>
      <c r="G71" s="95" t="n">
        <v>0</v>
      </c>
      <c r="H71" s="95" t="n">
        <v>0</v>
      </c>
      <c r="I71" s="95"/>
      <c r="J71" s="96" t="n">
        <f aca="false">SUM(J72)</f>
        <v>0</v>
      </c>
      <c r="K71" s="96" t="n">
        <f aca="false">SUM(K72)</f>
        <v>0</v>
      </c>
      <c r="L71" s="96" t="n">
        <f aca="false">SUM(L72)</f>
        <v>0</v>
      </c>
      <c r="M71" s="96" t="n">
        <f aca="false">SUM(M72)</f>
        <v>0</v>
      </c>
      <c r="N71" s="96" t="n">
        <f aca="false">SUM(N72)</f>
        <v>0</v>
      </c>
      <c r="O71" s="96" t="n">
        <f aca="false">SUM(O72)</f>
        <v>0</v>
      </c>
      <c r="P71" s="96" t="n">
        <f aca="false">SUM(P72)</f>
        <v>0</v>
      </c>
      <c r="Q71" s="96" t="n">
        <f aca="false">SUM(Q72)</f>
        <v>0</v>
      </c>
      <c r="R71" s="96" t="n">
        <f aca="false">SUM(R72)</f>
        <v>0</v>
      </c>
      <c r="S71" s="96" t="n">
        <f aca="false">SUM(S72)</f>
        <v>0</v>
      </c>
      <c r="T71" s="96" t="n">
        <f aca="false">SUM(T72)</f>
        <v>0</v>
      </c>
      <c r="U71" s="97"/>
    </row>
    <row r="72" customFormat="false" ht="12.75" hidden="true" customHeight="false" outlineLevel="0" collapsed="false">
      <c r="A72" s="93" t="n">
        <v>711</v>
      </c>
      <c r="B72" s="94" t="s">
        <v>73</v>
      </c>
      <c r="C72" s="95" t="n">
        <v>0</v>
      </c>
      <c r="D72" s="95" t="n">
        <v>0</v>
      </c>
      <c r="E72" s="95"/>
      <c r="F72" s="95"/>
      <c r="G72" s="95" t="n">
        <v>0</v>
      </c>
      <c r="H72" s="95" t="n">
        <v>0</v>
      </c>
      <c r="I72" s="95"/>
      <c r="J72" s="96"/>
      <c r="K72" s="96"/>
      <c r="L72" s="96"/>
      <c r="M72" s="96"/>
      <c r="N72" s="96" t="n">
        <v>0</v>
      </c>
      <c r="O72" s="96" t="n">
        <v>0</v>
      </c>
      <c r="P72" s="96" t="n">
        <v>0</v>
      </c>
      <c r="Q72" s="96" t="n">
        <v>0</v>
      </c>
      <c r="R72" s="96" t="n">
        <v>0</v>
      </c>
      <c r="S72" s="96" t="n">
        <v>0</v>
      </c>
      <c r="T72" s="96" t="n">
        <v>0</v>
      </c>
      <c r="U72" s="97"/>
    </row>
    <row r="73" customFormat="false" ht="12.75" hidden="true" customHeight="false" outlineLevel="0" collapsed="false">
      <c r="A73" s="93" t="n">
        <v>72</v>
      </c>
      <c r="B73" s="94" t="s">
        <v>74</v>
      </c>
      <c r="C73" s="95" t="n">
        <v>0</v>
      </c>
      <c r="D73" s="95" t="n">
        <v>0</v>
      </c>
      <c r="E73" s="95"/>
      <c r="F73" s="95"/>
      <c r="G73" s="95" t="n">
        <v>0</v>
      </c>
      <c r="H73" s="95" t="n">
        <v>0</v>
      </c>
      <c r="I73" s="95"/>
      <c r="J73" s="96" t="n">
        <f aca="false">SUM(J74)</f>
        <v>0</v>
      </c>
      <c r="K73" s="96" t="n">
        <f aca="false">SUM(K74)</f>
        <v>0</v>
      </c>
      <c r="L73" s="96" t="n">
        <f aca="false">SUM(L74)</f>
        <v>0</v>
      </c>
      <c r="M73" s="96" t="n">
        <f aca="false">SUM(M74)</f>
        <v>0</v>
      </c>
      <c r="N73" s="96" t="n">
        <f aca="false">SUM(N74)</f>
        <v>0</v>
      </c>
      <c r="O73" s="96" t="n">
        <f aca="false">SUM(O74)</f>
        <v>0</v>
      </c>
      <c r="P73" s="96" t="n">
        <f aca="false">SUM(P74)</f>
        <v>0</v>
      </c>
      <c r="Q73" s="96" t="n">
        <f aca="false">SUM(Q74)</f>
        <v>0</v>
      </c>
      <c r="R73" s="96" t="n">
        <f aca="false">SUM(R74)</f>
        <v>0</v>
      </c>
      <c r="S73" s="96" t="n">
        <f aca="false">SUM(S74)</f>
        <v>0</v>
      </c>
      <c r="T73" s="96" t="n">
        <f aca="false">SUM(T74)</f>
        <v>0</v>
      </c>
      <c r="U73" s="97"/>
    </row>
    <row r="74" customFormat="false" ht="12.75" hidden="true" customHeight="false" outlineLevel="0" collapsed="false">
      <c r="A74" s="93" t="n">
        <v>721</v>
      </c>
      <c r="B74" s="94" t="s">
        <v>75</v>
      </c>
      <c r="C74" s="95" t="n">
        <v>0</v>
      </c>
      <c r="D74" s="95" t="n">
        <v>0</v>
      </c>
      <c r="E74" s="95"/>
      <c r="F74" s="95"/>
      <c r="G74" s="95" t="n">
        <v>0</v>
      </c>
      <c r="H74" s="95" t="n">
        <v>0</v>
      </c>
      <c r="I74" s="95"/>
      <c r="J74" s="96"/>
      <c r="K74" s="96"/>
      <c r="L74" s="96"/>
      <c r="M74" s="96"/>
      <c r="N74" s="96" t="n">
        <v>0</v>
      </c>
      <c r="O74" s="96" t="n">
        <v>0</v>
      </c>
      <c r="P74" s="96" t="n">
        <v>0</v>
      </c>
      <c r="Q74" s="96" t="n">
        <v>0</v>
      </c>
      <c r="R74" s="96" t="n">
        <v>0</v>
      </c>
      <c r="S74" s="96" t="n">
        <v>0</v>
      </c>
      <c r="T74" s="96" t="n">
        <v>0</v>
      </c>
      <c r="U74" s="97"/>
    </row>
    <row r="75" customFormat="false" ht="12.75" hidden="false" customHeight="false" outlineLevel="0" collapsed="false">
      <c r="A75" s="93" t="n">
        <v>66</v>
      </c>
      <c r="B75" s="94" t="s">
        <v>76</v>
      </c>
      <c r="C75" s="95"/>
      <c r="D75" s="95"/>
      <c r="E75" s="95"/>
      <c r="F75" s="95"/>
      <c r="G75" s="95"/>
      <c r="H75" s="95"/>
      <c r="I75" s="95"/>
      <c r="J75" s="96"/>
      <c r="K75" s="96"/>
      <c r="L75" s="96"/>
      <c r="M75" s="96"/>
      <c r="N75" s="96"/>
      <c r="O75" s="96"/>
      <c r="P75" s="96" t="n">
        <f aca="false">SUM(P76)</f>
        <v>0</v>
      </c>
      <c r="Q75" s="96" t="n">
        <f aca="false">SUM(Q76)</f>
        <v>0</v>
      </c>
      <c r="R75" s="96" t="n">
        <f aca="false">SUM(R76)</f>
        <v>950000</v>
      </c>
      <c r="S75" s="96" t="n">
        <f aca="false">SUM(S76)</f>
        <v>0</v>
      </c>
      <c r="T75" s="96" t="n">
        <f aca="false">SUM(T76)</f>
        <v>0</v>
      </c>
      <c r="U75" s="97" t="n">
        <f aca="false">SUM(U76)</f>
        <v>950000</v>
      </c>
    </row>
    <row r="76" customFormat="false" ht="12.75" hidden="false" customHeight="false" outlineLevel="0" collapsed="false">
      <c r="A76" s="93" t="n">
        <v>663</v>
      </c>
      <c r="B76" s="94" t="s">
        <v>77</v>
      </c>
      <c r="C76" s="95"/>
      <c r="D76" s="95"/>
      <c r="E76" s="95"/>
      <c r="F76" s="95"/>
      <c r="G76" s="95"/>
      <c r="H76" s="95"/>
      <c r="I76" s="95"/>
      <c r="J76" s="96"/>
      <c r="K76" s="96"/>
      <c r="L76" s="96"/>
      <c r="M76" s="96"/>
      <c r="N76" s="96"/>
      <c r="O76" s="96"/>
      <c r="P76" s="96"/>
      <c r="Q76" s="96" t="n">
        <v>0</v>
      </c>
      <c r="R76" s="96" t="n">
        <v>950000</v>
      </c>
      <c r="S76" s="96"/>
      <c r="T76" s="96"/>
      <c r="U76" s="97" t="n">
        <v>950000</v>
      </c>
    </row>
    <row r="77" customFormat="false" ht="12.75" hidden="false" customHeight="false" outlineLevel="0" collapsed="false">
      <c r="A77" s="88" t="n">
        <v>3</v>
      </c>
      <c r="B77" s="89" t="s">
        <v>78</v>
      </c>
      <c r="C77" s="90" t="n">
        <v>1320000</v>
      </c>
      <c r="D77" s="90" t="n">
        <v>1873362</v>
      </c>
      <c r="E77" s="90" t="n">
        <v>1449000</v>
      </c>
      <c r="F77" s="90" t="n">
        <v>1486000</v>
      </c>
      <c r="G77" s="90" t="n">
        <v>1320000</v>
      </c>
      <c r="H77" s="90" t="n">
        <v>1873362</v>
      </c>
      <c r="I77" s="90" t="n">
        <v>1449000</v>
      </c>
      <c r="J77" s="91" t="n">
        <f aca="false">SUM(J78+J82+J87+J93+J95)</f>
        <v>1837000</v>
      </c>
      <c r="K77" s="91" t="n">
        <f aca="false">SUM(K78+K82+K87+K93+K95)</f>
        <v>727178.75</v>
      </c>
      <c r="L77" s="91" t="n">
        <f aca="false">SUM(L78+L82+L87+L93+L95)</f>
        <v>0</v>
      </c>
      <c r="M77" s="91" t="n">
        <f aca="false">SUM(M78+M82+M87+M93+M95)</f>
        <v>0</v>
      </c>
      <c r="N77" s="91" t="n">
        <f aca="false">SUM(N78+N82+N87+N93+N95)</f>
        <v>3556200</v>
      </c>
      <c r="O77" s="91" t="n">
        <f aca="false">SUM(O78+O82+O87+O93+O95)</f>
        <v>4030200</v>
      </c>
      <c r="P77" s="91" t="n">
        <f aca="false">SUM(P78+P82+P87+P93+P95)+P90</f>
        <v>4918500</v>
      </c>
      <c r="Q77" s="91" t="n">
        <f aca="false">SUM(Q78+Q82+Q87+Q93+Q95)+Q90</f>
        <v>5370161.6</v>
      </c>
      <c r="R77" s="91" t="n">
        <f aca="false">SUM(R78+R82+R87+R93+R95)+R90</f>
        <v>5513161.6</v>
      </c>
      <c r="S77" s="91" t="n">
        <f aca="false">SUM(S78+S82+S87+S93+S95)+S90</f>
        <v>4456000</v>
      </c>
      <c r="T77" s="91" t="e">
        <f aca="false">SUM(T78+T82+T87+T93+T95)+T90</f>
        <v>#DIV/0!</v>
      </c>
      <c r="U77" s="91" t="n">
        <f aca="false">SUM(U78+U82+U87+U93+U95)+U90</f>
        <v>4849561.6</v>
      </c>
    </row>
    <row r="78" customFormat="false" ht="12.75" hidden="false" customHeight="false" outlineLevel="0" collapsed="false">
      <c r="A78" s="93" t="n">
        <v>31</v>
      </c>
      <c r="B78" s="94" t="s">
        <v>79</v>
      </c>
      <c r="C78" s="95" t="n">
        <v>356000</v>
      </c>
      <c r="D78" s="95" t="n">
        <v>398000</v>
      </c>
      <c r="E78" s="95" t="n">
        <v>358000</v>
      </c>
      <c r="F78" s="95" t="n">
        <v>358000</v>
      </c>
      <c r="G78" s="95" t="n">
        <v>356000</v>
      </c>
      <c r="H78" s="95" t="n">
        <v>398000</v>
      </c>
      <c r="I78" s="95" t="n">
        <v>358000</v>
      </c>
      <c r="J78" s="96" t="n">
        <f aca="false">SUM(J79:J81)</f>
        <v>511000</v>
      </c>
      <c r="K78" s="96" t="n">
        <f aca="false">SUM(K79:K81)</f>
        <v>253625.46</v>
      </c>
      <c r="L78" s="96" t="n">
        <f aca="false">SUM(L79:L81)</f>
        <v>0</v>
      </c>
      <c r="M78" s="96" t="n">
        <f aca="false">SUM(M79:M81)</f>
        <v>0</v>
      </c>
      <c r="N78" s="96" t="n">
        <f aca="false">SUM(N79:N81)</f>
        <v>1411500</v>
      </c>
      <c r="O78" s="96" t="n">
        <f aca="false">SUM(O79:O81)</f>
        <v>1612704</v>
      </c>
      <c r="P78" s="96" t="n">
        <f aca="false">SUM(P79:P81)</f>
        <v>1695500</v>
      </c>
      <c r="Q78" s="96" t="n">
        <f aca="false">SUM(Q79:Q81)</f>
        <v>1605500</v>
      </c>
      <c r="R78" s="96" t="n">
        <f aca="false">SUM(R79:R81)</f>
        <v>1605500</v>
      </c>
      <c r="S78" s="96" t="n">
        <f aca="false">SUM(S79:S81)</f>
        <v>1433000</v>
      </c>
      <c r="T78" s="96" t="n">
        <f aca="false">SUM(T79:T81)</f>
        <v>259.819288216854</v>
      </c>
      <c r="U78" s="96" t="n">
        <f aca="false">SUM(U79:U81)</f>
        <v>1076500</v>
      </c>
    </row>
    <row r="79" customFormat="false" ht="12.75" hidden="false" customHeight="false" outlineLevel="0" collapsed="false">
      <c r="A79" s="93" t="n">
        <v>311</v>
      </c>
      <c r="B79" s="94" t="s">
        <v>80</v>
      </c>
      <c r="C79" s="95" t="n">
        <v>296000</v>
      </c>
      <c r="D79" s="95" t="n">
        <v>335000</v>
      </c>
      <c r="E79" s="95"/>
      <c r="F79" s="95"/>
      <c r="G79" s="95" t="n">
        <v>296000</v>
      </c>
      <c r="H79" s="95" t="n">
        <v>335000</v>
      </c>
      <c r="I79" s="95"/>
      <c r="J79" s="96" t="n">
        <v>460000</v>
      </c>
      <c r="K79" s="96" t="n">
        <v>212889.92</v>
      </c>
      <c r="L79" s="96"/>
      <c r="M79" s="96"/>
      <c r="N79" s="96" t="n">
        <v>1180000</v>
      </c>
      <c r="O79" s="96" t="n">
        <v>1361080.3</v>
      </c>
      <c r="P79" s="96" t="n">
        <v>1400000</v>
      </c>
      <c r="Q79" s="96" t="n">
        <v>1320000</v>
      </c>
      <c r="R79" s="96" t="n">
        <v>1290000</v>
      </c>
      <c r="S79" s="96" t="n">
        <v>1226000</v>
      </c>
      <c r="T79" s="96" t="n">
        <f aca="false">SUM(S79/Q79*100)</f>
        <v>92.8787878787879</v>
      </c>
      <c r="U79" s="97" t="n">
        <v>866500</v>
      </c>
    </row>
    <row r="80" customFormat="false" ht="12.75" hidden="false" customHeight="false" outlineLevel="0" collapsed="false">
      <c r="A80" s="93" t="n">
        <v>312</v>
      </c>
      <c r="B80" s="94" t="s">
        <v>81</v>
      </c>
      <c r="C80" s="95" t="n">
        <v>14000</v>
      </c>
      <c r="D80" s="95" t="n">
        <v>12000</v>
      </c>
      <c r="E80" s="95"/>
      <c r="F80" s="95"/>
      <c r="G80" s="95" t="n">
        <v>14000</v>
      </c>
      <c r="H80" s="95" t="n">
        <v>12000</v>
      </c>
      <c r="I80" s="95"/>
      <c r="J80" s="96" t="n">
        <v>15000</v>
      </c>
      <c r="K80" s="96" t="n">
        <v>4500</v>
      </c>
      <c r="L80" s="96"/>
      <c r="M80" s="96"/>
      <c r="N80" s="96" t="n">
        <v>39000</v>
      </c>
      <c r="O80" s="96" t="n">
        <v>27500</v>
      </c>
      <c r="P80" s="96" t="n">
        <v>68000</v>
      </c>
      <c r="Q80" s="96" t="n">
        <v>68000</v>
      </c>
      <c r="R80" s="96" t="n">
        <v>98000</v>
      </c>
      <c r="S80" s="96" t="n">
        <v>71000</v>
      </c>
      <c r="T80" s="96" t="n">
        <f aca="false">SUM(S80/Q80*100)</f>
        <v>104.411764705882</v>
      </c>
      <c r="U80" s="97" t="n">
        <v>92500</v>
      </c>
    </row>
    <row r="81" customFormat="false" ht="12.75" hidden="false" customHeight="false" outlineLevel="0" collapsed="false">
      <c r="A81" s="93" t="n">
        <v>313</v>
      </c>
      <c r="B81" s="94" t="s">
        <v>82</v>
      </c>
      <c r="C81" s="95" t="n">
        <v>46000</v>
      </c>
      <c r="D81" s="95" t="n">
        <v>51000</v>
      </c>
      <c r="E81" s="95"/>
      <c r="F81" s="95"/>
      <c r="G81" s="95" t="n">
        <v>46000</v>
      </c>
      <c r="H81" s="95" t="n">
        <v>51000</v>
      </c>
      <c r="I81" s="95"/>
      <c r="J81" s="96" t="n">
        <v>36000</v>
      </c>
      <c r="K81" s="96" t="n">
        <v>36235.54</v>
      </c>
      <c r="L81" s="96"/>
      <c r="M81" s="96"/>
      <c r="N81" s="96" t="n">
        <v>192500</v>
      </c>
      <c r="O81" s="96" t="n">
        <v>224123.7</v>
      </c>
      <c r="P81" s="96" t="n">
        <v>227500</v>
      </c>
      <c r="Q81" s="96" t="n">
        <v>217500</v>
      </c>
      <c r="R81" s="96" t="n">
        <v>217500</v>
      </c>
      <c r="S81" s="96" t="n">
        <v>136000</v>
      </c>
      <c r="T81" s="96" t="n">
        <f aca="false">SUM(S81/Q81*100)</f>
        <v>62.5287356321839</v>
      </c>
      <c r="U81" s="97" t="n">
        <v>117500</v>
      </c>
    </row>
    <row r="82" customFormat="false" ht="12.75" hidden="false" customHeight="false" outlineLevel="0" collapsed="false">
      <c r="A82" s="93" t="n">
        <v>32</v>
      </c>
      <c r="B82" s="94" t="s">
        <v>83</v>
      </c>
      <c r="C82" s="95" t="n">
        <v>578000</v>
      </c>
      <c r="D82" s="95" t="n">
        <v>602362</v>
      </c>
      <c r="E82" s="95" t="n">
        <v>625000</v>
      </c>
      <c r="F82" s="95" t="n">
        <v>637000</v>
      </c>
      <c r="G82" s="95" t="n">
        <v>578000</v>
      </c>
      <c r="H82" s="95" t="n">
        <v>602362</v>
      </c>
      <c r="I82" s="95" t="n">
        <v>625000</v>
      </c>
      <c r="J82" s="96" t="n">
        <f aca="false">SUM(J83:J86)</f>
        <v>782000</v>
      </c>
      <c r="K82" s="96" t="n">
        <f aca="false">SUM(K83:K86)</f>
        <v>274792.08</v>
      </c>
      <c r="L82" s="96" t="n">
        <f aca="false">SUM(L83:L86)</f>
        <v>0</v>
      </c>
      <c r="M82" s="96" t="n">
        <f aca="false">SUM(M83:M86)</f>
        <v>0</v>
      </c>
      <c r="N82" s="96" t="n">
        <f aca="false">SUM(N83:N86)</f>
        <v>1277700</v>
      </c>
      <c r="O82" s="96" t="n">
        <f aca="false">SUM(O83:O86)</f>
        <v>1544996</v>
      </c>
      <c r="P82" s="96" t="n">
        <f aca="false">SUM(P83:P86)</f>
        <v>1364000</v>
      </c>
      <c r="Q82" s="96" t="n">
        <f aca="false">SUM(Q83:Q86)</f>
        <v>1630661.6</v>
      </c>
      <c r="R82" s="96" t="n">
        <f aca="false">SUM(R83:R86)</f>
        <v>1713161.6</v>
      </c>
      <c r="S82" s="96" t="n">
        <f aca="false">SUM(S83:S86)</f>
        <v>1440000</v>
      </c>
      <c r="T82" s="96" t="n">
        <f aca="false">SUM(T83:T86)</f>
        <v>451.187856278839</v>
      </c>
      <c r="U82" s="96" t="n">
        <f aca="false">SUM(U83:U86)</f>
        <v>1585661.6</v>
      </c>
    </row>
    <row r="83" customFormat="false" ht="12.75" hidden="false" customHeight="false" outlineLevel="0" collapsed="false">
      <c r="A83" s="93" t="n">
        <v>321</v>
      </c>
      <c r="B83" s="94" t="s">
        <v>84</v>
      </c>
      <c r="C83" s="95" t="n">
        <v>13000</v>
      </c>
      <c r="D83" s="95" t="n">
        <v>13000</v>
      </c>
      <c r="E83" s="95"/>
      <c r="F83" s="95"/>
      <c r="G83" s="95" t="n">
        <v>13000</v>
      </c>
      <c r="H83" s="95" t="n">
        <v>13000</v>
      </c>
      <c r="I83" s="95"/>
      <c r="J83" s="96" t="n">
        <v>13000</v>
      </c>
      <c r="K83" s="96" t="n">
        <v>4435.2</v>
      </c>
      <c r="L83" s="96"/>
      <c r="M83" s="96"/>
      <c r="N83" s="96" t="n">
        <v>42000</v>
      </c>
      <c r="O83" s="96" t="n">
        <v>126500</v>
      </c>
      <c r="P83" s="96" t="n">
        <v>68000</v>
      </c>
      <c r="Q83" s="96" t="n">
        <v>80000</v>
      </c>
      <c r="R83" s="96" t="n">
        <v>80000</v>
      </c>
      <c r="S83" s="96" t="n">
        <v>158500</v>
      </c>
      <c r="T83" s="96" t="n">
        <f aca="false">SUM(S83/Q83*100)</f>
        <v>198.125</v>
      </c>
      <c r="U83" s="97" t="n">
        <v>88500</v>
      </c>
    </row>
    <row r="84" customFormat="false" ht="12.75" hidden="false" customHeight="false" outlineLevel="0" collapsed="false">
      <c r="A84" s="93" t="n">
        <v>322</v>
      </c>
      <c r="B84" s="94" t="s">
        <v>85</v>
      </c>
      <c r="C84" s="95" t="n">
        <v>194000</v>
      </c>
      <c r="D84" s="95" t="n">
        <v>167000</v>
      </c>
      <c r="E84" s="95"/>
      <c r="F84" s="95"/>
      <c r="G84" s="95" t="n">
        <v>194000</v>
      </c>
      <c r="H84" s="95" t="n">
        <v>167000</v>
      </c>
      <c r="I84" s="95"/>
      <c r="J84" s="96" t="n">
        <v>191000</v>
      </c>
      <c r="K84" s="96" t="n">
        <v>65059.45</v>
      </c>
      <c r="L84" s="96"/>
      <c r="M84" s="96"/>
      <c r="N84" s="96" t="n">
        <v>335000</v>
      </c>
      <c r="O84" s="96" t="n">
        <v>341000</v>
      </c>
      <c r="P84" s="96" t="n">
        <v>268000</v>
      </c>
      <c r="Q84" s="96" t="n">
        <v>268000</v>
      </c>
      <c r="R84" s="96" t="n">
        <v>308000</v>
      </c>
      <c r="S84" s="96" t="n">
        <v>287500</v>
      </c>
      <c r="T84" s="96" t="n">
        <f aca="false">SUM(S84/Q84*100)</f>
        <v>107.276119402985</v>
      </c>
      <c r="U84" s="97" t="n">
        <v>298000</v>
      </c>
    </row>
    <row r="85" customFormat="false" ht="12.75" hidden="false" customHeight="false" outlineLevel="0" collapsed="false">
      <c r="A85" s="93" t="n">
        <v>323</v>
      </c>
      <c r="B85" s="94" t="s">
        <v>86</v>
      </c>
      <c r="C85" s="95" t="n">
        <v>242000</v>
      </c>
      <c r="D85" s="95" t="n">
        <v>243000</v>
      </c>
      <c r="E85" s="95"/>
      <c r="F85" s="95"/>
      <c r="G85" s="95" t="n">
        <v>242000</v>
      </c>
      <c r="H85" s="95" t="n">
        <v>243000</v>
      </c>
      <c r="I85" s="95"/>
      <c r="J85" s="96" t="n">
        <v>314000</v>
      </c>
      <c r="K85" s="96" t="n">
        <v>84252.68</v>
      </c>
      <c r="L85" s="96"/>
      <c r="M85" s="96"/>
      <c r="N85" s="96" t="n">
        <v>658000</v>
      </c>
      <c r="O85" s="96" t="n">
        <v>723200</v>
      </c>
      <c r="P85" s="96" t="n">
        <v>830000</v>
      </c>
      <c r="Q85" s="96" t="n">
        <v>922970</v>
      </c>
      <c r="R85" s="96" t="n">
        <v>1060970</v>
      </c>
      <c r="S85" s="96" t="n">
        <v>769500</v>
      </c>
      <c r="T85" s="96" t="n">
        <f aca="false">SUM(S85/Q85*100)</f>
        <v>83.3721572748843</v>
      </c>
      <c r="U85" s="97" t="n">
        <v>892970</v>
      </c>
    </row>
    <row r="86" customFormat="false" ht="12.75" hidden="false" customHeight="false" outlineLevel="0" collapsed="false">
      <c r="A86" s="93" t="n">
        <v>329</v>
      </c>
      <c r="B86" s="94" t="s">
        <v>87</v>
      </c>
      <c r="C86" s="95" t="n">
        <v>129000</v>
      </c>
      <c r="D86" s="95" t="n">
        <v>179362</v>
      </c>
      <c r="E86" s="95"/>
      <c r="F86" s="95"/>
      <c r="G86" s="95" t="n">
        <v>129000</v>
      </c>
      <c r="H86" s="95" t="n">
        <v>179362</v>
      </c>
      <c r="I86" s="95"/>
      <c r="J86" s="96" t="n">
        <v>264000</v>
      </c>
      <c r="K86" s="96" t="n">
        <v>121044.75</v>
      </c>
      <c r="L86" s="96"/>
      <c r="M86" s="96"/>
      <c r="N86" s="96" t="n">
        <v>242700</v>
      </c>
      <c r="O86" s="96" t="n">
        <v>354296</v>
      </c>
      <c r="P86" s="96" t="n">
        <v>198000</v>
      </c>
      <c r="Q86" s="96" t="n">
        <v>359691.6</v>
      </c>
      <c r="R86" s="96" t="n">
        <v>264191.6</v>
      </c>
      <c r="S86" s="96" t="n">
        <v>224500</v>
      </c>
      <c r="T86" s="96" t="n">
        <f aca="false">SUM(S86/Q86*100)</f>
        <v>62.4145796009693</v>
      </c>
      <c r="U86" s="97" t="n">
        <v>306191.6</v>
      </c>
    </row>
    <row r="87" customFormat="false" ht="12.75" hidden="false" customHeight="false" outlineLevel="0" collapsed="false">
      <c r="A87" s="93" t="n">
        <v>34</v>
      </c>
      <c r="B87" s="94" t="s">
        <v>88</v>
      </c>
      <c r="C87" s="95" t="n">
        <v>23000</v>
      </c>
      <c r="D87" s="95" t="n">
        <v>20000</v>
      </c>
      <c r="E87" s="95" t="n">
        <v>25000</v>
      </c>
      <c r="F87" s="95" t="n">
        <v>25000</v>
      </c>
      <c r="G87" s="95" t="n">
        <v>23000</v>
      </c>
      <c r="H87" s="95" t="n">
        <v>20000</v>
      </c>
      <c r="I87" s="95" t="n">
        <v>25000</v>
      </c>
      <c r="J87" s="96" t="n">
        <f aca="false">SUM(J88+J89)</f>
        <v>10000</v>
      </c>
      <c r="K87" s="96" t="n">
        <f aca="false">SUM(K88+K89)</f>
        <v>4705.82</v>
      </c>
      <c r="L87" s="96" t="n">
        <f aca="false">SUM(L88+L89)</f>
        <v>0</v>
      </c>
      <c r="M87" s="96" t="n">
        <f aca="false">SUM(M88+M89)</f>
        <v>0</v>
      </c>
      <c r="N87" s="96" t="n">
        <f aca="false">SUM(N88+N89)</f>
        <v>20000</v>
      </c>
      <c r="O87" s="96" t="n">
        <f aca="false">SUM(O88+O89)</f>
        <v>8000</v>
      </c>
      <c r="P87" s="96" t="n">
        <f aca="false">SUM(P88+P89)</f>
        <v>20000</v>
      </c>
      <c r="Q87" s="96" t="n">
        <f aca="false">SUM(Q88+Q89)</f>
        <v>20000</v>
      </c>
      <c r="R87" s="96" t="n">
        <f aca="false">SUM(R88+R89)</f>
        <v>20000</v>
      </c>
      <c r="S87" s="96" t="n">
        <f aca="false">SUM(S88+S89)</f>
        <v>27000</v>
      </c>
      <c r="T87" s="96" t="e">
        <f aca="false">SUM(T88+T89)</f>
        <v>#DIV/0!</v>
      </c>
      <c r="U87" s="96" t="n">
        <f aca="false">SUM(U88+U89)</f>
        <v>39000</v>
      </c>
    </row>
    <row r="88" customFormat="false" ht="12.75" hidden="true" customHeight="false" outlineLevel="0" collapsed="false">
      <c r="A88" s="93" t="n">
        <v>342</v>
      </c>
      <c r="B88" s="94" t="s">
        <v>89</v>
      </c>
      <c r="C88" s="95" t="n">
        <v>0</v>
      </c>
      <c r="D88" s="95" t="n">
        <v>0</v>
      </c>
      <c r="E88" s="95"/>
      <c r="F88" s="95"/>
      <c r="G88" s="95" t="n">
        <v>0</v>
      </c>
      <c r="H88" s="95" t="n">
        <v>0</v>
      </c>
      <c r="I88" s="95"/>
      <c r="J88" s="96" t="n">
        <v>0</v>
      </c>
      <c r="K88" s="96" t="n">
        <v>0</v>
      </c>
      <c r="L88" s="96"/>
      <c r="M88" s="96"/>
      <c r="N88" s="96" t="n">
        <v>0</v>
      </c>
      <c r="O88" s="96" t="n">
        <v>0</v>
      </c>
      <c r="P88" s="96" t="n">
        <v>0</v>
      </c>
      <c r="Q88" s="96"/>
      <c r="R88" s="96"/>
      <c r="S88" s="96"/>
      <c r="T88" s="96" t="e">
        <f aca="false">SUM(S88/Q88*100)</f>
        <v>#DIV/0!</v>
      </c>
      <c r="U88" s="97"/>
    </row>
    <row r="89" customFormat="false" ht="12.75" hidden="false" customHeight="false" outlineLevel="0" collapsed="false">
      <c r="A89" s="93" t="n">
        <v>343</v>
      </c>
      <c r="B89" s="94" t="s">
        <v>90</v>
      </c>
      <c r="C89" s="95" t="n">
        <v>23000</v>
      </c>
      <c r="D89" s="95" t="n">
        <v>20000</v>
      </c>
      <c r="E89" s="95"/>
      <c r="F89" s="95"/>
      <c r="G89" s="95" t="n">
        <v>23000</v>
      </c>
      <c r="H89" s="95" t="n">
        <v>20000</v>
      </c>
      <c r="I89" s="95"/>
      <c r="J89" s="96" t="n">
        <v>10000</v>
      </c>
      <c r="K89" s="96" t="n">
        <v>4705.82</v>
      </c>
      <c r="L89" s="96"/>
      <c r="M89" s="96"/>
      <c r="N89" s="96" t="n">
        <v>20000</v>
      </c>
      <c r="O89" s="96" t="n">
        <v>8000</v>
      </c>
      <c r="P89" s="96" t="n">
        <v>20000</v>
      </c>
      <c r="Q89" s="96" t="n">
        <v>20000</v>
      </c>
      <c r="R89" s="96" t="n">
        <v>20000</v>
      </c>
      <c r="S89" s="96" t="n">
        <v>27000</v>
      </c>
      <c r="T89" s="96" t="n">
        <f aca="false">SUM(S89/Q89*100)</f>
        <v>135</v>
      </c>
      <c r="U89" s="97" t="n">
        <v>39000</v>
      </c>
    </row>
    <row r="90" customFormat="false" ht="12.75" hidden="false" customHeight="false" outlineLevel="0" collapsed="false">
      <c r="A90" s="93" t="n">
        <v>36</v>
      </c>
      <c r="B90" s="94" t="s">
        <v>91</v>
      </c>
      <c r="C90" s="95"/>
      <c r="D90" s="95"/>
      <c r="E90" s="95"/>
      <c r="F90" s="95"/>
      <c r="G90" s="95"/>
      <c r="H90" s="95"/>
      <c r="I90" s="95"/>
      <c r="J90" s="96"/>
      <c r="K90" s="96"/>
      <c r="L90" s="96"/>
      <c r="M90" s="96"/>
      <c r="N90" s="96"/>
      <c r="O90" s="96"/>
      <c r="P90" s="96" t="n">
        <f aca="false">SUM(P91:P92)</f>
        <v>54000</v>
      </c>
      <c r="Q90" s="96" t="n">
        <f aca="false">SUM(Q91:Q92)</f>
        <v>88000</v>
      </c>
      <c r="R90" s="96" t="n">
        <f aca="false">SUM(R91:R92)</f>
        <v>108000</v>
      </c>
      <c r="S90" s="96" t="n">
        <f aca="false">SUM(S91:S92)</f>
        <v>0</v>
      </c>
      <c r="T90" s="96" t="n">
        <f aca="false">SUM(T91:T92)</f>
        <v>0</v>
      </c>
      <c r="U90" s="96" t="n">
        <f aca="false">SUM(U91:U92)</f>
        <v>70500</v>
      </c>
    </row>
    <row r="91" customFormat="false" ht="12.75" hidden="false" customHeight="false" outlineLevel="0" collapsed="false">
      <c r="A91" s="93" t="n">
        <v>363</v>
      </c>
      <c r="B91" s="94" t="s">
        <v>92</v>
      </c>
      <c r="C91" s="95"/>
      <c r="D91" s="95"/>
      <c r="E91" s="95"/>
      <c r="F91" s="95"/>
      <c r="G91" s="95"/>
      <c r="H91" s="95"/>
      <c r="I91" s="95"/>
      <c r="J91" s="96"/>
      <c r="K91" s="96"/>
      <c r="L91" s="96"/>
      <c r="M91" s="96"/>
      <c r="N91" s="96"/>
      <c r="O91" s="96"/>
      <c r="P91" s="96" t="n">
        <v>6000</v>
      </c>
      <c r="Q91" s="96" t="n">
        <v>6000</v>
      </c>
      <c r="R91" s="96" t="n">
        <v>6000</v>
      </c>
      <c r="S91" s="96"/>
      <c r="T91" s="96"/>
      <c r="U91" s="97" t="n">
        <v>6000</v>
      </c>
    </row>
    <row r="92" customFormat="false" ht="12.75" hidden="false" customHeight="false" outlineLevel="0" collapsed="false">
      <c r="A92" s="93" t="n">
        <v>366</v>
      </c>
      <c r="B92" s="94" t="s">
        <v>93</v>
      </c>
      <c r="C92" s="95"/>
      <c r="D92" s="95"/>
      <c r="E92" s="95"/>
      <c r="F92" s="95"/>
      <c r="G92" s="95"/>
      <c r="H92" s="95"/>
      <c r="I92" s="95"/>
      <c r="J92" s="96"/>
      <c r="K92" s="96"/>
      <c r="L92" s="96"/>
      <c r="M92" s="96"/>
      <c r="N92" s="96"/>
      <c r="O92" s="96"/>
      <c r="P92" s="96" t="n">
        <v>48000</v>
      </c>
      <c r="Q92" s="96" t="n">
        <v>82000</v>
      </c>
      <c r="R92" s="96" t="n">
        <v>102000</v>
      </c>
      <c r="S92" s="96"/>
      <c r="T92" s="96"/>
      <c r="U92" s="97" t="n">
        <v>64500</v>
      </c>
    </row>
    <row r="93" customFormat="false" ht="12.75" hidden="false" customHeight="false" outlineLevel="0" collapsed="false">
      <c r="A93" s="93" t="n">
        <v>37</v>
      </c>
      <c r="B93" s="94" t="s">
        <v>94</v>
      </c>
      <c r="C93" s="95" t="n">
        <v>125000</v>
      </c>
      <c r="D93" s="95" t="n">
        <v>152000</v>
      </c>
      <c r="E93" s="95" t="n">
        <v>153000</v>
      </c>
      <c r="F93" s="95" t="n">
        <v>160000</v>
      </c>
      <c r="G93" s="95" t="n">
        <v>125000</v>
      </c>
      <c r="H93" s="95" t="n">
        <v>152000</v>
      </c>
      <c r="I93" s="95" t="n">
        <v>153000</v>
      </c>
      <c r="J93" s="96" t="n">
        <f aca="false">SUM(J94)</f>
        <v>115000</v>
      </c>
      <c r="K93" s="96" t="n">
        <f aca="false">SUM(K94)</f>
        <v>43967.2</v>
      </c>
      <c r="L93" s="96" t="n">
        <f aca="false">SUM(L94)</f>
        <v>0</v>
      </c>
      <c r="M93" s="96" t="n">
        <f aca="false">SUM(M94)</f>
        <v>0</v>
      </c>
      <c r="N93" s="96" t="n">
        <f aca="false">SUM(N94)</f>
        <v>170000</v>
      </c>
      <c r="O93" s="96" t="n">
        <f aca="false">SUM(O94)</f>
        <v>185500</v>
      </c>
      <c r="P93" s="96" t="n">
        <f aca="false">SUM(P94)</f>
        <v>853000</v>
      </c>
      <c r="Q93" s="96" t="n">
        <f aca="false">SUM(Q94)</f>
        <v>917000</v>
      </c>
      <c r="R93" s="96" t="n">
        <f aca="false">SUM(R94)</f>
        <v>555500</v>
      </c>
      <c r="S93" s="96" t="n">
        <f aca="false">SUM(S94)</f>
        <v>473000</v>
      </c>
      <c r="T93" s="96" t="n">
        <f aca="false">SUM(T94)</f>
        <v>51.5812431842966</v>
      </c>
      <c r="U93" s="96" t="n">
        <f aca="false">SUM(U94)</f>
        <v>609900</v>
      </c>
    </row>
    <row r="94" customFormat="false" ht="12.75" hidden="false" customHeight="false" outlineLevel="0" collapsed="false">
      <c r="A94" s="93" t="n">
        <v>372</v>
      </c>
      <c r="B94" s="94" t="s">
        <v>95</v>
      </c>
      <c r="C94" s="95" t="n">
        <v>125000</v>
      </c>
      <c r="D94" s="95" t="n">
        <v>152000</v>
      </c>
      <c r="E94" s="95"/>
      <c r="F94" s="95"/>
      <c r="G94" s="95" t="n">
        <v>125000</v>
      </c>
      <c r="H94" s="95" t="n">
        <v>152000</v>
      </c>
      <c r="I94" s="95"/>
      <c r="J94" s="96" t="n">
        <v>115000</v>
      </c>
      <c r="K94" s="96" t="n">
        <v>43967.2</v>
      </c>
      <c r="L94" s="96"/>
      <c r="M94" s="96"/>
      <c r="N94" s="96" t="n">
        <v>170000</v>
      </c>
      <c r="O94" s="96" t="n">
        <v>185500</v>
      </c>
      <c r="P94" s="96" t="n">
        <v>853000</v>
      </c>
      <c r="Q94" s="96" t="n">
        <v>917000</v>
      </c>
      <c r="R94" s="96" t="n">
        <v>555500</v>
      </c>
      <c r="S94" s="96" t="n">
        <v>473000</v>
      </c>
      <c r="T94" s="96" t="n">
        <f aca="false">SUM(S94/Q94*100)</f>
        <v>51.5812431842966</v>
      </c>
      <c r="U94" s="97" t="n">
        <v>609900</v>
      </c>
    </row>
    <row r="95" customFormat="false" ht="12.75" hidden="false" customHeight="false" outlineLevel="0" collapsed="false">
      <c r="A95" s="93" t="n">
        <v>38</v>
      </c>
      <c r="B95" s="94" t="s">
        <v>96</v>
      </c>
      <c r="C95" s="95" t="n">
        <v>238000</v>
      </c>
      <c r="D95" s="95" t="n">
        <v>701000</v>
      </c>
      <c r="E95" s="95" t="n">
        <v>288000</v>
      </c>
      <c r="F95" s="95" t="n">
        <v>306000</v>
      </c>
      <c r="G95" s="95" t="n">
        <v>238000</v>
      </c>
      <c r="H95" s="95" t="n">
        <v>701000</v>
      </c>
      <c r="I95" s="95" t="n">
        <v>288000</v>
      </c>
      <c r="J95" s="96" t="n">
        <f aca="false">SUM(J96+J97)</f>
        <v>419000</v>
      </c>
      <c r="K95" s="96" t="n">
        <f aca="false">SUM(K96+K97)</f>
        <v>150088.19</v>
      </c>
      <c r="L95" s="96" t="n">
        <f aca="false">SUM(L96+L97)</f>
        <v>0</v>
      </c>
      <c r="M95" s="96" t="n">
        <f aca="false">SUM(M96+M97)</f>
        <v>0</v>
      </c>
      <c r="N95" s="96" t="n">
        <f aca="false">SUM(N96+N97)</f>
        <v>677000</v>
      </c>
      <c r="O95" s="96" t="n">
        <f aca="false">SUM(O96+O97)</f>
        <v>679000</v>
      </c>
      <c r="P95" s="96" t="n">
        <f aca="false">SUM(P96:P98)</f>
        <v>932000</v>
      </c>
      <c r="Q95" s="96" t="n">
        <f aca="false">SUM(Q96:Q98)</f>
        <v>1109000</v>
      </c>
      <c r="R95" s="96" t="n">
        <f aca="false">SUM(R96:R98)</f>
        <v>1511000</v>
      </c>
      <c r="S95" s="96" t="n">
        <f aca="false">SUM(S96:S98)</f>
        <v>1083000</v>
      </c>
      <c r="T95" s="96" t="n">
        <f aca="false">SUM(T96:T98)</f>
        <v>207.24833076528</v>
      </c>
      <c r="U95" s="96" t="n">
        <f aca="false">SUM(U96:U98)</f>
        <v>1468000</v>
      </c>
    </row>
    <row r="96" customFormat="false" ht="12.75" hidden="false" customHeight="false" outlineLevel="0" collapsed="false">
      <c r="A96" s="93" t="n">
        <v>381</v>
      </c>
      <c r="B96" s="94" t="s">
        <v>97</v>
      </c>
      <c r="C96" s="95" t="n">
        <v>228000</v>
      </c>
      <c r="D96" s="95" t="n">
        <v>281000</v>
      </c>
      <c r="E96" s="95"/>
      <c r="F96" s="95"/>
      <c r="G96" s="95" t="n">
        <v>228000</v>
      </c>
      <c r="H96" s="95" t="n">
        <v>281000</v>
      </c>
      <c r="I96" s="95"/>
      <c r="J96" s="96" t="n">
        <v>379000</v>
      </c>
      <c r="K96" s="96" t="n">
        <v>150088.19</v>
      </c>
      <c r="L96" s="96"/>
      <c r="M96" s="96"/>
      <c r="N96" s="96" t="n">
        <v>657000</v>
      </c>
      <c r="O96" s="96" t="n">
        <v>659000</v>
      </c>
      <c r="P96" s="96" t="n">
        <v>832000</v>
      </c>
      <c r="Q96" s="96" t="n">
        <v>944000</v>
      </c>
      <c r="R96" s="96" t="n">
        <v>1096000</v>
      </c>
      <c r="S96" s="96" t="n">
        <v>898000</v>
      </c>
      <c r="T96" s="96" t="n">
        <f aca="false">SUM(S96/Q96*100)</f>
        <v>95.1271186440678</v>
      </c>
      <c r="U96" s="97" t="n">
        <v>1118000</v>
      </c>
    </row>
    <row r="97" customFormat="false" ht="12.75" hidden="false" customHeight="false" outlineLevel="0" collapsed="false">
      <c r="A97" s="93" t="n">
        <v>382</v>
      </c>
      <c r="B97" s="94" t="s">
        <v>98</v>
      </c>
      <c r="C97" s="95" t="n">
        <v>10000</v>
      </c>
      <c r="D97" s="95" t="n">
        <v>420000</v>
      </c>
      <c r="E97" s="95"/>
      <c r="F97" s="95"/>
      <c r="G97" s="95" t="n">
        <v>10000</v>
      </c>
      <c r="H97" s="95" t="n">
        <v>420000</v>
      </c>
      <c r="I97" s="95"/>
      <c r="J97" s="96" t="n">
        <v>40000</v>
      </c>
      <c r="K97" s="96" t="n">
        <v>0</v>
      </c>
      <c r="L97" s="96"/>
      <c r="M97" s="96"/>
      <c r="N97" s="96" t="n">
        <v>20000</v>
      </c>
      <c r="O97" s="96" t="n">
        <v>20000</v>
      </c>
      <c r="P97" s="96" t="n">
        <v>100000</v>
      </c>
      <c r="Q97" s="96" t="n">
        <v>165000</v>
      </c>
      <c r="R97" s="96" t="n">
        <v>165000</v>
      </c>
      <c r="S97" s="96" t="n">
        <v>185000</v>
      </c>
      <c r="T97" s="96" t="n">
        <f aca="false">SUM(S97/Q97*100)</f>
        <v>112.121212121212</v>
      </c>
      <c r="U97" s="97" t="n">
        <v>100000</v>
      </c>
    </row>
    <row r="98" customFormat="false" ht="12.75" hidden="false" customHeight="false" outlineLevel="0" collapsed="false">
      <c r="A98" s="93" t="n">
        <v>386</v>
      </c>
      <c r="B98" s="94" t="s">
        <v>98</v>
      </c>
      <c r="C98" s="95"/>
      <c r="D98" s="95"/>
      <c r="E98" s="95"/>
      <c r="F98" s="95"/>
      <c r="G98" s="95"/>
      <c r="H98" s="95"/>
      <c r="I98" s="95"/>
      <c r="J98" s="96"/>
      <c r="K98" s="96"/>
      <c r="L98" s="96"/>
      <c r="M98" s="96"/>
      <c r="N98" s="96"/>
      <c r="O98" s="96"/>
      <c r="P98" s="96"/>
      <c r="Q98" s="96"/>
      <c r="R98" s="96" t="n">
        <v>250000</v>
      </c>
      <c r="S98" s="96"/>
      <c r="T98" s="96"/>
      <c r="U98" s="97" t="n">
        <v>250000</v>
      </c>
    </row>
    <row r="99" customFormat="false" ht="12.75" hidden="false" customHeight="false" outlineLevel="0" collapsed="false">
      <c r="A99" s="88" t="n">
        <v>4</v>
      </c>
      <c r="B99" s="89" t="s">
        <v>99</v>
      </c>
      <c r="C99" s="90" t="n">
        <v>831000</v>
      </c>
      <c r="D99" s="90" t="n">
        <v>830000</v>
      </c>
      <c r="E99" s="90" t="n">
        <v>1170000</v>
      </c>
      <c r="F99" s="90" t="n">
        <v>1223000</v>
      </c>
      <c r="G99" s="90" t="n">
        <v>831000</v>
      </c>
      <c r="H99" s="90" t="n">
        <v>830000</v>
      </c>
      <c r="I99" s="90" t="n">
        <v>1170000</v>
      </c>
      <c r="J99" s="91" t="n">
        <f aca="false">SUM(J100,J102)</f>
        <v>1312020</v>
      </c>
      <c r="K99" s="91" t="n">
        <f aca="false">SUM(K100,K102)</f>
        <v>91375.93</v>
      </c>
      <c r="L99" s="91" t="n">
        <f aca="false">SUM(L100,L102)</f>
        <v>0</v>
      </c>
      <c r="M99" s="91" t="n">
        <f aca="false">SUM(M100,M102)</f>
        <v>0</v>
      </c>
      <c r="N99" s="91" t="n">
        <f aca="false">SUM(N100,N102)</f>
        <v>1152500</v>
      </c>
      <c r="O99" s="91" t="n">
        <f aca="false">SUM(O100,O102)</f>
        <v>1797500</v>
      </c>
      <c r="P99" s="91" t="n">
        <f aca="false">SUM(P100,P102)</f>
        <v>8615000</v>
      </c>
      <c r="Q99" s="91" t="n">
        <f aca="false">SUM(Q100,Q102)</f>
        <v>6065000</v>
      </c>
      <c r="R99" s="91" t="n">
        <f aca="false">SUM(R100,R102)</f>
        <v>6510000</v>
      </c>
      <c r="S99" s="91" t="n">
        <f aca="false">SUM(S100,S102)</f>
        <v>2920000</v>
      </c>
      <c r="T99" s="91" t="e">
        <f aca="false">SUM(T100,T102)</f>
        <v>#DIV/0!</v>
      </c>
      <c r="U99" s="91" t="n">
        <f aca="false">SUM(U100,U102+U107)</f>
        <v>2890500</v>
      </c>
    </row>
    <row r="100" customFormat="false" ht="12.75" hidden="false" customHeight="false" outlineLevel="0" collapsed="false">
      <c r="A100" s="93" t="n">
        <v>41</v>
      </c>
      <c r="B100" s="98" t="s">
        <v>100</v>
      </c>
      <c r="C100" s="95"/>
      <c r="D100" s="95"/>
      <c r="E100" s="95"/>
      <c r="F100" s="95"/>
      <c r="G100" s="95"/>
      <c r="H100" s="95"/>
      <c r="I100" s="95"/>
      <c r="J100" s="96" t="n">
        <v>137020</v>
      </c>
      <c r="K100" s="91"/>
      <c r="L100" s="91"/>
      <c r="M100" s="91"/>
      <c r="N100" s="96" t="n">
        <v>100000</v>
      </c>
      <c r="O100" s="96" t="n">
        <f aca="false">SUM(O101)</f>
        <v>200000</v>
      </c>
      <c r="P100" s="96" t="n">
        <f aca="false">SUM(P101)</f>
        <v>0</v>
      </c>
      <c r="Q100" s="96" t="n">
        <f aca="false">SUM(Q101)</f>
        <v>0</v>
      </c>
      <c r="R100" s="96" t="n">
        <f aca="false">SUM(R101)</f>
        <v>0</v>
      </c>
      <c r="S100" s="96" t="n">
        <f aca="false">SUM(S101)</f>
        <v>0</v>
      </c>
      <c r="T100" s="96" t="e">
        <f aca="false">SUM(T101)</f>
        <v>#DIV/0!</v>
      </c>
      <c r="U100" s="96" t="n">
        <f aca="false">SUM(U101)</f>
        <v>0</v>
      </c>
    </row>
    <row r="101" customFormat="false" ht="12.75" hidden="false" customHeight="false" outlineLevel="0" collapsed="false">
      <c r="A101" s="93" t="n">
        <v>411</v>
      </c>
      <c r="B101" s="98" t="s">
        <v>100</v>
      </c>
      <c r="C101" s="95"/>
      <c r="D101" s="95"/>
      <c r="E101" s="95"/>
      <c r="F101" s="95"/>
      <c r="G101" s="95"/>
      <c r="H101" s="95"/>
      <c r="I101" s="95"/>
      <c r="J101" s="96"/>
      <c r="K101" s="91"/>
      <c r="L101" s="91"/>
      <c r="M101" s="91"/>
      <c r="N101" s="96"/>
      <c r="O101" s="96" t="n">
        <v>200000</v>
      </c>
      <c r="P101" s="96" t="n">
        <v>0</v>
      </c>
      <c r="Q101" s="96" t="n">
        <v>0</v>
      </c>
      <c r="R101" s="96" t="n">
        <v>0</v>
      </c>
      <c r="S101" s="96" t="n">
        <v>0</v>
      </c>
      <c r="T101" s="96" t="e">
        <f aca="false">SUM(S101/Q101*100)</f>
        <v>#DIV/0!</v>
      </c>
      <c r="U101" s="97" t="n">
        <v>0</v>
      </c>
    </row>
    <row r="102" customFormat="false" ht="12.75" hidden="false" customHeight="false" outlineLevel="0" collapsed="false">
      <c r="A102" s="93" t="n">
        <v>42</v>
      </c>
      <c r="B102" s="94" t="s">
        <v>101</v>
      </c>
      <c r="C102" s="95" t="n">
        <v>831000</v>
      </c>
      <c r="D102" s="95" t="n">
        <v>830000</v>
      </c>
      <c r="E102" s="95" t="n">
        <v>1170000</v>
      </c>
      <c r="F102" s="95" t="n">
        <v>1223000</v>
      </c>
      <c r="G102" s="95" t="n">
        <v>831000</v>
      </c>
      <c r="H102" s="95" t="n">
        <v>830000</v>
      </c>
      <c r="I102" s="95" t="n">
        <v>1170000</v>
      </c>
      <c r="J102" s="96" t="n">
        <f aca="false">SUM(J103+J104+J105)</f>
        <v>1175000</v>
      </c>
      <c r="K102" s="96" t="n">
        <f aca="false">SUM(K103+K104+K105)</f>
        <v>91375.93</v>
      </c>
      <c r="L102" s="96" t="n">
        <f aca="false">SUM(L103+L104+L105)</f>
        <v>0</v>
      </c>
      <c r="M102" s="96" t="n">
        <f aca="false">SUM(M103+M104+M105)</f>
        <v>0</v>
      </c>
      <c r="N102" s="96" t="n">
        <f aca="false">SUM(N103+N104+N105+N106)</f>
        <v>1052500</v>
      </c>
      <c r="O102" s="96" t="n">
        <f aca="false">SUM(O103+O104+O105+O106)</f>
        <v>1597500</v>
      </c>
      <c r="P102" s="96" t="n">
        <f aca="false">SUM(P103+P104+P105+P106)</f>
        <v>8615000</v>
      </c>
      <c r="Q102" s="96" t="n">
        <f aca="false">SUM(Q103+Q104+Q105+Q106)</f>
        <v>6065000</v>
      </c>
      <c r="R102" s="96" t="n">
        <f aca="false">SUM(R103+R104+R105+R106)</f>
        <v>6510000</v>
      </c>
      <c r="S102" s="96" t="n">
        <f aca="false">SUM(S103+S104+S105+S106)</f>
        <v>2920000</v>
      </c>
      <c r="T102" s="96" t="e">
        <f aca="false">SUM(T103+T104+T105+T106)</f>
        <v>#DIV/0!</v>
      </c>
      <c r="U102" s="96" t="n">
        <v>1890500</v>
      </c>
    </row>
    <row r="103" customFormat="false" ht="12.75" hidden="false" customHeight="false" outlineLevel="0" collapsed="false">
      <c r="A103" s="93" t="n">
        <v>421</v>
      </c>
      <c r="B103" s="94" t="s">
        <v>102</v>
      </c>
      <c r="C103" s="95" t="n">
        <v>695000</v>
      </c>
      <c r="D103" s="95" t="n">
        <v>775000</v>
      </c>
      <c r="E103" s="95"/>
      <c r="F103" s="95"/>
      <c r="G103" s="95" t="n">
        <v>695000</v>
      </c>
      <c r="H103" s="95" t="n">
        <v>775000</v>
      </c>
      <c r="I103" s="95"/>
      <c r="J103" s="96" t="n">
        <v>1125000</v>
      </c>
      <c r="K103" s="96"/>
      <c r="L103" s="96"/>
      <c r="M103" s="96"/>
      <c r="N103" s="96" t="n">
        <v>850000</v>
      </c>
      <c r="O103" s="96" t="n">
        <v>1350000</v>
      </c>
      <c r="P103" s="96" t="n">
        <v>8250000</v>
      </c>
      <c r="Q103" s="96" t="n">
        <v>5600000</v>
      </c>
      <c r="R103" s="96" t="n">
        <v>6120000</v>
      </c>
      <c r="S103" s="96" t="n">
        <v>2098000</v>
      </c>
      <c r="T103" s="96" t="n">
        <f aca="false">SUM(S103/Q103*100)</f>
        <v>37.4642857142857</v>
      </c>
      <c r="U103" s="97" t="n">
        <v>1650000</v>
      </c>
    </row>
    <row r="104" customFormat="false" ht="12.75" hidden="false" customHeight="false" outlineLevel="0" collapsed="false">
      <c r="A104" s="93" t="n">
        <v>422</v>
      </c>
      <c r="B104" s="94" t="s">
        <v>103</v>
      </c>
      <c r="C104" s="95" t="n">
        <v>136000</v>
      </c>
      <c r="D104" s="95" t="n">
        <v>55000</v>
      </c>
      <c r="E104" s="95"/>
      <c r="F104" s="95"/>
      <c r="G104" s="95" t="n">
        <v>136000</v>
      </c>
      <c r="H104" s="95" t="n">
        <v>55000</v>
      </c>
      <c r="I104" s="95"/>
      <c r="J104" s="96" t="n">
        <v>50000</v>
      </c>
      <c r="K104" s="96" t="n">
        <v>2654.1</v>
      </c>
      <c r="L104" s="96"/>
      <c r="M104" s="96"/>
      <c r="N104" s="96" t="n">
        <v>60000</v>
      </c>
      <c r="O104" s="96" t="n">
        <v>110000</v>
      </c>
      <c r="P104" s="96" t="n">
        <v>365000</v>
      </c>
      <c r="Q104" s="96" t="n">
        <v>415000</v>
      </c>
      <c r="R104" s="96" t="n">
        <v>340000</v>
      </c>
      <c r="S104" s="96" t="n">
        <v>657000</v>
      </c>
      <c r="T104" s="96" t="n">
        <f aca="false">SUM(S104/Q104*100)</f>
        <v>158.313253012048</v>
      </c>
      <c r="U104" s="97" t="n">
        <v>290500</v>
      </c>
    </row>
    <row r="105" customFormat="false" ht="12.75" hidden="false" customHeight="false" outlineLevel="0" collapsed="false">
      <c r="A105" s="93" t="n">
        <v>423</v>
      </c>
      <c r="B105" s="94" t="s">
        <v>104</v>
      </c>
      <c r="C105" s="95"/>
      <c r="D105" s="95"/>
      <c r="E105" s="95"/>
      <c r="F105" s="95"/>
      <c r="G105" s="95"/>
      <c r="H105" s="95"/>
      <c r="I105" s="95"/>
      <c r="J105" s="96" t="n">
        <v>0</v>
      </c>
      <c r="K105" s="96" t="n">
        <v>88721.83</v>
      </c>
      <c r="L105" s="96"/>
      <c r="M105" s="96"/>
      <c r="N105" s="96" t="n">
        <v>42500</v>
      </c>
      <c r="O105" s="96" t="n">
        <v>22500</v>
      </c>
      <c r="P105" s="96" t="n">
        <v>0</v>
      </c>
      <c r="Q105" s="96" t="n">
        <v>50000</v>
      </c>
      <c r="R105" s="96" t="n">
        <v>50000</v>
      </c>
      <c r="S105" s="96" t="n">
        <v>150000</v>
      </c>
      <c r="T105" s="96" t="n">
        <f aca="false">SUM(S105/Q105*100)</f>
        <v>300</v>
      </c>
      <c r="U105" s="97" t="n">
        <v>50000</v>
      </c>
    </row>
    <row r="106" s="104" customFormat="true" ht="12.75" hidden="false" customHeight="false" outlineLevel="0" collapsed="false">
      <c r="A106" s="99" t="n">
        <v>426</v>
      </c>
      <c r="B106" s="100" t="s">
        <v>105</v>
      </c>
      <c r="C106" s="101"/>
      <c r="D106" s="101"/>
      <c r="E106" s="101"/>
      <c r="F106" s="101"/>
      <c r="G106" s="101"/>
      <c r="H106" s="101"/>
      <c r="I106" s="101"/>
      <c r="J106" s="102" t="n">
        <v>0</v>
      </c>
      <c r="K106" s="102"/>
      <c r="L106" s="102"/>
      <c r="M106" s="102"/>
      <c r="N106" s="102" t="n">
        <v>100000</v>
      </c>
      <c r="O106" s="102" t="n">
        <v>115000</v>
      </c>
      <c r="P106" s="102" t="n">
        <v>0</v>
      </c>
      <c r="Q106" s="102"/>
      <c r="R106" s="102" t="n">
        <v>0</v>
      </c>
      <c r="S106" s="102" t="n">
        <v>15000</v>
      </c>
      <c r="T106" s="96" t="e">
        <f aca="false">SUM(S106/Q106*100)</f>
        <v>#DIV/0!</v>
      </c>
      <c r="U106" s="103" t="n">
        <v>0</v>
      </c>
    </row>
    <row r="107" s="104" customFormat="true" ht="12.75" hidden="false" customHeight="false" outlineLevel="0" collapsed="false">
      <c r="A107" s="99" t="n">
        <v>45</v>
      </c>
      <c r="B107" s="100" t="s">
        <v>106</v>
      </c>
      <c r="C107" s="101"/>
      <c r="D107" s="101"/>
      <c r="E107" s="101"/>
      <c r="F107" s="101"/>
      <c r="G107" s="101"/>
      <c r="H107" s="101"/>
      <c r="I107" s="101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96"/>
      <c r="U107" s="103" t="n">
        <v>1000000</v>
      </c>
    </row>
    <row r="108" s="104" customFormat="true" ht="12.75" hidden="false" customHeight="false" outlineLevel="0" collapsed="false">
      <c r="A108" s="99" t="n">
        <v>451</v>
      </c>
      <c r="B108" s="100" t="s">
        <v>107</v>
      </c>
      <c r="C108" s="101"/>
      <c r="D108" s="101"/>
      <c r="E108" s="101"/>
      <c r="F108" s="101"/>
      <c r="G108" s="101"/>
      <c r="H108" s="101"/>
      <c r="I108" s="101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96"/>
      <c r="U108" s="103" t="n">
        <v>900000</v>
      </c>
    </row>
    <row r="109" customFormat="false" ht="12.75" hidden="false" customHeight="false" outlineLevel="0" collapsed="false">
      <c r="A109" s="93" t="s">
        <v>47</v>
      </c>
      <c r="B109" s="94"/>
      <c r="C109" s="95"/>
      <c r="D109" s="95"/>
      <c r="E109" s="95"/>
      <c r="F109" s="95"/>
      <c r="G109" s="95"/>
      <c r="H109" s="95"/>
      <c r="I109" s="95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7"/>
    </row>
    <row r="110" customFormat="false" ht="12.75" hidden="true" customHeight="false" outlineLevel="0" collapsed="false">
      <c r="A110" s="88" t="n">
        <v>8</v>
      </c>
      <c r="B110" s="89" t="s">
        <v>108</v>
      </c>
      <c r="C110" s="90" t="n">
        <v>0</v>
      </c>
      <c r="D110" s="90" t="n">
        <v>0</v>
      </c>
      <c r="E110" s="90" t="n">
        <v>0</v>
      </c>
      <c r="F110" s="90" t="n">
        <v>0</v>
      </c>
      <c r="G110" s="90" t="n">
        <v>0</v>
      </c>
      <c r="H110" s="90" t="n">
        <v>0</v>
      </c>
      <c r="I110" s="90" t="n">
        <v>0</v>
      </c>
      <c r="J110" s="91" t="n">
        <v>0</v>
      </c>
      <c r="K110" s="91" t="n">
        <v>0</v>
      </c>
      <c r="L110" s="91" t="n">
        <v>0</v>
      </c>
      <c r="M110" s="91" t="n">
        <v>0</v>
      </c>
      <c r="N110" s="91" t="n">
        <v>0</v>
      </c>
      <c r="O110" s="91" t="n">
        <v>0</v>
      </c>
      <c r="P110" s="91" t="n">
        <v>0</v>
      </c>
      <c r="Q110" s="91" t="n">
        <v>0</v>
      </c>
      <c r="R110" s="91" t="n">
        <v>0</v>
      </c>
      <c r="S110" s="91" t="n">
        <v>0</v>
      </c>
      <c r="T110" s="91" t="n">
        <v>0</v>
      </c>
      <c r="U110" s="97"/>
    </row>
    <row r="111" customFormat="false" ht="12.75" hidden="true" customHeight="false" outlineLevel="0" collapsed="false">
      <c r="A111" s="93" t="n">
        <v>83</v>
      </c>
      <c r="B111" s="94" t="s">
        <v>109</v>
      </c>
      <c r="C111" s="95"/>
      <c r="D111" s="95"/>
      <c r="E111" s="95"/>
      <c r="F111" s="95"/>
      <c r="G111" s="95"/>
      <c r="H111" s="95"/>
      <c r="I111" s="95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7"/>
    </row>
    <row r="112" customFormat="false" ht="12.75" hidden="true" customHeight="false" outlineLevel="0" collapsed="false">
      <c r="A112" s="93" t="n">
        <v>84</v>
      </c>
      <c r="B112" s="94" t="s">
        <v>110</v>
      </c>
      <c r="C112" s="95"/>
      <c r="D112" s="95"/>
      <c r="E112" s="95"/>
      <c r="F112" s="95"/>
      <c r="G112" s="95"/>
      <c r="H112" s="95"/>
      <c r="I112" s="95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7"/>
    </row>
    <row r="113" customFormat="false" ht="12.75" hidden="true" customHeight="false" outlineLevel="0" collapsed="false">
      <c r="A113" s="88" t="n">
        <v>5</v>
      </c>
      <c r="B113" s="89" t="s">
        <v>111</v>
      </c>
      <c r="C113" s="90" t="n">
        <v>0</v>
      </c>
      <c r="D113" s="90" t="n">
        <v>0</v>
      </c>
      <c r="E113" s="90" t="n">
        <v>0</v>
      </c>
      <c r="F113" s="90" t="n">
        <v>0</v>
      </c>
      <c r="G113" s="90" t="n">
        <v>0</v>
      </c>
      <c r="H113" s="90" t="n">
        <v>0</v>
      </c>
      <c r="I113" s="90" t="n">
        <v>0</v>
      </c>
      <c r="J113" s="91" t="n">
        <v>0</v>
      </c>
      <c r="K113" s="91" t="n">
        <v>0</v>
      </c>
      <c r="L113" s="91" t="n">
        <v>0</v>
      </c>
      <c r="M113" s="91" t="n">
        <v>0</v>
      </c>
      <c r="N113" s="91" t="n">
        <v>0</v>
      </c>
      <c r="O113" s="91" t="n">
        <v>0</v>
      </c>
      <c r="P113" s="91" t="n">
        <v>0</v>
      </c>
      <c r="Q113" s="91" t="n">
        <v>0</v>
      </c>
      <c r="R113" s="91" t="n">
        <v>0</v>
      </c>
      <c r="S113" s="91" t="n">
        <v>0</v>
      </c>
      <c r="T113" s="91" t="n">
        <v>0</v>
      </c>
      <c r="U113" s="97"/>
    </row>
    <row r="114" customFormat="false" ht="12.75" hidden="true" customHeight="false" outlineLevel="0" collapsed="false">
      <c r="A114" s="93"/>
      <c r="B114" s="94"/>
      <c r="C114" s="95"/>
      <c r="D114" s="95"/>
      <c r="E114" s="95"/>
      <c r="F114" s="95"/>
      <c r="G114" s="95"/>
      <c r="H114" s="95"/>
      <c r="I114" s="95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7"/>
    </row>
    <row r="115" customFormat="false" ht="12.75" hidden="true" customHeight="false" outlineLevel="0" collapsed="false">
      <c r="A115" s="93"/>
      <c r="B115" s="94"/>
      <c r="C115" s="95"/>
      <c r="D115" s="95"/>
      <c r="E115" s="95"/>
      <c r="F115" s="95"/>
      <c r="G115" s="95"/>
      <c r="H115" s="95"/>
      <c r="I115" s="95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7"/>
    </row>
    <row r="116" customFormat="false" ht="12.75" hidden="false" customHeight="false" outlineLevel="0" collapsed="false">
      <c r="A116" s="93" t="s">
        <v>112</v>
      </c>
      <c r="B116" s="94"/>
      <c r="C116" s="95"/>
      <c r="D116" s="95"/>
      <c r="E116" s="95"/>
      <c r="F116" s="95"/>
      <c r="G116" s="95"/>
      <c r="H116" s="95"/>
      <c r="I116" s="95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7"/>
    </row>
    <row r="117" customFormat="false" ht="12.75" hidden="false" customHeight="false" outlineLevel="0" collapsed="false">
      <c r="A117" s="88" t="n">
        <v>9</v>
      </c>
      <c r="B117" s="89" t="s">
        <v>113</v>
      </c>
      <c r="C117" s="90" t="n">
        <v>0</v>
      </c>
      <c r="D117" s="90" t="n">
        <v>0</v>
      </c>
      <c r="E117" s="90" t="n">
        <v>0</v>
      </c>
      <c r="F117" s="90" t="n">
        <v>0</v>
      </c>
      <c r="G117" s="90" t="n">
        <v>0</v>
      </c>
      <c r="H117" s="90" t="n">
        <v>0</v>
      </c>
      <c r="I117" s="90" t="n">
        <v>0</v>
      </c>
      <c r="J117" s="91" t="n">
        <v>0</v>
      </c>
      <c r="K117" s="91" t="n">
        <v>0</v>
      </c>
      <c r="L117" s="91" t="n">
        <v>0</v>
      </c>
      <c r="M117" s="91" t="n">
        <v>0</v>
      </c>
      <c r="N117" s="91" t="n">
        <v>0</v>
      </c>
      <c r="O117" s="91" t="n">
        <f aca="false">SUM(O118)</f>
        <v>0</v>
      </c>
      <c r="P117" s="91" t="n">
        <f aca="false">SUM(P118)</f>
        <v>500000</v>
      </c>
      <c r="Q117" s="91" t="n">
        <f aca="false">SUM(Q118)</f>
        <v>1230204.21</v>
      </c>
      <c r="R117" s="91" t="n">
        <f aca="false">SUM(R118)</f>
        <v>1230204.21</v>
      </c>
      <c r="S117" s="91" t="n">
        <f aca="false">SUM(S118)</f>
        <v>1669470</v>
      </c>
      <c r="T117" s="91" t="n">
        <f aca="false">SUM(T118)</f>
        <v>0</v>
      </c>
      <c r="U117" s="91" t="n">
        <f aca="false">SUM(U118)</f>
        <v>1230204.21</v>
      </c>
    </row>
    <row r="118" customFormat="false" ht="12.75" hidden="false" customHeight="false" outlineLevel="0" collapsed="false">
      <c r="A118" s="93" t="n">
        <v>92</v>
      </c>
      <c r="B118" s="94" t="s">
        <v>114</v>
      </c>
      <c r="C118" s="95"/>
      <c r="D118" s="95" t="n">
        <v>0</v>
      </c>
      <c r="E118" s="95"/>
      <c r="F118" s="95"/>
      <c r="G118" s="95"/>
      <c r="H118" s="95" t="n">
        <v>0</v>
      </c>
      <c r="I118" s="95"/>
      <c r="J118" s="96"/>
      <c r="K118" s="96"/>
      <c r="L118" s="96"/>
      <c r="M118" s="96"/>
      <c r="N118" s="96"/>
      <c r="O118" s="96" t="n">
        <f aca="false">SUM(O119)</f>
        <v>0</v>
      </c>
      <c r="P118" s="96" t="n">
        <f aca="false">SUM(P119)</f>
        <v>500000</v>
      </c>
      <c r="Q118" s="96" t="n">
        <f aca="false">SUM(Q119)</f>
        <v>1230204.21</v>
      </c>
      <c r="R118" s="96" t="n">
        <f aca="false">SUM(R119)</f>
        <v>1230204.21</v>
      </c>
      <c r="S118" s="96" t="n">
        <f aca="false">SUM(S119)</f>
        <v>1669470</v>
      </c>
      <c r="T118" s="96" t="n">
        <f aca="false">SUM(T119)</f>
        <v>0</v>
      </c>
      <c r="U118" s="96" t="n">
        <f aca="false">SUM(U119)</f>
        <v>1230204.21</v>
      </c>
    </row>
    <row r="119" customFormat="false" ht="13.5" hidden="false" customHeight="false" outlineLevel="0" collapsed="false">
      <c r="A119" s="105" t="n">
        <v>922</v>
      </c>
      <c r="B119" s="106" t="s">
        <v>115</v>
      </c>
      <c r="C119" s="107"/>
      <c r="D119" s="107"/>
      <c r="E119" s="107"/>
      <c r="F119" s="107"/>
      <c r="G119" s="107"/>
      <c r="H119" s="107"/>
      <c r="I119" s="107"/>
      <c r="J119" s="108"/>
      <c r="K119" s="108"/>
      <c r="L119" s="108"/>
      <c r="M119" s="108"/>
      <c r="N119" s="108"/>
      <c r="O119" s="108" t="n">
        <v>0</v>
      </c>
      <c r="P119" s="108" t="n">
        <v>500000</v>
      </c>
      <c r="Q119" s="108" t="n">
        <v>1230204.21</v>
      </c>
      <c r="R119" s="108" t="n">
        <v>1230204.21</v>
      </c>
      <c r="S119" s="108" t="n">
        <v>1669470</v>
      </c>
      <c r="T119" s="108" t="n">
        <v>0</v>
      </c>
      <c r="U119" s="109" t="n">
        <v>1230204.21</v>
      </c>
    </row>
    <row r="174" customFormat="false" ht="12.75" hidden="false" customHeight="false" outlineLevel="0" collapsed="false">
      <c r="Q174" s="3" t="s">
        <v>116</v>
      </c>
    </row>
  </sheetData>
  <mergeCells count="30">
    <mergeCell ref="H9:I9"/>
    <mergeCell ref="A10:B10"/>
    <mergeCell ref="H10:I10"/>
    <mergeCell ref="A11:B11"/>
    <mergeCell ref="H11:I11"/>
    <mergeCell ref="A12:B12"/>
    <mergeCell ref="H12:I12"/>
    <mergeCell ref="A13:B13"/>
    <mergeCell ref="H13:I13"/>
    <mergeCell ref="J13:K13"/>
    <mergeCell ref="A14:B14"/>
    <mergeCell ref="H14:I14"/>
    <mergeCell ref="A15:B15"/>
    <mergeCell ref="H15:I15"/>
    <mergeCell ref="A16:B16"/>
    <mergeCell ref="H16:I16"/>
    <mergeCell ref="A17:K17"/>
    <mergeCell ref="H18:I18"/>
    <mergeCell ref="A19:B19"/>
    <mergeCell ref="H19:I19"/>
    <mergeCell ref="A20:B20"/>
    <mergeCell ref="H20:I20"/>
    <mergeCell ref="A21:K21"/>
    <mergeCell ref="H22:I22"/>
    <mergeCell ref="A23:B23"/>
    <mergeCell ref="H23:I23"/>
    <mergeCell ref="A24:B24"/>
    <mergeCell ref="H24:I24"/>
    <mergeCell ref="A25:B25"/>
    <mergeCell ref="H25:I25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99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25" man="true" max="16383" min="0"/>
    <brk id="69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T84"/>
  <sheetViews>
    <sheetView showFormulas="false" showGridLines="true" showRowColHeaders="true" showZeros="true" rightToLeft="false" tabSelected="true" showOutlineSymbols="true" defaultGridColor="true" view="normal" topLeftCell="H3" colorId="64" zoomScale="100" zoomScaleNormal="100" zoomScalePageLayoutView="115" workbookViewId="0">
      <selection pane="topLeft" activeCell="U67" activeCellId="0" sqref="U67"/>
    </sheetView>
  </sheetViews>
  <sheetFormatPr defaultColWidth="8.6796875" defaultRowHeight="12.75" zeroHeight="false" outlineLevelRow="0" outlineLevelCol="0"/>
  <cols>
    <col collapsed="false" customWidth="true" hidden="true" outlineLevel="0" max="1" min="1" style="0" width="2.44"/>
    <col collapsed="false" customWidth="true" hidden="true" outlineLevel="0" max="4" min="2" style="0" width="2.56"/>
    <col collapsed="false" customWidth="true" hidden="true" outlineLevel="0" max="5" min="5" style="0" width="3"/>
    <col collapsed="false" customWidth="true" hidden="true" outlineLevel="0" max="6" min="6" style="0" width="2.67"/>
    <col collapsed="false" customWidth="true" hidden="true" outlineLevel="0" max="7" min="7" style="0" width="3.56"/>
    <col collapsed="false" customWidth="true" hidden="false" outlineLevel="0" max="8" min="8" style="0" width="8.34"/>
    <col collapsed="false" customWidth="true" hidden="false" outlineLevel="0" max="9" min="9" style="110" width="7"/>
    <col collapsed="false" customWidth="true" hidden="false" outlineLevel="0" max="10" min="10" style="0" width="46.33"/>
    <col collapsed="false" customWidth="true" hidden="false" outlineLevel="0" max="12" min="11" style="111" width="12.88"/>
    <col collapsed="false" customWidth="true" hidden="false" outlineLevel="0" max="13" min="13" style="111" width="13.11"/>
    <col collapsed="false" customWidth="true" hidden="false" outlineLevel="0" max="14" min="14" style="0" width="12.44"/>
    <col collapsed="false" customWidth="true" hidden="true" outlineLevel="0" max="15" min="15" style="111" width="12.33"/>
    <col collapsed="false" customWidth="true" hidden="true" outlineLevel="0" max="16" min="16" style="0" width="8.88"/>
  </cols>
  <sheetData>
    <row r="1" customFormat="false" ht="17.25" hidden="false" customHeight="false" outlineLevel="0" collapsed="false">
      <c r="A1" s="112" t="s">
        <v>117</v>
      </c>
      <c r="B1" s="4"/>
      <c r="I1" s="112"/>
      <c r="J1" s="4"/>
    </row>
    <row r="2" customFormat="false" ht="17.25" hidden="false" customHeight="false" outlineLevel="0" collapsed="false">
      <c r="A2" s="112"/>
      <c r="B2" s="4"/>
      <c r="I2" s="112"/>
      <c r="J2" s="4" t="s">
        <v>118</v>
      </c>
    </row>
    <row r="4" customFormat="false" ht="9.75" hidden="false" customHeight="true" outlineLevel="0" collapsed="false"/>
    <row r="5" s="117" customFormat="true" ht="30" hidden="false" customHeight="true" outlineLevel="0" collapsed="false">
      <c r="A5" s="9" t="s">
        <v>119</v>
      </c>
      <c r="B5" s="10" t="s">
        <v>120</v>
      </c>
      <c r="C5" s="10" t="s">
        <v>121</v>
      </c>
      <c r="D5" s="10" t="s">
        <v>122</v>
      </c>
      <c r="E5" s="10" t="s">
        <v>123</v>
      </c>
      <c r="F5" s="10" t="s">
        <v>124</v>
      </c>
      <c r="G5" s="113" t="s">
        <v>125</v>
      </c>
      <c r="H5" s="9"/>
      <c r="I5" s="114" t="s">
        <v>126</v>
      </c>
      <c r="J5" s="115" t="s">
        <v>118</v>
      </c>
      <c r="K5" s="82" t="s">
        <v>15</v>
      </c>
      <c r="L5" s="82" t="s">
        <v>127</v>
      </c>
      <c r="M5" s="82" t="s">
        <v>128</v>
      </c>
      <c r="N5" s="82" t="s">
        <v>19</v>
      </c>
      <c r="O5" s="82" t="s">
        <v>129</v>
      </c>
      <c r="P5" s="116" t="s">
        <v>18</v>
      </c>
    </row>
    <row r="6" s="78" customFormat="true" ht="11.25" hidden="false" customHeight="true" outlineLevel="0" collapsed="false">
      <c r="A6" s="118"/>
      <c r="B6" s="119"/>
      <c r="C6" s="119"/>
      <c r="D6" s="119"/>
      <c r="E6" s="119"/>
      <c r="F6" s="119"/>
      <c r="G6" s="120"/>
      <c r="H6" s="118"/>
      <c r="I6" s="121" t="n">
        <v>1</v>
      </c>
      <c r="J6" s="121" t="n">
        <v>2</v>
      </c>
      <c r="K6" s="122"/>
      <c r="L6" s="122"/>
      <c r="M6" s="122"/>
      <c r="N6" s="119"/>
      <c r="O6" s="122"/>
      <c r="P6" s="123"/>
    </row>
    <row r="7" customFormat="false" ht="12.75" hidden="false" customHeight="false" outlineLevel="0" collapsed="false">
      <c r="A7" s="124"/>
      <c r="B7" s="125"/>
      <c r="C7" s="125"/>
      <c r="D7" s="125"/>
      <c r="E7" s="125"/>
      <c r="F7" s="125"/>
      <c r="G7" s="126"/>
      <c r="H7" s="127"/>
      <c r="I7" s="128"/>
      <c r="J7" s="129" t="s">
        <v>130</v>
      </c>
      <c r="K7" s="130" t="n">
        <f aca="false">SUM(K8+K84)</f>
        <v>12023161.6</v>
      </c>
      <c r="L7" s="130" t="n">
        <f aca="false">SUM(L8+L84)</f>
        <v>314900</v>
      </c>
      <c r="M7" s="130" t="n">
        <f aca="false">SUM(M8+M84)</f>
        <v>4598000</v>
      </c>
      <c r="N7" s="130" t="n">
        <f aca="false">SUM(N8+N84)</f>
        <v>7740061.6</v>
      </c>
      <c r="O7" s="130" t="n">
        <f aca="false">SUM(O8+O84)</f>
        <v>7032344.3</v>
      </c>
      <c r="P7" s="131" t="n">
        <f aca="false">SUM(O7/N7*100)</f>
        <v>90.8564384035393</v>
      </c>
    </row>
    <row r="8" customFormat="false" ht="12.75" hidden="false" customHeight="false" outlineLevel="0" collapsed="false">
      <c r="A8" s="124"/>
      <c r="B8" s="125"/>
      <c r="C8" s="125"/>
      <c r="D8" s="125"/>
      <c r="E8" s="125"/>
      <c r="F8" s="125"/>
      <c r="G8" s="126"/>
      <c r="H8" s="127"/>
      <c r="I8" s="132" t="n">
        <v>6</v>
      </c>
      <c r="J8" s="94"/>
      <c r="K8" s="95" t="n">
        <f aca="false">SUM(K9+K31+K53+K67+K81)</f>
        <v>10792957.39</v>
      </c>
      <c r="L8" s="95" t="n">
        <f aca="false">SUM(L9+L31+L53+L67+L81)</f>
        <v>314900</v>
      </c>
      <c r="M8" s="95" t="n">
        <f aca="false">SUM(M9+M31+M53+M67+M81)</f>
        <v>4598000</v>
      </c>
      <c r="N8" s="95" t="n">
        <f aca="false">SUM(N9+N31+N53+N67+N81)</f>
        <v>6509857.39</v>
      </c>
      <c r="O8" s="95" t="n">
        <f aca="false">SUM(O9+O31+O53+O67+O81)</f>
        <v>5802140.09</v>
      </c>
      <c r="P8" s="97" t="n">
        <f aca="false">SUM(O8/N8*100)</f>
        <v>89.1285283593594</v>
      </c>
    </row>
    <row r="9" s="1" customFormat="true" ht="12.75" hidden="false" customHeight="false" outlineLevel="0" collapsed="false">
      <c r="A9" s="133"/>
      <c r="B9" s="94"/>
      <c r="C9" s="94"/>
      <c r="D9" s="94"/>
      <c r="E9" s="94"/>
      <c r="F9" s="94"/>
      <c r="G9" s="134"/>
      <c r="H9" s="135" t="s">
        <v>131</v>
      </c>
      <c r="I9" s="132" t="n">
        <v>61</v>
      </c>
      <c r="J9" s="94" t="s">
        <v>132</v>
      </c>
      <c r="K9" s="95" t="n">
        <f aca="false">SUM(K10+K23+K26)</f>
        <v>941432.39</v>
      </c>
      <c r="L9" s="95" t="n">
        <f aca="false">SUM(L10+L23+L26)</f>
        <v>500</v>
      </c>
      <c r="M9" s="95" t="n">
        <f aca="false">SUM(M10+M23+M26)</f>
        <v>10000</v>
      </c>
      <c r="N9" s="95" t="n">
        <f aca="false">SUM(N10+N23+N26)</f>
        <v>931932.39</v>
      </c>
      <c r="O9" s="95" t="n">
        <f aca="false">SUM(O10+O23+O26)</f>
        <v>929215.43</v>
      </c>
      <c r="P9" s="97" t="n">
        <f aca="false">SUM(O9/N9*100)</f>
        <v>99.7084595374993</v>
      </c>
    </row>
    <row r="10" customFormat="false" ht="12.75" hidden="false" customHeight="false" outlineLevel="0" collapsed="false">
      <c r="A10" s="135"/>
      <c r="B10" s="136"/>
      <c r="C10" s="136"/>
      <c r="D10" s="136"/>
      <c r="E10" s="136"/>
      <c r="F10" s="136"/>
      <c r="G10" s="137"/>
      <c r="H10" s="135"/>
      <c r="I10" s="138" t="n">
        <v>611</v>
      </c>
      <c r="J10" s="136" t="s">
        <v>133</v>
      </c>
      <c r="K10" s="139" t="n">
        <f aca="false">SUM(K11+K15+K18+K20-K22)</f>
        <v>846432.39</v>
      </c>
      <c r="L10" s="139" t="n">
        <f aca="false">SUM(L11+L15+L18+L20-L22)</f>
        <v>0</v>
      </c>
      <c r="M10" s="139" t="n">
        <f aca="false">SUM(M11+M15+M18+M20-M22)</f>
        <v>10000</v>
      </c>
      <c r="N10" s="139" t="n">
        <f aca="false">SUM(N11+N15+N18+N20-N22)</f>
        <v>836432.39</v>
      </c>
      <c r="O10" s="139" t="n">
        <f aca="false">SUM(O11+O15+O18+O20-O22)</f>
        <v>850428.07</v>
      </c>
      <c r="P10" s="97" t="n">
        <f aca="false">SUM(O10/N10*100)</f>
        <v>101.673258970758</v>
      </c>
    </row>
    <row r="11" customFormat="false" ht="12.75" hidden="true" customHeight="false" outlineLevel="0" collapsed="false">
      <c r="A11" s="135" t="s">
        <v>119</v>
      </c>
      <c r="B11" s="136"/>
      <c r="C11" s="136"/>
      <c r="D11" s="136"/>
      <c r="E11" s="136"/>
      <c r="F11" s="136"/>
      <c r="G11" s="137"/>
      <c r="H11" s="135"/>
      <c r="I11" s="138" t="n">
        <v>6111</v>
      </c>
      <c r="J11" s="136" t="s">
        <v>134</v>
      </c>
      <c r="K11" s="139" t="n">
        <f aca="false">SUM(K12:K14)</f>
        <v>846432.39</v>
      </c>
      <c r="L11" s="139" t="n">
        <f aca="false">SUM(L12:L14)</f>
        <v>0</v>
      </c>
      <c r="M11" s="139" t="n">
        <f aca="false">SUM(M12:M14)</f>
        <v>10000</v>
      </c>
      <c r="N11" s="139" t="n">
        <f aca="false">SUM(N12:N14)</f>
        <v>836432.39</v>
      </c>
      <c r="O11" s="139" t="n">
        <f aca="false">SUM(O12:O14)</f>
        <v>850428.07</v>
      </c>
      <c r="P11" s="97" t="n">
        <f aca="false">SUM(O11/N11*100)</f>
        <v>101.673258970758</v>
      </c>
    </row>
    <row r="12" customFormat="false" ht="12.75" hidden="true" customHeight="false" outlineLevel="0" collapsed="false">
      <c r="A12" s="135"/>
      <c r="B12" s="136"/>
      <c r="C12" s="136"/>
      <c r="D12" s="136"/>
      <c r="E12" s="136"/>
      <c r="F12" s="136"/>
      <c r="G12" s="137"/>
      <c r="H12" s="135"/>
      <c r="I12" s="138" t="n">
        <v>61111</v>
      </c>
      <c r="J12" s="136" t="s">
        <v>135</v>
      </c>
      <c r="K12" s="140" t="n">
        <v>846432.39</v>
      </c>
      <c r="L12" s="141"/>
      <c r="M12" s="141" t="n">
        <v>10000</v>
      </c>
      <c r="N12" s="141" t="n">
        <f aca="false">SUM(K12+L12-M12)</f>
        <v>836432.39</v>
      </c>
      <c r="O12" s="141" t="n">
        <v>850428.07</v>
      </c>
      <c r="P12" s="97" t="n">
        <f aca="false">SUM(O12/N12*100)</f>
        <v>101.673258970758</v>
      </c>
    </row>
    <row r="13" customFormat="false" ht="12.75" hidden="true" customHeight="false" outlineLevel="0" collapsed="false">
      <c r="A13" s="135"/>
      <c r="B13" s="136"/>
      <c r="C13" s="136"/>
      <c r="D13" s="136"/>
      <c r="E13" s="136"/>
      <c r="F13" s="136"/>
      <c r="G13" s="137"/>
      <c r="H13" s="135"/>
      <c r="I13" s="138" t="n">
        <v>61114</v>
      </c>
      <c r="J13" s="136" t="s">
        <v>136</v>
      </c>
      <c r="K13" s="141"/>
      <c r="L13" s="141"/>
      <c r="M13" s="141"/>
      <c r="N13" s="141" t="n">
        <f aca="false">SUM(K13+L13-M13)</f>
        <v>0</v>
      </c>
      <c r="O13" s="141"/>
      <c r="P13" s="97" t="e">
        <f aca="false">SUM(O13/N13*100)</f>
        <v>#DIV/0!</v>
      </c>
    </row>
    <row r="14" customFormat="false" ht="12.75" hidden="true" customHeight="false" outlineLevel="0" collapsed="false">
      <c r="A14" s="135"/>
      <c r="B14" s="136"/>
      <c r="C14" s="136"/>
      <c r="D14" s="136"/>
      <c r="E14" s="136"/>
      <c r="F14" s="136"/>
      <c r="G14" s="137"/>
      <c r="H14" s="135"/>
      <c r="I14" s="138" t="n">
        <v>61119</v>
      </c>
      <c r="J14" s="136" t="s">
        <v>137</v>
      </c>
      <c r="K14" s="141"/>
      <c r="L14" s="141"/>
      <c r="M14" s="141"/>
      <c r="N14" s="141" t="n">
        <f aca="false">SUM(K14+L14-M14)</f>
        <v>0</v>
      </c>
      <c r="O14" s="141"/>
      <c r="P14" s="97" t="e">
        <f aca="false">SUM(O14/N14*100)</f>
        <v>#DIV/0!</v>
      </c>
    </row>
    <row r="15" customFormat="false" ht="12.75" hidden="true" customHeight="false" outlineLevel="0" collapsed="false">
      <c r="A15" s="135" t="s">
        <v>119</v>
      </c>
      <c r="B15" s="136"/>
      <c r="C15" s="136"/>
      <c r="D15" s="136"/>
      <c r="E15" s="136"/>
      <c r="F15" s="136"/>
      <c r="G15" s="137"/>
      <c r="H15" s="135"/>
      <c r="I15" s="138" t="n">
        <v>6112</v>
      </c>
      <c r="J15" s="136" t="s">
        <v>133</v>
      </c>
      <c r="K15" s="141"/>
      <c r="L15" s="141"/>
      <c r="M15" s="141"/>
      <c r="N15" s="141" t="n">
        <f aca="false">SUM(K15+L15-M15)</f>
        <v>0</v>
      </c>
      <c r="O15" s="141"/>
      <c r="P15" s="97" t="e">
        <f aca="false">SUM(O15/N15*100)</f>
        <v>#DIV/0!</v>
      </c>
    </row>
    <row r="16" customFormat="false" ht="12.75" hidden="true" customHeight="false" outlineLevel="0" collapsed="false">
      <c r="A16" s="135"/>
      <c r="B16" s="136"/>
      <c r="C16" s="136"/>
      <c r="D16" s="136"/>
      <c r="E16" s="136"/>
      <c r="F16" s="136"/>
      <c r="G16" s="137"/>
      <c r="H16" s="135"/>
      <c r="I16" s="138" t="n">
        <v>61121</v>
      </c>
      <c r="J16" s="136" t="s">
        <v>138</v>
      </c>
      <c r="K16" s="141"/>
      <c r="L16" s="141"/>
      <c r="M16" s="141"/>
      <c r="N16" s="141" t="n">
        <f aca="false">SUM(K16+L16-M16)</f>
        <v>0</v>
      </c>
      <c r="O16" s="141"/>
      <c r="P16" s="97" t="e">
        <f aca="false">SUM(O16/N16*100)</f>
        <v>#DIV/0!</v>
      </c>
    </row>
    <row r="17" customFormat="false" ht="12.75" hidden="true" customHeight="false" outlineLevel="0" collapsed="false">
      <c r="A17" s="135"/>
      <c r="B17" s="136"/>
      <c r="C17" s="136"/>
      <c r="D17" s="136"/>
      <c r="E17" s="136"/>
      <c r="F17" s="136"/>
      <c r="G17" s="137"/>
      <c r="H17" s="135"/>
      <c r="I17" s="138" t="n">
        <v>61123</v>
      </c>
      <c r="J17" s="136" t="s">
        <v>139</v>
      </c>
      <c r="K17" s="141"/>
      <c r="L17" s="141"/>
      <c r="M17" s="141"/>
      <c r="N17" s="141" t="n">
        <f aca="false">SUM(K17+L17-M17)</f>
        <v>0</v>
      </c>
      <c r="O17" s="141"/>
      <c r="P17" s="97" t="e">
        <f aca="false">SUM(O17/N17*100)</f>
        <v>#DIV/0!</v>
      </c>
    </row>
    <row r="18" customFormat="false" ht="12.75" hidden="true" customHeight="false" outlineLevel="0" collapsed="false">
      <c r="A18" s="135" t="s">
        <v>119</v>
      </c>
      <c r="B18" s="136"/>
      <c r="C18" s="136"/>
      <c r="D18" s="136"/>
      <c r="E18" s="136"/>
      <c r="F18" s="136"/>
      <c r="G18" s="137"/>
      <c r="H18" s="135"/>
      <c r="I18" s="138" t="n">
        <v>6113</v>
      </c>
      <c r="J18" s="136" t="s">
        <v>140</v>
      </c>
      <c r="K18" s="141"/>
      <c r="L18" s="141"/>
      <c r="M18" s="141"/>
      <c r="N18" s="141" t="n">
        <f aca="false">SUM(K18+L18-M18)</f>
        <v>0</v>
      </c>
      <c r="O18" s="141"/>
      <c r="P18" s="97" t="e">
        <f aca="false">SUM(O18/N18*100)</f>
        <v>#DIV/0!</v>
      </c>
    </row>
    <row r="19" customFormat="false" ht="12.75" hidden="true" customHeight="false" outlineLevel="0" collapsed="false">
      <c r="A19" s="135"/>
      <c r="B19" s="136"/>
      <c r="C19" s="136"/>
      <c r="D19" s="136"/>
      <c r="E19" s="136"/>
      <c r="F19" s="136"/>
      <c r="G19" s="137"/>
      <c r="H19" s="135"/>
      <c r="I19" s="138" t="n">
        <v>61131</v>
      </c>
      <c r="J19" s="136" t="s">
        <v>140</v>
      </c>
      <c r="K19" s="141"/>
      <c r="L19" s="141"/>
      <c r="M19" s="141"/>
      <c r="N19" s="141" t="n">
        <f aca="false">SUM(K19+L19-M19)</f>
        <v>0</v>
      </c>
      <c r="O19" s="141"/>
      <c r="P19" s="97" t="e">
        <f aca="false">SUM(O19/N19*100)</f>
        <v>#DIV/0!</v>
      </c>
    </row>
    <row r="20" customFormat="false" ht="12.75" hidden="true" customHeight="false" outlineLevel="0" collapsed="false">
      <c r="A20" s="135"/>
      <c r="B20" s="136"/>
      <c r="C20" s="136"/>
      <c r="D20" s="136"/>
      <c r="E20" s="136"/>
      <c r="F20" s="136"/>
      <c r="G20" s="137"/>
      <c r="H20" s="135"/>
      <c r="I20" s="138" t="n">
        <v>6114</v>
      </c>
      <c r="J20" s="136" t="s">
        <v>141</v>
      </c>
      <c r="K20" s="141" t="n">
        <f aca="false">SUM(K21)</f>
        <v>0</v>
      </c>
      <c r="L20" s="141" t="n">
        <f aca="false">SUM(L21)</f>
        <v>0</v>
      </c>
      <c r="M20" s="141" t="n">
        <f aca="false">SUM(M21)</f>
        <v>0</v>
      </c>
      <c r="N20" s="141" t="n">
        <f aca="false">SUM(N21)</f>
        <v>0</v>
      </c>
      <c r="O20" s="141" t="n">
        <f aca="false">SUM(O21)</f>
        <v>0</v>
      </c>
      <c r="P20" s="97" t="e">
        <f aca="false">SUM(O20/N20*100)</f>
        <v>#DIV/0!</v>
      </c>
    </row>
    <row r="21" customFormat="false" ht="13.5" hidden="true" customHeight="true" outlineLevel="0" collapsed="false">
      <c r="A21" s="135"/>
      <c r="B21" s="136"/>
      <c r="C21" s="136"/>
      <c r="D21" s="136"/>
      <c r="E21" s="136"/>
      <c r="F21" s="136"/>
      <c r="G21" s="137"/>
      <c r="H21" s="135"/>
      <c r="I21" s="138" t="n">
        <v>61141</v>
      </c>
      <c r="J21" s="136" t="s">
        <v>142</v>
      </c>
      <c r="K21" s="141"/>
      <c r="L21" s="141"/>
      <c r="M21" s="141"/>
      <c r="N21" s="141" t="n">
        <f aca="false">SUM(K21+L21-M21)</f>
        <v>0</v>
      </c>
      <c r="O21" s="141"/>
      <c r="P21" s="97" t="e">
        <f aca="false">SUM(O21/N21*100)</f>
        <v>#DIV/0!</v>
      </c>
    </row>
    <row r="22" customFormat="false" ht="13.5" hidden="true" customHeight="true" outlineLevel="0" collapsed="false">
      <c r="A22" s="135"/>
      <c r="B22" s="136"/>
      <c r="C22" s="136"/>
      <c r="D22" s="136"/>
      <c r="E22" s="136"/>
      <c r="F22" s="136"/>
      <c r="G22" s="137"/>
      <c r="H22" s="135"/>
      <c r="I22" s="138" t="n">
        <v>61171</v>
      </c>
      <c r="J22" s="136" t="s">
        <v>143</v>
      </c>
      <c r="K22" s="141"/>
      <c r="L22" s="141"/>
      <c r="M22" s="141"/>
      <c r="N22" s="141" t="n">
        <f aca="false">SUM(K22+L22-M22)</f>
        <v>0</v>
      </c>
      <c r="O22" s="141"/>
      <c r="P22" s="97" t="e">
        <f aca="false">SUM(O22/N22*100)</f>
        <v>#DIV/0!</v>
      </c>
    </row>
    <row r="23" customFormat="false" ht="12.75" hidden="false" customHeight="false" outlineLevel="0" collapsed="false">
      <c r="A23" s="135"/>
      <c r="B23" s="136"/>
      <c r="C23" s="136"/>
      <c r="D23" s="136"/>
      <c r="E23" s="136"/>
      <c r="F23" s="136"/>
      <c r="G23" s="137"/>
      <c r="H23" s="135"/>
      <c r="I23" s="138" t="n">
        <v>613</v>
      </c>
      <c r="J23" s="136" t="s">
        <v>144</v>
      </c>
      <c r="K23" s="139" t="n">
        <f aca="false">SUM(K24)</f>
        <v>90000</v>
      </c>
      <c r="L23" s="139" t="n">
        <f aca="false">SUM(L24)</f>
        <v>0</v>
      </c>
      <c r="M23" s="139" t="n">
        <f aca="false">SUM(M24)</f>
        <v>0</v>
      </c>
      <c r="N23" s="139" t="n">
        <f aca="false">SUM(N24)</f>
        <v>90000</v>
      </c>
      <c r="O23" s="139" t="n">
        <f aca="false">SUM(O24)</f>
        <v>73411.27</v>
      </c>
      <c r="P23" s="97" t="n">
        <f aca="false">SUM(O23/N23*100)</f>
        <v>81.5680777777778</v>
      </c>
    </row>
    <row r="24" customFormat="false" ht="12.75" hidden="true" customHeight="false" outlineLevel="0" collapsed="false">
      <c r="A24" s="135" t="s">
        <v>119</v>
      </c>
      <c r="B24" s="136"/>
      <c r="C24" s="136"/>
      <c r="D24" s="136"/>
      <c r="E24" s="136"/>
      <c r="F24" s="136"/>
      <c r="G24" s="137"/>
      <c r="H24" s="135"/>
      <c r="I24" s="138" t="n">
        <v>6134</v>
      </c>
      <c r="J24" s="136" t="s">
        <v>145</v>
      </c>
      <c r="K24" s="139" t="n">
        <f aca="false">SUM(K25)</f>
        <v>90000</v>
      </c>
      <c r="L24" s="139" t="n">
        <f aca="false">SUM(L25)</f>
        <v>0</v>
      </c>
      <c r="M24" s="139" t="n">
        <f aca="false">SUM(M25)</f>
        <v>0</v>
      </c>
      <c r="N24" s="139" t="n">
        <f aca="false">SUM(N25)</f>
        <v>90000</v>
      </c>
      <c r="O24" s="139" t="n">
        <f aca="false">SUM(O25)</f>
        <v>73411.27</v>
      </c>
      <c r="P24" s="97" t="n">
        <f aca="false">SUM(O24/N24*100)</f>
        <v>81.5680777777778</v>
      </c>
    </row>
    <row r="25" customFormat="false" ht="12.75" hidden="true" customHeight="false" outlineLevel="0" collapsed="false">
      <c r="A25" s="135"/>
      <c r="B25" s="136"/>
      <c r="C25" s="136"/>
      <c r="D25" s="136"/>
      <c r="E25" s="136"/>
      <c r="F25" s="136"/>
      <c r="G25" s="137"/>
      <c r="H25" s="135"/>
      <c r="I25" s="138" t="n">
        <v>61341</v>
      </c>
      <c r="J25" s="136" t="s">
        <v>146</v>
      </c>
      <c r="K25" s="141" t="n">
        <v>90000</v>
      </c>
      <c r="L25" s="141"/>
      <c r="M25" s="141"/>
      <c r="N25" s="141" t="n">
        <f aca="false">SUM(K25+L25-M25)</f>
        <v>90000</v>
      </c>
      <c r="O25" s="141" t="n">
        <v>73411.27</v>
      </c>
      <c r="P25" s="97" t="n">
        <f aca="false">SUM(O25/N25*100)</f>
        <v>81.5680777777778</v>
      </c>
    </row>
    <row r="26" customFormat="false" ht="12.75" hidden="false" customHeight="false" outlineLevel="0" collapsed="false">
      <c r="A26" s="135"/>
      <c r="B26" s="136"/>
      <c r="C26" s="136"/>
      <c r="D26" s="136"/>
      <c r="E26" s="136"/>
      <c r="F26" s="136"/>
      <c r="G26" s="137"/>
      <c r="H26" s="135"/>
      <c r="I26" s="138" t="n">
        <v>614</v>
      </c>
      <c r="J26" s="136" t="s">
        <v>59</v>
      </c>
      <c r="K26" s="139" t="n">
        <f aca="false">SUM(K27+K29)</f>
        <v>5000</v>
      </c>
      <c r="L26" s="139" t="n">
        <f aca="false">SUM(L27+L29)</f>
        <v>500</v>
      </c>
      <c r="M26" s="139" t="n">
        <f aca="false">SUM(M27+M29)</f>
        <v>0</v>
      </c>
      <c r="N26" s="139" t="n">
        <f aca="false">SUM(N27+N29)</f>
        <v>5500</v>
      </c>
      <c r="O26" s="139" t="n">
        <f aca="false">SUM(O27+O29)</f>
        <v>5376.09</v>
      </c>
      <c r="P26" s="97" t="n">
        <f aca="false">SUM(O26/N26*100)</f>
        <v>97.7470909090909</v>
      </c>
    </row>
    <row r="27" customFormat="false" ht="12.75" hidden="true" customHeight="false" outlineLevel="0" collapsed="false">
      <c r="A27" s="135" t="s">
        <v>119</v>
      </c>
      <c r="B27" s="136"/>
      <c r="C27" s="136"/>
      <c r="D27" s="136"/>
      <c r="E27" s="136"/>
      <c r="F27" s="136"/>
      <c r="G27" s="137"/>
      <c r="H27" s="135"/>
      <c r="I27" s="138" t="n">
        <v>6142</v>
      </c>
      <c r="J27" s="136" t="s">
        <v>147</v>
      </c>
      <c r="K27" s="139" t="n">
        <f aca="false">SUM(K28)</f>
        <v>5000</v>
      </c>
      <c r="L27" s="139" t="n">
        <f aca="false">SUM(L28)</f>
        <v>500</v>
      </c>
      <c r="M27" s="139" t="n">
        <f aca="false">SUM(M28)</f>
        <v>0</v>
      </c>
      <c r="N27" s="139" t="n">
        <f aca="false">SUM(N28)</f>
        <v>5500</v>
      </c>
      <c r="O27" s="139" t="n">
        <f aca="false">SUM(O28)</f>
        <v>5376.09</v>
      </c>
      <c r="P27" s="97" t="n">
        <f aca="false">SUM(O27/N27*100)</f>
        <v>97.7470909090909</v>
      </c>
    </row>
    <row r="28" customFormat="false" ht="12.75" hidden="true" customHeight="false" outlineLevel="0" collapsed="false">
      <c r="A28" s="135"/>
      <c r="B28" s="136"/>
      <c r="C28" s="136"/>
      <c r="D28" s="136"/>
      <c r="E28" s="136"/>
      <c r="F28" s="136"/>
      <c r="G28" s="137"/>
      <c r="H28" s="135"/>
      <c r="I28" s="138" t="n">
        <v>61424</v>
      </c>
      <c r="J28" s="136" t="s">
        <v>148</v>
      </c>
      <c r="K28" s="141" t="n">
        <v>5000</v>
      </c>
      <c r="L28" s="141" t="n">
        <v>500</v>
      </c>
      <c r="M28" s="141"/>
      <c r="N28" s="141" t="n">
        <f aca="false">SUM(K28+L28-M28)</f>
        <v>5500</v>
      </c>
      <c r="O28" s="141" t="n">
        <v>5376.09</v>
      </c>
      <c r="P28" s="97" t="n">
        <f aca="false">SUM(O28/N28*100)</f>
        <v>97.7470909090909</v>
      </c>
    </row>
    <row r="29" customFormat="false" ht="12.75" hidden="true" customHeight="false" outlineLevel="0" collapsed="false">
      <c r="A29" s="135" t="s">
        <v>119</v>
      </c>
      <c r="B29" s="136"/>
      <c r="C29" s="136"/>
      <c r="D29" s="136"/>
      <c r="E29" s="136"/>
      <c r="F29" s="136"/>
      <c r="G29" s="137"/>
      <c r="H29" s="135"/>
      <c r="I29" s="138" t="n">
        <v>6145</v>
      </c>
      <c r="J29" s="136" t="s">
        <v>149</v>
      </c>
      <c r="K29" s="139" t="n">
        <f aca="false">SUM(K30:K30)</f>
        <v>0</v>
      </c>
      <c r="L29" s="139" t="n">
        <f aca="false">SUM(L30:L30)</f>
        <v>0</v>
      </c>
      <c r="M29" s="139" t="n">
        <f aca="false">SUM(M30:M30)</f>
        <v>0</v>
      </c>
      <c r="N29" s="139" t="n">
        <f aca="false">SUM(N30:N30)</f>
        <v>0</v>
      </c>
      <c r="O29" s="141"/>
      <c r="P29" s="97" t="e">
        <f aca="false">SUM(O29/N29*100)</f>
        <v>#DIV/0!</v>
      </c>
    </row>
    <row r="30" customFormat="false" ht="12.75" hidden="true" customHeight="false" outlineLevel="0" collapsed="false">
      <c r="A30" s="135"/>
      <c r="B30" s="136"/>
      <c r="C30" s="136"/>
      <c r="D30" s="136"/>
      <c r="E30" s="136"/>
      <c r="F30" s="136"/>
      <c r="G30" s="137"/>
      <c r="H30" s="135"/>
      <c r="I30" s="138" t="n">
        <v>61453</v>
      </c>
      <c r="J30" s="136" t="s">
        <v>150</v>
      </c>
      <c r="K30" s="141"/>
      <c r="L30" s="141"/>
      <c r="M30" s="141"/>
      <c r="N30" s="141" t="n">
        <f aca="false">SUM(K30+L30-M30)</f>
        <v>0</v>
      </c>
      <c r="O30" s="141"/>
      <c r="P30" s="97" t="e">
        <f aca="false">SUM(O30/N30*100)</f>
        <v>#DIV/0!</v>
      </c>
    </row>
    <row r="31" s="1" customFormat="true" ht="12.75" hidden="false" customHeight="false" outlineLevel="0" collapsed="false">
      <c r="A31" s="133"/>
      <c r="B31" s="94"/>
      <c r="C31" s="94"/>
      <c r="D31" s="94"/>
      <c r="E31" s="94"/>
      <c r="F31" s="94"/>
      <c r="G31" s="134"/>
      <c r="H31" s="135" t="s">
        <v>151</v>
      </c>
      <c r="I31" s="132" t="n">
        <v>63</v>
      </c>
      <c r="J31" s="94" t="s">
        <v>60</v>
      </c>
      <c r="K31" s="95" t="n">
        <f aca="false">SUM(K32+K46+K49)</f>
        <v>8753025</v>
      </c>
      <c r="L31" s="95" t="n">
        <f aca="false">SUM(L32+L46+L49)</f>
        <v>301400</v>
      </c>
      <c r="M31" s="95" t="n">
        <f aca="false">SUM(M32+M46+M49)</f>
        <v>4580000</v>
      </c>
      <c r="N31" s="95" t="n">
        <f aca="false">SUM(N32+N46+N49)</f>
        <v>4474425</v>
      </c>
      <c r="O31" s="95" t="n">
        <f aca="false">SUM(O32+O46+O49)</f>
        <v>3823773.45</v>
      </c>
      <c r="P31" s="97" t="n">
        <f aca="false">SUM(O31/N31*100)</f>
        <v>85.4584320890394</v>
      </c>
    </row>
    <row r="32" customFormat="false" ht="12.75" hidden="false" customHeight="false" outlineLevel="0" collapsed="false">
      <c r="A32" s="135"/>
      <c r="B32" s="136"/>
      <c r="C32" s="136"/>
      <c r="D32" s="136"/>
      <c r="E32" s="136"/>
      <c r="F32" s="136"/>
      <c r="G32" s="137"/>
      <c r="H32" s="135"/>
      <c r="I32" s="138" t="n">
        <v>633</v>
      </c>
      <c r="J32" s="136" t="s">
        <v>61</v>
      </c>
      <c r="K32" s="139" t="n">
        <f aca="false">SUM(K33+K39)</f>
        <v>3318025</v>
      </c>
      <c r="L32" s="139" t="n">
        <f aca="false">SUM(L33+L39)</f>
        <v>301400</v>
      </c>
      <c r="M32" s="139" t="n">
        <f aca="false">SUM(M33+M39)</f>
        <v>730000</v>
      </c>
      <c r="N32" s="139" t="n">
        <f aca="false">SUM(N33+N39)</f>
        <v>2889425</v>
      </c>
      <c r="O32" s="139" t="n">
        <f aca="false">SUM(O33+O39)</f>
        <v>2679423.02</v>
      </c>
      <c r="P32" s="97" t="n">
        <f aca="false">SUM(O32/N32*100)</f>
        <v>92.7320494562067</v>
      </c>
    </row>
    <row r="33" customFormat="false" ht="12.75" hidden="true" customHeight="false" outlineLevel="0" collapsed="false">
      <c r="A33" s="135"/>
      <c r="B33" s="136"/>
      <c r="C33" s="136"/>
      <c r="D33" s="136" t="s">
        <v>122</v>
      </c>
      <c r="E33" s="136"/>
      <c r="F33" s="136"/>
      <c r="G33" s="137"/>
      <c r="H33" s="135"/>
      <c r="I33" s="138" t="n">
        <v>6331</v>
      </c>
      <c r="J33" s="136" t="s">
        <v>152</v>
      </c>
      <c r="K33" s="139" t="n">
        <f aca="false">SUM(K34:K38)</f>
        <v>2368025</v>
      </c>
      <c r="L33" s="139" t="n">
        <f aca="false">SUM(L34:L38)</f>
        <v>251400</v>
      </c>
      <c r="M33" s="139" t="n">
        <f aca="false">SUM(M34:M38)</f>
        <v>130000</v>
      </c>
      <c r="N33" s="139" t="n">
        <f aca="false">SUM(N34:N38)</f>
        <v>2489425</v>
      </c>
      <c r="O33" s="139" t="n">
        <f aca="false">SUM(O34:O38)</f>
        <v>2429423.02</v>
      </c>
      <c r="P33" s="97" t="n">
        <f aca="false">SUM(O33/N33*100)</f>
        <v>97.5897253381805</v>
      </c>
    </row>
    <row r="34" customFormat="false" ht="12.75" hidden="true" customHeight="false" outlineLevel="0" collapsed="false">
      <c r="A34" s="135"/>
      <c r="B34" s="136"/>
      <c r="C34" s="136"/>
      <c r="D34" s="136"/>
      <c r="E34" s="136"/>
      <c r="F34" s="136"/>
      <c r="G34" s="137"/>
      <c r="H34" s="135"/>
      <c r="I34" s="138" t="n">
        <v>63311</v>
      </c>
      <c r="J34" s="136" t="s">
        <v>153</v>
      </c>
      <c r="K34" s="141"/>
      <c r="L34" s="141"/>
      <c r="M34" s="141"/>
      <c r="N34" s="141" t="n">
        <f aca="false">SUM(K34+L34-M34)</f>
        <v>0</v>
      </c>
      <c r="O34" s="141"/>
      <c r="P34" s="97" t="e">
        <f aca="false">SUM(O34/N34*100)</f>
        <v>#DIV/0!</v>
      </c>
    </row>
    <row r="35" customFormat="false" ht="12.75" hidden="true" customHeight="false" outlineLevel="0" collapsed="false">
      <c r="A35" s="135"/>
      <c r="B35" s="136"/>
      <c r="C35" s="136"/>
      <c r="D35" s="136"/>
      <c r="E35" s="136"/>
      <c r="F35" s="136"/>
      <c r="G35" s="137"/>
      <c r="H35" s="135"/>
      <c r="I35" s="138" t="n">
        <v>63311</v>
      </c>
      <c r="J35" s="136" t="s">
        <v>154</v>
      </c>
      <c r="K35" s="141" t="n">
        <v>2200000</v>
      </c>
      <c r="L35" s="141" t="n">
        <v>201400</v>
      </c>
      <c r="M35" s="142"/>
      <c r="N35" s="141" t="n">
        <f aca="false">SUM(K35+L35-M35)</f>
        <v>2401400</v>
      </c>
      <c r="O35" s="141" t="n">
        <v>2401398.52</v>
      </c>
      <c r="P35" s="97" t="n">
        <f aca="false">SUM(O35/N35*100)</f>
        <v>99.9999383692846</v>
      </c>
    </row>
    <row r="36" customFormat="false" ht="12.75" hidden="true" customHeight="false" outlineLevel="0" collapsed="false">
      <c r="A36" s="135"/>
      <c r="B36" s="136"/>
      <c r="C36" s="136"/>
      <c r="D36" s="136"/>
      <c r="E36" s="136"/>
      <c r="F36" s="136"/>
      <c r="G36" s="137"/>
      <c r="H36" s="135"/>
      <c r="I36" s="138" t="n">
        <v>63311</v>
      </c>
      <c r="J36" s="136" t="s">
        <v>155</v>
      </c>
      <c r="K36" s="141" t="n">
        <v>30000</v>
      </c>
      <c r="L36" s="141"/>
      <c r="M36" s="142" t="n">
        <v>30000</v>
      </c>
      <c r="N36" s="141" t="n">
        <f aca="false">SUM(K36+L36-M36)</f>
        <v>0</v>
      </c>
      <c r="O36" s="143"/>
      <c r="P36" s="97"/>
    </row>
    <row r="37" customFormat="false" ht="12.75" hidden="true" customHeight="false" outlineLevel="0" collapsed="false">
      <c r="A37" s="135"/>
      <c r="B37" s="136"/>
      <c r="C37" s="136"/>
      <c r="D37" s="136"/>
      <c r="E37" s="136"/>
      <c r="F37" s="136"/>
      <c r="G37" s="137"/>
      <c r="H37" s="135"/>
      <c r="I37" s="138" t="n">
        <v>63312</v>
      </c>
      <c r="J37" s="136" t="s">
        <v>156</v>
      </c>
      <c r="K37" s="141" t="n">
        <v>100000</v>
      </c>
      <c r="L37" s="141"/>
      <c r="M37" s="141" t="n">
        <v>100000</v>
      </c>
      <c r="N37" s="141" t="n">
        <f aca="false">SUM(K37+L37-M37)</f>
        <v>0</v>
      </c>
      <c r="O37" s="141"/>
      <c r="P37" s="97" t="e">
        <f aca="false">SUM(O37/N37*100)</f>
        <v>#DIV/0!</v>
      </c>
    </row>
    <row r="38" customFormat="false" ht="12.75" hidden="true" customHeight="false" outlineLevel="0" collapsed="false">
      <c r="A38" s="135"/>
      <c r="B38" s="136"/>
      <c r="C38" s="136"/>
      <c r="D38" s="136"/>
      <c r="E38" s="136"/>
      <c r="F38" s="136"/>
      <c r="G38" s="137"/>
      <c r="H38" s="135"/>
      <c r="I38" s="138" t="n">
        <v>63312</v>
      </c>
      <c r="J38" s="136" t="s">
        <v>157</v>
      </c>
      <c r="K38" s="141" t="n">
        <v>38025</v>
      </c>
      <c r="L38" s="141" t="n">
        <v>50000</v>
      </c>
      <c r="M38" s="141"/>
      <c r="N38" s="141" t="n">
        <f aca="false">SUM(K38+L38-M38)</f>
        <v>88025</v>
      </c>
      <c r="O38" s="141" t="n">
        <v>28024.5</v>
      </c>
      <c r="P38" s="97" t="n">
        <f aca="false">SUM(O38/N38*100)</f>
        <v>31.8369781312127</v>
      </c>
    </row>
    <row r="39" customFormat="false" ht="12.75" hidden="true" customHeight="false" outlineLevel="0" collapsed="false">
      <c r="A39" s="135"/>
      <c r="B39" s="136"/>
      <c r="C39" s="136"/>
      <c r="D39" s="136" t="s">
        <v>122</v>
      </c>
      <c r="E39" s="136"/>
      <c r="F39" s="136"/>
      <c r="G39" s="137"/>
      <c r="H39" s="135"/>
      <c r="I39" s="138" t="n">
        <v>6332</v>
      </c>
      <c r="J39" s="136" t="s">
        <v>158</v>
      </c>
      <c r="K39" s="139" t="n">
        <f aca="false">SUM(K40:K45)</f>
        <v>950000</v>
      </c>
      <c r="L39" s="139" t="n">
        <f aca="false">SUM(L40:L45)</f>
        <v>50000</v>
      </c>
      <c r="M39" s="139" t="n">
        <f aca="false">SUM(M40:M45)</f>
        <v>600000</v>
      </c>
      <c r="N39" s="139" t="n">
        <f aca="false">SUM(N40:N45)</f>
        <v>400000</v>
      </c>
      <c r="O39" s="139" t="n">
        <f aca="false">SUM(O40:O45)</f>
        <v>250000</v>
      </c>
      <c r="P39" s="97" t="n">
        <f aca="false">SUM(O39/N39*100)</f>
        <v>62.5</v>
      </c>
    </row>
    <row r="40" customFormat="false" ht="12.75" hidden="true" customHeight="false" outlineLevel="0" collapsed="false">
      <c r="A40" s="135"/>
      <c r="B40" s="136"/>
      <c r="C40" s="136"/>
      <c r="D40" s="136"/>
      <c r="E40" s="136"/>
      <c r="F40" s="136"/>
      <c r="G40" s="137"/>
      <c r="H40" s="135"/>
      <c r="I40" s="138" t="n">
        <v>63321</v>
      </c>
      <c r="J40" s="136" t="s">
        <v>159</v>
      </c>
      <c r="K40" s="141" t="n">
        <v>500000</v>
      </c>
      <c r="L40" s="141"/>
      <c r="M40" s="141" t="n">
        <v>350000</v>
      </c>
      <c r="N40" s="141" t="n">
        <f aca="false">SUM(K40+L40-M40)</f>
        <v>150000</v>
      </c>
      <c r="O40" s="141" t="n">
        <v>150000</v>
      </c>
      <c r="P40" s="97" t="n">
        <f aca="false">SUM(O40/N40*100)</f>
        <v>100</v>
      </c>
    </row>
    <row r="41" customFormat="false" ht="12.75" hidden="true" customHeight="false" outlineLevel="0" collapsed="false">
      <c r="A41" s="135"/>
      <c r="B41" s="136"/>
      <c r="C41" s="136"/>
      <c r="D41" s="136"/>
      <c r="E41" s="136"/>
      <c r="F41" s="136"/>
      <c r="G41" s="137"/>
      <c r="H41" s="135"/>
      <c r="I41" s="138" t="n">
        <v>63321</v>
      </c>
      <c r="J41" s="136" t="s">
        <v>160</v>
      </c>
      <c r="K41" s="141" t="n">
        <v>350000</v>
      </c>
      <c r="L41" s="141"/>
      <c r="M41" s="141" t="n">
        <v>200000</v>
      </c>
      <c r="N41" s="141" t="n">
        <f aca="false">SUM(K41+L41-M41)</f>
        <v>150000</v>
      </c>
      <c r="O41" s="141"/>
      <c r="P41" s="97" t="n">
        <f aca="false">SUM(O41/N41*100)</f>
        <v>0</v>
      </c>
    </row>
    <row r="42" customFormat="false" ht="12.75" hidden="true" customHeight="false" outlineLevel="0" collapsed="false">
      <c r="A42" s="135"/>
      <c r="B42" s="136"/>
      <c r="C42" s="136"/>
      <c r="D42" s="136"/>
      <c r="E42" s="136"/>
      <c r="F42" s="136"/>
      <c r="G42" s="137"/>
      <c r="H42" s="135"/>
      <c r="I42" s="138" t="n">
        <v>63321</v>
      </c>
      <c r="J42" s="136" t="s">
        <v>161</v>
      </c>
      <c r="K42" s="141" t="n">
        <v>100000</v>
      </c>
      <c r="L42" s="141"/>
      <c r="M42" s="141" t="n">
        <v>50000</v>
      </c>
      <c r="N42" s="141" t="n">
        <f aca="false">SUM(K42+L42-M42)</f>
        <v>50000</v>
      </c>
      <c r="O42" s="141" t="n">
        <v>50000</v>
      </c>
      <c r="P42" s="97" t="n">
        <f aca="false">SUM(O42/N42*100)</f>
        <v>100</v>
      </c>
      <c r="T42" s="141"/>
    </row>
    <row r="43" customFormat="false" ht="12.75" hidden="true" customHeight="false" outlineLevel="0" collapsed="false">
      <c r="A43" s="135"/>
      <c r="B43" s="136"/>
      <c r="C43" s="136"/>
      <c r="D43" s="136"/>
      <c r="E43" s="136"/>
      <c r="F43" s="136"/>
      <c r="G43" s="137"/>
      <c r="H43" s="135"/>
      <c r="I43" s="138" t="n">
        <v>63321</v>
      </c>
      <c r="J43" s="136" t="s">
        <v>162</v>
      </c>
      <c r="K43" s="141"/>
      <c r="L43" s="141"/>
      <c r="M43" s="141"/>
      <c r="N43" s="141" t="n">
        <f aca="false">SUM(K43+L43-M43)</f>
        <v>0</v>
      </c>
      <c r="O43" s="139"/>
      <c r="P43" s="97" t="e">
        <f aca="false">SUM(O43/N43*100)</f>
        <v>#DIV/0!</v>
      </c>
      <c r="Q43" s="117"/>
    </row>
    <row r="44" customFormat="false" ht="12.75" hidden="true" customHeight="false" outlineLevel="0" collapsed="false">
      <c r="A44" s="135"/>
      <c r="B44" s="136"/>
      <c r="C44" s="136"/>
      <c r="D44" s="136"/>
      <c r="E44" s="136"/>
      <c r="F44" s="136"/>
      <c r="G44" s="137"/>
      <c r="H44" s="135"/>
      <c r="I44" s="138" t="n">
        <v>63321</v>
      </c>
      <c r="J44" s="136" t="s">
        <v>163</v>
      </c>
      <c r="K44" s="141"/>
      <c r="L44" s="141"/>
      <c r="M44" s="141"/>
      <c r="N44" s="141" t="n">
        <f aca="false">SUM(K44+L44-M44)</f>
        <v>0</v>
      </c>
      <c r="O44" s="141"/>
      <c r="P44" s="97" t="e">
        <f aca="false">SUM(O44/N44*100)</f>
        <v>#DIV/0!</v>
      </c>
    </row>
    <row r="45" customFormat="false" ht="12.75" hidden="true" customHeight="false" outlineLevel="0" collapsed="false">
      <c r="A45" s="135"/>
      <c r="B45" s="136"/>
      <c r="C45" s="136"/>
      <c r="D45" s="136"/>
      <c r="E45" s="136"/>
      <c r="F45" s="136"/>
      <c r="G45" s="137"/>
      <c r="H45" s="135"/>
      <c r="I45" s="138" t="n">
        <v>63322</v>
      </c>
      <c r="J45" s="136" t="s">
        <v>164</v>
      </c>
      <c r="K45" s="141" t="n">
        <v>0</v>
      </c>
      <c r="L45" s="141" t="n">
        <v>50000</v>
      </c>
      <c r="M45" s="141"/>
      <c r="N45" s="141" t="n">
        <f aca="false">SUM(K45+L45-M45)</f>
        <v>50000</v>
      </c>
      <c r="O45" s="141" t="n">
        <v>50000</v>
      </c>
      <c r="P45" s="97" t="n">
        <f aca="false">SUM(O45/N45*100)</f>
        <v>100</v>
      </c>
    </row>
    <row r="46" customFormat="false" ht="12.75" hidden="false" customHeight="false" outlineLevel="0" collapsed="false">
      <c r="A46" s="135"/>
      <c r="B46" s="136"/>
      <c r="C46" s="136"/>
      <c r="D46" s="136"/>
      <c r="E46" s="136"/>
      <c r="F46" s="136"/>
      <c r="G46" s="137"/>
      <c r="H46" s="135"/>
      <c r="I46" s="138" t="n">
        <v>634</v>
      </c>
      <c r="J46" s="136" t="s">
        <v>165</v>
      </c>
      <c r="K46" s="141" t="n">
        <f aca="false">SUM(K47+K48)</f>
        <v>755000</v>
      </c>
      <c r="L46" s="141" t="n">
        <f aca="false">SUM(L47:L47)</f>
        <v>0</v>
      </c>
      <c r="M46" s="141" t="n">
        <v>150000</v>
      </c>
      <c r="N46" s="141" t="n">
        <f aca="false">SUM(N47:N48)</f>
        <v>605000</v>
      </c>
      <c r="O46" s="141" t="n">
        <f aca="false">SUM(O47:O48)</f>
        <v>558444.32</v>
      </c>
      <c r="P46" s="97" t="n">
        <f aca="false">SUM(O46/N46*100)</f>
        <v>92.3048462809917</v>
      </c>
    </row>
    <row r="47" customFormat="false" ht="12.75" hidden="true" customHeight="false" outlineLevel="0" collapsed="false">
      <c r="A47" s="135"/>
      <c r="B47" s="136"/>
      <c r="C47" s="136"/>
      <c r="D47" s="136"/>
      <c r="E47" s="136"/>
      <c r="F47" s="136"/>
      <c r="G47" s="137"/>
      <c r="H47" s="135"/>
      <c r="I47" s="138" t="n">
        <v>63414</v>
      </c>
      <c r="J47" s="136" t="s">
        <v>166</v>
      </c>
      <c r="K47" s="141" t="n">
        <v>55000</v>
      </c>
      <c r="L47" s="141"/>
      <c r="M47" s="141"/>
      <c r="N47" s="141" t="n">
        <f aca="false">SUM(K47+L47-M47)</f>
        <v>55000</v>
      </c>
      <c r="O47" s="141" t="n">
        <v>51436.22</v>
      </c>
      <c r="P47" s="97" t="n">
        <f aca="false">SUM(O47/N47*100)</f>
        <v>93.5204</v>
      </c>
    </row>
    <row r="48" customFormat="false" ht="12.75" hidden="true" customHeight="false" outlineLevel="0" collapsed="false">
      <c r="A48" s="135"/>
      <c r="B48" s="136"/>
      <c r="C48" s="136"/>
      <c r="D48" s="136"/>
      <c r="E48" s="136"/>
      <c r="F48" s="136"/>
      <c r="G48" s="137"/>
      <c r="H48" s="135"/>
      <c r="I48" s="138" t="n">
        <v>63425</v>
      </c>
      <c r="J48" s="136" t="s">
        <v>167</v>
      </c>
      <c r="K48" s="141" t="n">
        <v>700000</v>
      </c>
      <c r="L48" s="141"/>
      <c r="M48" s="141" t="n">
        <v>150000</v>
      </c>
      <c r="N48" s="141" t="n">
        <f aca="false">SUM(K48+L48-M48)</f>
        <v>550000</v>
      </c>
      <c r="O48" s="141" t="n">
        <v>507008.1</v>
      </c>
      <c r="P48" s="97" t="n">
        <f aca="false">SUM(O48/N48*100)</f>
        <v>92.1832909090909</v>
      </c>
    </row>
    <row r="49" s="147" customFormat="true" ht="12.75" hidden="false" customHeight="false" outlineLevel="0" collapsed="false">
      <c r="A49" s="127"/>
      <c r="B49" s="144"/>
      <c r="C49" s="144"/>
      <c r="D49" s="144"/>
      <c r="E49" s="144"/>
      <c r="F49" s="144"/>
      <c r="G49" s="145"/>
      <c r="H49" s="127" t="s">
        <v>168</v>
      </c>
      <c r="I49" s="146" t="n">
        <v>638</v>
      </c>
      <c r="J49" s="144" t="s">
        <v>63</v>
      </c>
      <c r="K49" s="143" t="n">
        <f aca="false">SUM(K50:K52)</f>
        <v>4680000</v>
      </c>
      <c r="L49" s="143" t="n">
        <f aca="false">SUM(L50:L52)</f>
        <v>0</v>
      </c>
      <c r="M49" s="143" t="n">
        <f aca="false">SUM(M50:M52)</f>
        <v>3700000</v>
      </c>
      <c r="N49" s="143" t="n">
        <f aca="false">SUM(N50:N52)</f>
        <v>980000</v>
      </c>
      <c r="O49" s="143" t="n">
        <f aca="false">SUM(O50:O52)</f>
        <v>585906.11</v>
      </c>
      <c r="P49" s="97" t="n">
        <f aca="false">SUM(O49/N49*100)</f>
        <v>59.786337755102</v>
      </c>
    </row>
    <row r="50" s="147" customFormat="true" ht="12.75" hidden="true" customHeight="false" outlineLevel="0" collapsed="false">
      <c r="A50" s="127"/>
      <c r="B50" s="144"/>
      <c r="C50" s="144"/>
      <c r="D50" s="144"/>
      <c r="E50" s="144"/>
      <c r="F50" s="144"/>
      <c r="G50" s="145"/>
      <c r="H50" s="127"/>
      <c r="I50" s="146" t="n">
        <v>63811</v>
      </c>
      <c r="J50" s="144" t="s">
        <v>169</v>
      </c>
      <c r="K50" s="143" t="n">
        <v>980000</v>
      </c>
      <c r="L50" s="143"/>
      <c r="M50" s="143" t="n">
        <v>500000</v>
      </c>
      <c r="N50" s="141" t="n">
        <f aca="false">SUM(K50+L50-M50)</f>
        <v>480000</v>
      </c>
      <c r="O50" s="143" t="n">
        <v>382467.27</v>
      </c>
      <c r="P50" s="97" t="n">
        <f aca="false">SUM(O50/N50*100)</f>
        <v>79.68068125</v>
      </c>
    </row>
    <row r="51" s="147" customFormat="true" ht="12.75" hidden="true" customHeight="false" outlineLevel="0" collapsed="false">
      <c r="A51" s="127"/>
      <c r="B51" s="144"/>
      <c r="C51" s="144"/>
      <c r="D51" s="144"/>
      <c r="E51" s="144"/>
      <c r="F51" s="144"/>
      <c r="G51" s="145"/>
      <c r="H51" s="127"/>
      <c r="I51" s="146" t="n">
        <v>63811</v>
      </c>
      <c r="J51" s="144" t="s">
        <v>170</v>
      </c>
      <c r="K51" s="143" t="n">
        <v>3000000</v>
      </c>
      <c r="L51" s="143"/>
      <c r="M51" s="143" t="n">
        <v>3000000</v>
      </c>
      <c r="N51" s="141" t="n">
        <f aca="false">SUM(K51+L51-M51)</f>
        <v>0</v>
      </c>
      <c r="O51" s="143"/>
      <c r="P51" s="97" t="e">
        <f aca="false">SUM(O51/N51*100)</f>
        <v>#DIV/0!</v>
      </c>
    </row>
    <row r="52" s="147" customFormat="true" ht="12.75" hidden="true" customHeight="false" outlineLevel="0" collapsed="false">
      <c r="A52" s="127"/>
      <c r="B52" s="144"/>
      <c r="C52" s="144"/>
      <c r="D52" s="144"/>
      <c r="E52" s="144"/>
      <c r="F52" s="144"/>
      <c r="G52" s="145"/>
      <c r="H52" s="127"/>
      <c r="I52" s="146" t="n">
        <v>63822</v>
      </c>
      <c r="J52" s="144" t="s">
        <v>171</v>
      </c>
      <c r="K52" s="141" t="n">
        <v>700000</v>
      </c>
      <c r="L52" s="141"/>
      <c r="M52" s="141" t="n">
        <v>200000</v>
      </c>
      <c r="N52" s="141" t="n">
        <f aca="false">SUM(K52+L52-M52)</f>
        <v>500000</v>
      </c>
      <c r="O52" s="143" t="n">
        <v>203438.84</v>
      </c>
      <c r="P52" s="97"/>
    </row>
    <row r="53" s="1" customFormat="true" ht="12.75" hidden="false" customHeight="false" outlineLevel="0" collapsed="false">
      <c r="A53" s="133"/>
      <c r="B53" s="94"/>
      <c r="C53" s="94"/>
      <c r="D53" s="94"/>
      <c r="E53" s="94"/>
      <c r="F53" s="94"/>
      <c r="G53" s="134"/>
      <c r="H53" s="133"/>
      <c r="I53" s="132" t="n">
        <v>64</v>
      </c>
      <c r="J53" s="94" t="s">
        <v>64</v>
      </c>
      <c r="K53" s="95" t="n">
        <f aca="false">SUM(K56+K54)</f>
        <v>13000</v>
      </c>
      <c r="L53" s="95" t="n">
        <f aca="false">SUM(L56+L54)</f>
        <v>11000</v>
      </c>
      <c r="M53" s="95" t="n">
        <f aca="false">SUM(M56+M54)</f>
        <v>2000</v>
      </c>
      <c r="N53" s="95" t="n">
        <f aca="false">SUM(N56+N54)</f>
        <v>22000</v>
      </c>
      <c r="O53" s="95" t="n">
        <f aca="false">SUM(O56+O54)</f>
        <v>17392.48</v>
      </c>
      <c r="P53" s="97" t="n">
        <f aca="false">SUM(O53/N53*100)</f>
        <v>79.0567272727273</v>
      </c>
    </row>
    <row r="54" customFormat="false" ht="12.75" hidden="false" customHeight="false" outlineLevel="0" collapsed="false">
      <c r="A54" s="135"/>
      <c r="B54" s="136"/>
      <c r="C54" s="136"/>
      <c r="D54" s="136"/>
      <c r="E54" s="136"/>
      <c r="F54" s="136"/>
      <c r="G54" s="137"/>
      <c r="H54" s="135" t="s">
        <v>131</v>
      </c>
      <c r="I54" s="138" t="n">
        <v>641</v>
      </c>
      <c r="J54" s="136" t="s">
        <v>65</v>
      </c>
      <c r="K54" s="139" t="n">
        <f aca="false">SUM(K55)</f>
        <v>1000</v>
      </c>
      <c r="L54" s="139" t="n">
        <f aca="false">SUM(L55)</f>
        <v>0</v>
      </c>
      <c r="M54" s="139" t="n">
        <f aca="false">SUM(M55)</f>
        <v>0</v>
      </c>
      <c r="N54" s="139" t="n">
        <f aca="false">SUM(N55)</f>
        <v>1000</v>
      </c>
      <c r="O54" s="139" t="n">
        <f aca="false">SUM(O55)</f>
        <v>134.85</v>
      </c>
      <c r="P54" s="97" t="n">
        <f aca="false">SUM(O54/N54*100)</f>
        <v>13.485</v>
      </c>
    </row>
    <row r="55" customFormat="false" ht="12.75" hidden="true" customHeight="false" outlineLevel="0" collapsed="false">
      <c r="A55" s="135"/>
      <c r="B55" s="136"/>
      <c r="C55" s="136"/>
      <c r="D55" s="136"/>
      <c r="E55" s="136"/>
      <c r="F55" s="136"/>
      <c r="G55" s="137"/>
      <c r="H55" s="135"/>
      <c r="I55" s="138" t="n">
        <v>64111</v>
      </c>
      <c r="J55" s="136" t="s">
        <v>65</v>
      </c>
      <c r="K55" s="141" t="n">
        <v>1000</v>
      </c>
      <c r="L55" s="141"/>
      <c r="M55" s="141"/>
      <c r="N55" s="141" t="n">
        <f aca="false">SUM(K55+L55-M55)</f>
        <v>1000</v>
      </c>
      <c r="O55" s="141" t="n">
        <v>134.85</v>
      </c>
      <c r="P55" s="97" t="n">
        <f aca="false">SUM(O55/N55*100)</f>
        <v>13.485</v>
      </c>
    </row>
    <row r="56" customFormat="false" ht="12.75" hidden="false" customHeight="false" outlineLevel="0" collapsed="false">
      <c r="A56" s="135"/>
      <c r="B56" s="136"/>
      <c r="C56" s="136"/>
      <c r="D56" s="136"/>
      <c r="E56" s="136"/>
      <c r="F56" s="136"/>
      <c r="G56" s="137"/>
      <c r="H56" s="135" t="s">
        <v>172</v>
      </c>
      <c r="I56" s="138" t="n">
        <v>642</v>
      </c>
      <c r="J56" s="136" t="s">
        <v>173</v>
      </c>
      <c r="K56" s="139" t="n">
        <f aca="false">SUM(K57+K62)</f>
        <v>12000</v>
      </c>
      <c r="L56" s="139" t="n">
        <f aca="false">SUM(L57+L62)</f>
        <v>11000</v>
      </c>
      <c r="M56" s="139" t="n">
        <f aca="false">SUM(M57+M62)</f>
        <v>2000</v>
      </c>
      <c r="N56" s="139" t="n">
        <f aca="false">SUM(N57+N62)</f>
        <v>21000</v>
      </c>
      <c r="O56" s="139" t="n">
        <f aca="false">SUM(O57+O62)</f>
        <v>17257.63</v>
      </c>
      <c r="P56" s="97" t="n">
        <f aca="false">SUM(O56/N56*100)</f>
        <v>82.1791904761905</v>
      </c>
    </row>
    <row r="57" customFormat="false" ht="12.75" hidden="true" customHeight="true" outlineLevel="0" collapsed="false">
      <c r="A57" s="135"/>
      <c r="B57" s="136"/>
      <c r="C57" s="136"/>
      <c r="D57" s="136"/>
      <c r="E57" s="136"/>
      <c r="F57" s="136" t="s">
        <v>124</v>
      </c>
      <c r="G57" s="137"/>
      <c r="H57" s="135"/>
      <c r="I57" s="138" t="n">
        <v>6421</v>
      </c>
      <c r="J57" s="136" t="s">
        <v>174</v>
      </c>
      <c r="K57" s="139" t="n">
        <f aca="false">SUM(K58:K61)</f>
        <v>4000</v>
      </c>
      <c r="L57" s="139" t="n">
        <f aca="false">SUM(L58:L61)</f>
        <v>9000</v>
      </c>
      <c r="M57" s="139" t="n">
        <f aca="false">SUM(M58:M61)</f>
        <v>2000</v>
      </c>
      <c r="N57" s="139" t="n">
        <f aca="false">SUM(N58:N61)</f>
        <v>11000</v>
      </c>
      <c r="O57" s="139" t="n">
        <f aca="false">SUM(O58:O61)</f>
        <v>9799.41</v>
      </c>
      <c r="P57" s="97" t="n">
        <f aca="false">SUM(O57/N57*100)</f>
        <v>89.0855454545455</v>
      </c>
    </row>
    <row r="58" customFormat="false" ht="12.75" hidden="true" customHeight="true" outlineLevel="0" collapsed="false">
      <c r="A58" s="135"/>
      <c r="B58" s="136"/>
      <c r="C58" s="136"/>
      <c r="D58" s="136"/>
      <c r="E58" s="136"/>
      <c r="F58" s="136"/>
      <c r="G58" s="137"/>
      <c r="H58" s="135"/>
      <c r="I58" s="138" t="n">
        <v>64219</v>
      </c>
      <c r="J58" s="136" t="s">
        <v>175</v>
      </c>
      <c r="K58" s="141" t="n">
        <v>4000</v>
      </c>
      <c r="L58" s="141"/>
      <c r="M58" s="141" t="n">
        <v>2000</v>
      </c>
      <c r="N58" s="141" t="n">
        <f aca="false">SUM(K58+L58-M58)</f>
        <v>2000</v>
      </c>
      <c r="O58" s="141" t="n">
        <v>1309.34</v>
      </c>
      <c r="P58" s="97" t="n">
        <f aca="false">SUM(O58/N58*100)</f>
        <v>65.467</v>
      </c>
    </row>
    <row r="59" customFormat="false" ht="12.75" hidden="true" customHeight="true" outlineLevel="0" collapsed="false">
      <c r="A59" s="135"/>
      <c r="B59" s="136"/>
      <c r="C59" s="136"/>
      <c r="D59" s="136"/>
      <c r="E59" s="136"/>
      <c r="F59" s="136"/>
      <c r="G59" s="137"/>
      <c r="H59" s="135"/>
      <c r="I59" s="138" t="n">
        <v>64219</v>
      </c>
      <c r="J59" s="136" t="s">
        <v>176</v>
      </c>
      <c r="K59" s="141"/>
      <c r="L59" s="141" t="n">
        <v>9000</v>
      </c>
      <c r="M59" s="141"/>
      <c r="N59" s="141" t="n">
        <f aca="false">SUM(K59+L59-M59)</f>
        <v>9000</v>
      </c>
      <c r="O59" s="141" t="n">
        <v>8490.07</v>
      </c>
      <c r="P59" s="97"/>
    </row>
    <row r="60" customFormat="false" ht="12.75" hidden="true" customHeight="true" outlineLevel="0" collapsed="false">
      <c r="A60" s="135"/>
      <c r="B60" s="136"/>
      <c r="C60" s="136"/>
      <c r="D60" s="136"/>
      <c r="E60" s="136"/>
      <c r="F60" s="136"/>
      <c r="G60" s="137"/>
      <c r="H60" s="135"/>
      <c r="I60" s="138" t="n">
        <v>64219</v>
      </c>
      <c r="J60" s="136" t="s">
        <v>177</v>
      </c>
      <c r="K60" s="141"/>
      <c r="L60" s="141"/>
      <c r="M60" s="141"/>
      <c r="N60" s="141" t="n">
        <f aca="false">SUM(K60+L60-M60)</f>
        <v>0</v>
      </c>
      <c r="O60" s="141"/>
      <c r="P60" s="97" t="e">
        <f aca="false">SUM(O60/N60*100)</f>
        <v>#DIV/0!</v>
      </c>
    </row>
    <row r="61" customFormat="false" ht="12.75" hidden="true" customHeight="true" outlineLevel="0" collapsed="false">
      <c r="A61" s="135"/>
      <c r="B61" s="136"/>
      <c r="C61" s="136"/>
      <c r="D61" s="136"/>
      <c r="E61" s="136"/>
      <c r="F61" s="136"/>
      <c r="G61" s="137"/>
      <c r="H61" s="135"/>
      <c r="I61" s="138" t="n">
        <v>64219</v>
      </c>
      <c r="J61" s="136" t="s">
        <v>178</v>
      </c>
      <c r="K61" s="141"/>
      <c r="L61" s="141"/>
      <c r="M61" s="141"/>
      <c r="N61" s="141" t="n">
        <f aca="false">SUM(K61+L61-M61)</f>
        <v>0</v>
      </c>
      <c r="O61" s="141"/>
      <c r="P61" s="97" t="e">
        <f aca="false">SUM(O61/N61*100)</f>
        <v>#DIV/0!</v>
      </c>
    </row>
    <row r="62" customFormat="false" ht="12.75" hidden="true" customHeight="true" outlineLevel="0" collapsed="false">
      <c r="A62" s="135"/>
      <c r="B62" s="136"/>
      <c r="C62" s="136"/>
      <c r="D62" s="136"/>
      <c r="E62" s="136"/>
      <c r="F62" s="136" t="s">
        <v>124</v>
      </c>
      <c r="G62" s="137"/>
      <c r="H62" s="135" t="s">
        <v>172</v>
      </c>
      <c r="I62" s="138" t="n">
        <v>6422</v>
      </c>
      <c r="J62" s="136" t="s">
        <v>179</v>
      </c>
      <c r="K62" s="139" t="n">
        <f aca="false">SUM(K63:K66)</f>
        <v>8000</v>
      </c>
      <c r="L62" s="139" t="n">
        <f aca="false">SUM(L63:L66)</f>
        <v>2000</v>
      </c>
      <c r="M62" s="139" t="n">
        <f aca="false">SUM(M63:M66)</f>
        <v>0</v>
      </c>
      <c r="N62" s="139" t="n">
        <f aca="false">SUM(N63:N66)</f>
        <v>10000</v>
      </c>
      <c r="O62" s="139" t="n">
        <f aca="false">SUM(O63:O66)</f>
        <v>7458.22</v>
      </c>
      <c r="P62" s="97" t="n">
        <f aca="false">SUM(O62/N62*100)</f>
        <v>74.5822</v>
      </c>
    </row>
    <row r="63" customFormat="false" ht="12.75" hidden="true" customHeight="true" outlineLevel="0" collapsed="false">
      <c r="A63" s="135"/>
      <c r="B63" s="136"/>
      <c r="C63" s="136"/>
      <c r="D63" s="136"/>
      <c r="E63" s="136"/>
      <c r="F63" s="136"/>
      <c r="G63" s="137"/>
      <c r="H63" s="135"/>
      <c r="I63" s="138" t="n">
        <v>64222</v>
      </c>
      <c r="J63" s="136" t="s">
        <v>180</v>
      </c>
      <c r="K63" s="141" t="n">
        <v>1000</v>
      </c>
      <c r="L63" s="141"/>
      <c r="M63" s="141"/>
      <c r="N63" s="141" t="n">
        <f aca="false">SUM(K63+L63-M63)</f>
        <v>1000</v>
      </c>
      <c r="O63" s="141" t="n">
        <v>812.5</v>
      </c>
      <c r="P63" s="97" t="n">
        <f aca="false">SUM(O63/N63*100)</f>
        <v>81.25</v>
      </c>
    </row>
    <row r="64" customFormat="false" ht="12.75" hidden="true" customHeight="true" outlineLevel="0" collapsed="false">
      <c r="A64" s="135"/>
      <c r="B64" s="136"/>
      <c r="C64" s="136"/>
      <c r="D64" s="136"/>
      <c r="E64" s="136"/>
      <c r="F64" s="136"/>
      <c r="G64" s="137"/>
      <c r="H64" s="135"/>
      <c r="I64" s="138" t="n">
        <v>64222</v>
      </c>
      <c r="J64" s="136" t="s">
        <v>181</v>
      </c>
      <c r="K64" s="141" t="n">
        <v>5000</v>
      </c>
      <c r="L64" s="141"/>
      <c r="M64" s="141"/>
      <c r="N64" s="141" t="n">
        <f aca="false">SUM(K64+L64-M64)</f>
        <v>5000</v>
      </c>
      <c r="O64" s="141" t="n">
        <v>3625.72</v>
      </c>
      <c r="P64" s="97" t="n">
        <f aca="false">SUM(O64/N64*100)</f>
        <v>72.5144</v>
      </c>
    </row>
    <row r="65" customFormat="false" ht="12.75" hidden="true" customHeight="false" outlineLevel="0" collapsed="false">
      <c r="A65" s="135"/>
      <c r="B65" s="136"/>
      <c r="C65" s="136"/>
      <c r="D65" s="136"/>
      <c r="E65" s="136"/>
      <c r="F65" s="136"/>
      <c r="G65" s="137"/>
      <c r="H65" s="135"/>
      <c r="I65" s="138" t="n">
        <v>64222</v>
      </c>
      <c r="J65" s="144" t="s">
        <v>182</v>
      </c>
      <c r="K65" s="141"/>
      <c r="L65" s="141" t="n">
        <v>2000</v>
      </c>
      <c r="M65" s="141"/>
      <c r="N65" s="141" t="n">
        <f aca="false">SUM(K65+L65-M65)</f>
        <v>2000</v>
      </c>
      <c r="O65" s="141" t="n">
        <v>2000</v>
      </c>
      <c r="P65" s="97" t="n">
        <f aca="false">SUM(O65/N65*100)</f>
        <v>100</v>
      </c>
    </row>
    <row r="66" customFormat="false" ht="12.75" hidden="true" customHeight="true" outlineLevel="0" collapsed="false">
      <c r="A66" s="135"/>
      <c r="B66" s="136"/>
      <c r="C66" s="136"/>
      <c r="D66" s="136"/>
      <c r="E66" s="136"/>
      <c r="F66" s="136"/>
      <c r="G66" s="137"/>
      <c r="H66" s="135"/>
      <c r="I66" s="138" t="n">
        <v>64222</v>
      </c>
      <c r="J66" s="136" t="s">
        <v>183</v>
      </c>
      <c r="K66" s="141" t="n">
        <v>2000</v>
      </c>
      <c r="L66" s="141"/>
      <c r="M66" s="141"/>
      <c r="N66" s="141" t="n">
        <f aca="false">SUM(K66+L66-M66)</f>
        <v>2000</v>
      </c>
      <c r="O66" s="141" t="n">
        <v>1020</v>
      </c>
      <c r="P66" s="97" t="n">
        <f aca="false">SUM(O66/N66*100)</f>
        <v>51</v>
      </c>
    </row>
    <row r="67" s="1" customFormat="true" ht="12.75" hidden="false" customHeight="false" outlineLevel="0" collapsed="false">
      <c r="A67" s="133"/>
      <c r="B67" s="94"/>
      <c r="C67" s="94"/>
      <c r="D67" s="94"/>
      <c r="E67" s="94"/>
      <c r="F67" s="94"/>
      <c r="G67" s="134"/>
      <c r="H67" s="133"/>
      <c r="I67" s="132" t="n">
        <v>65</v>
      </c>
      <c r="J67" s="94" t="s">
        <v>184</v>
      </c>
      <c r="K67" s="95" t="n">
        <f aca="false">SUM(K68+K73+K78)</f>
        <v>135500</v>
      </c>
      <c r="L67" s="95" t="n">
        <f aca="false">SUM(L68+L73+L78)</f>
        <v>2000</v>
      </c>
      <c r="M67" s="95" t="n">
        <f aca="false">SUM(M68+M73+M78)</f>
        <v>6000</v>
      </c>
      <c r="N67" s="95" t="n">
        <f aca="false">SUM(N68+N73+N78)</f>
        <v>131500</v>
      </c>
      <c r="O67" s="95" t="n">
        <f aca="false">SUM(O68+O73+O78)</f>
        <v>92758.73</v>
      </c>
      <c r="P67" s="97" t="n">
        <f aca="false">SUM(O67/N67*100)</f>
        <v>70.538958174905</v>
      </c>
    </row>
    <row r="68" customFormat="false" ht="12.75" hidden="false" customHeight="false" outlineLevel="0" collapsed="false">
      <c r="A68" s="135"/>
      <c r="B68" s="136"/>
      <c r="C68" s="136"/>
      <c r="D68" s="136"/>
      <c r="E68" s="136"/>
      <c r="F68" s="136"/>
      <c r="G68" s="137"/>
      <c r="H68" s="135" t="s">
        <v>131</v>
      </c>
      <c r="I68" s="138" t="n">
        <v>651</v>
      </c>
      <c r="J68" s="136" t="s">
        <v>185</v>
      </c>
      <c r="K68" s="139" t="n">
        <f aca="false">SUM(K69+K72)</f>
        <v>12000</v>
      </c>
      <c r="L68" s="139" t="n">
        <f aca="false">SUM(L69+L72)</f>
        <v>2000</v>
      </c>
      <c r="M68" s="139" t="n">
        <f aca="false">SUM(M69+M72)</f>
        <v>4000</v>
      </c>
      <c r="N68" s="139" t="n">
        <f aca="false">SUM(N69+N72)</f>
        <v>10000</v>
      </c>
      <c r="O68" s="139" t="n">
        <f aca="false">SUM(O69+O72)</f>
        <v>7500</v>
      </c>
      <c r="P68" s="97" t="n">
        <f aca="false">SUM(O68/N68*100)</f>
        <v>75</v>
      </c>
    </row>
    <row r="69" customFormat="false" ht="12.75" hidden="true" customHeight="false" outlineLevel="0" collapsed="false">
      <c r="A69" s="135"/>
      <c r="B69" s="136" t="s">
        <v>120</v>
      </c>
      <c r="C69" s="136"/>
      <c r="D69" s="136"/>
      <c r="E69" s="136"/>
      <c r="F69" s="136"/>
      <c r="G69" s="137"/>
      <c r="H69" s="135"/>
      <c r="I69" s="138" t="n">
        <v>6512</v>
      </c>
      <c r="J69" s="136" t="s">
        <v>186</v>
      </c>
      <c r="K69" s="139" t="n">
        <f aca="false">SUM(K70:K72)</f>
        <v>10000</v>
      </c>
      <c r="L69" s="139" t="n">
        <f aca="false">SUM(L70:L72)</f>
        <v>2000</v>
      </c>
      <c r="M69" s="139" t="n">
        <f aca="false">SUM(M70:M72)</f>
        <v>2000</v>
      </c>
      <c r="N69" s="139" t="n">
        <f aca="false">SUM(N70:N72)</f>
        <v>10000</v>
      </c>
      <c r="O69" s="139" t="n">
        <f aca="false">SUM(O70:O72)</f>
        <v>7500</v>
      </c>
      <c r="P69" s="97" t="n">
        <f aca="false">SUM(O69/N69*100)</f>
        <v>75</v>
      </c>
    </row>
    <row r="70" customFormat="false" ht="12.75" hidden="true" customHeight="false" outlineLevel="0" collapsed="false">
      <c r="A70" s="135"/>
      <c r="B70" s="136"/>
      <c r="C70" s="136"/>
      <c r="D70" s="136"/>
      <c r="E70" s="136"/>
      <c r="F70" s="136"/>
      <c r="G70" s="137"/>
      <c r="H70" s="135"/>
      <c r="I70" s="138" t="n">
        <v>65123</v>
      </c>
      <c r="J70" s="136" t="s">
        <v>187</v>
      </c>
      <c r="K70" s="141" t="n">
        <v>1000</v>
      </c>
      <c r="L70" s="141"/>
      <c r="M70" s="141"/>
      <c r="N70" s="141" t="n">
        <f aca="false">SUM(K70+L70-M70)</f>
        <v>1000</v>
      </c>
      <c r="O70" s="141"/>
      <c r="P70" s="97" t="n">
        <f aca="false">SUM(O70/N70*100)</f>
        <v>0</v>
      </c>
    </row>
    <row r="71" customFormat="false" ht="12.75" hidden="true" customHeight="false" outlineLevel="0" collapsed="false">
      <c r="A71" s="135"/>
      <c r="B71" s="136"/>
      <c r="C71" s="136"/>
      <c r="D71" s="136"/>
      <c r="E71" s="136"/>
      <c r="F71" s="136"/>
      <c r="G71" s="137"/>
      <c r="H71" s="135"/>
      <c r="I71" s="138" t="n">
        <v>65123</v>
      </c>
      <c r="J71" s="136" t="s">
        <v>188</v>
      </c>
      <c r="K71" s="141" t="n">
        <v>7000</v>
      </c>
      <c r="L71" s="141" t="n">
        <v>2000</v>
      </c>
      <c r="M71" s="141"/>
      <c r="N71" s="141" t="n">
        <f aca="false">SUM(K71+L71-M71)</f>
        <v>9000</v>
      </c>
      <c r="O71" s="141" t="n">
        <v>7500</v>
      </c>
      <c r="P71" s="97" t="n">
        <f aca="false">SUM(O71/N71*100)</f>
        <v>83.3333333333333</v>
      </c>
    </row>
    <row r="72" customFormat="false" ht="12.75" hidden="true" customHeight="false" outlineLevel="0" collapsed="false">
      <c r="A72" s="135"/>
      <c r="B72" s="136"/>
      <c r="C72" s="136"/>
      <c r="D72" s="136"/>
      <c r="E72" s="136"/>
      <c r="F72" s="136"/>
      <c r="G72" s="137"/>
      <c r="H72" s="135"/>
      <c r="I72" s="138" t="n">
        <v>65149</v>
      </c>
      <c r="J72" s="136" t="s">
        <v>189</v>
      </c>
      <c r="K72" s="141" t="n">
        <v>2000</v>
      </c>
      <c r="L72" s="141"/>
      <c r="M72" s="141" t="n">
        <v>2000</v>
      </c>
      <c r="N72" s="141" t="n">
        <f aca="false">SUM(K72+L72-M72)</f>
        <v>0</v>
      </c>
      <c r="O72" s="141"/>
      <c r="P72" s="97" t="e">
        <f aca="false">SUM(O72/N72*100)</f>
        <v>#DIV/0!</v>
      </c>
    </row>
    <row r="73" customFormat="false" ht="12.75" hidden="false" customHeight="false" outlineLevel="0" collapsed="false">
      <c r="A73" s="135"/>
      <c r="B73" s="136"/>
      <c r="C73" s="136"/>
      <c r="D73" s="136"/>
      <c r="E73" s="136"/>
      <c r="F73" s="136"/>
      <c r="G73" s="137"/>
      <c r="H73" s="135"/>
      <c r="I73" s="138" t="n">
        <v>652</v>
      </c>
      <c r="J73" s="136" t="s">
        <v>69</v>
      </c>
      <c r="K73" s="139" t="n">
        <f aca="false">SUM(K74)</f>
        <v>500</v>
      </c>
      <c r="L73" s="139" t="n">
        <f aca="false">SUM(L74)</f>
        <v>0</v>
      </c>
      <c r="M73" s="139" t="n">
        <f aca="false">SUM(M74)</f>
        <v>0</v>
      </c>
      <c r="N73" s="139" t="n">
        <f aca="false">SUM(N74)</f>
        <v>500</v>
      </c>
      <c r="O73" s="139" t="n">
        <f aca="false">SUM(O74)</f>
        <v>46.74</v>
      </c>
      <c r="P73" s="97" t="n">
        <f aca="false">SUM(O73/N73*100)</f>
        <v>9.348</v>
      </c>
    </row>
    <row r="74" customFormat="false" ht="12.75" hidden="true" customHeight="false" outlineLevel="0" collapsed="false">
      <c r="A74" s="135"/>
      <c r="B74" s="136"/>
      <c r="C74" s="136"/>
      <c r="D74" s="136"/>
      <c r="E74" s="136"/>
      <c r="F74" s="136"/>
      <c r="G74" s="137"/>
      <c r="H74" s="135"/>
      <c r="I74" s="138" t="n">
        <v>6522</v>
      </c>
      <c r="J74" s="136" t="s">
        <v>69</v>
      </c>
      <c r="K74" s="139" t="n">
        <f aca="false">SUM(K75:K76)</f>
        <v>500</v>
      </c>
      <c r="L74" s="139" t="n">
        <f aca="false">SUM(L75:L76)</f>
        <v>0</v>
      </c>
      <c r="M74" s="139" t="n">
        <f aca="false">SUM(M75:M76)</f>
        <v>0</v>
      </c>
      <c r="N74" s="139" t="n">
        <f aca="false">SUM(N75:N76)</f>
        <v>500</v>
      </c>
      <c r="O74" s="139" t="n">
        <f aca="false">SUM(O75:O76)</f>
        <v>46.74</v>
      </c>
      <c r="P74" s="97" t="n">
        <f aca="false">SUM(O74/N74*100)</f>
        <v>9.348</v>
      </c>
    </row>
    <row r="75" customFormat="false" ht="12.75" hidden="true" customHeight="false" outlineLevel="0" collapsed="false">
      <c r="A75" s="135"/>
      <c r="B75" s="136"/>
      <c r="C75" s="136"/>
      <c r="D75" s="136"/>
      <c r="E75" s="136"/>
      <c r="F75" s="136"/>
      <c r="G75" s="137"/>
      <c r="H75" s="135"/>
      <c r="I75" s="138" t="n">
        <v>65221</v>
      </c>
      <c r="J75" s="136" t="s">
        <v>190</v>
      </c>
      <c r="K75" s="141" t="n">
        <v>500</v>
      </c>
      <c r="L75" s="141"/>
      <c r="M75" s="141"/>
      <c r="N75" s="141" t="n">
        <f aca="false">SUM(K75+L75-M75)</f>
        <v>500</v>
      </c>
      <c r="O75" s="141" t="n">
        <v>46.74</v>
      </c>
      <c r="P75" s="97" t="n">
        <f aca="false">SUM(O75/N75*100)</f>
        <v>9.348</v>
      </c>
    </row>
    <row r="76" customFormat="false" ht="12.75" hidden="true" customHeight="false" outlineLevel="0" collapsed="false">
      <c r="A76" s="135"/>
      <c r="B76" s="136" t="s">
        <v>120</v>
      </c>
      <c r="C76" s="136"/>
      <c r="D76" s="136"/>
      <c r="E76" s="136"/>
      <c r="F76" s="136"/>
      <c r="G76" s="137"/>
      <c r="H76" s="135"/>
      <c r="I76" s="138" t="n">
        <v>6526</v>
      </c>
      <c r="J76" s="136" t="s">
        <v>191</v>
      </c>
      <c r="K76" s="139" t="n">
        <f aca="false">SUM(K77:K77)</f>
        <v>0</v>
      </c>
      <c r="L76" s="141"/>
      <c r="M76" s="141"/>
      <c r="N76" s="141" t="n">
        <f aca="false">SUM(K76+L76-M76)</f>
        <v>0</v>
      </c>
      <c r="O76" s="141"/>
      <c r="P76" s="97" t="e">
        <f aca="false">SUM(O76/N76*100)</f>
        <v>#DIV/0!</v>
      </c>
    </row>
    <row r="77" customFormat="false" ht="12" hidden="true" customHeight="true" outlineLevel="0" collapsed="false">
      <c r="A77" s="135"/>
      <c r="B77" s="136"/>
      <c r="C77" s="136"/>
      <c r="D77" s="136"/>
      <c r="E77" s="136"/>
      <c r="F77" s="136"/>
      <c r="G77" s="137"/>
      <c r="H77" s="135"/>
      <c r="I77" s="138" t="n">
        <v>6526</v>
      </c>
      <c r="J77" s="136" t="s">
        <v>192</v>
      </c>
      <c r="K77" s="141"/>
      <c r="L77" s="141"/>
      <c r="M77" s="141"/>
      <c r="N77" s="141" t="n">
        <f aca="false">SUM(K77+L77-M77)</f>
        <v>0</v>
      </c>
      <c r="O77" s="141"/>
      <c r="P77" s="97" t="e">
        <f aca="false">SUM(O77/N77*100)</f>
        <v>#DIV/0!</v>
      </c>
    </row>
    <row r="78" customFormat="false" ht="12.75" hidden="false" customHeight="false" outlineLevel="0" collapsed="false">
      <c r="A78" s="135"/>
      <c r="B78" s="136"/>
      <c r="C78" s="136" t="s">
        <v>121</v>
      </c>
      <c r="D78" s="136"/>
      <c r="E78" s="136"/>
      <c r="F78" s="136"/>
      <c r="G78" s="137"/>
      <c r="H78" s="135" t="s">
        <v>172</v>
      </c>
      <c r="I78" s="138" t="n">
        <v>653</v>
      </c>
      <c r="J78" s="136" t="s">
        <v>70</v>
      </c>
      <c r="K78" s="139" t="n">
        <f aca="false">SUM(K79:K80)</f>
        <v>123000</v>
      </c>
      <c r="L78" s="139" t="n">
        <f aca="false">SUM(L79:L80)</f>
        <v>0</v>
      </c>
      <c r="M78" s="139" t="n">
        <f aca="false">SUM(M79:M80)</f>
        <v>2000</v>
      </c>
      <c r="N78" s="139" t="n">
        <f aca="false">SUM(N79:N80)</f>
        <v>121000</v>
      </c>
      <c r="O78" s="139" t="n">
        <f aca="false">SUM(O79:O80)</f>
        <v>85211.99</v>
      </c>
      <c r="P78" s="97" t="n">
        <f aca="false">SUM(O78/N78*100)</f>
        <v>70.423132231405</v>
      </c>
    </row>
    <row r="79" customFormat="false" ht="12.75" hidden="true" customHeight="false" outlineLevel="0" collapsed="false">
      <c r="A79" s="135"/>
      <c r="B79" s="136"/>
      <c r="C79" s="136"/>
      <c r="D79" s="136"/>
      <c r="E79" s="136"/>
      <c r="F79" s="136"/>
      <c r="G79" s="137"/>
      <c r="H79" s="135"/>
      <c r="I79" s="138" t="n">
        <v>65311</v>
      </c>
      <c r="J79" s="136" t="s">
        <v>193</v>
      </c>
      <c r="K79" s="141" t="n">
        <v>3000</v>
      </c>
      <c r="L79" s="141"/>
      <c r="M79" s="141" t="n">
        <v>2000</v>
      </c>
      <c r="N79" s="141" t="n">
        <f aca="false">SUM(K79+L79-M79)</f>
        <v>1000</v>
      </c>
      <c r="O79" s="141" t="n">
        <v>122.14</v>
      </c>
      <c r="P79" s="97" t="n">
        <f aca="false">SUM(O79/N79*100)</f>
        <v>12.214</v>
      </c>
    </row>
    <row r="80" customFormat="false" ht="12.75" hidden="true" customHeight="false" outlineLevel="0" collapsed="false">
      <c r="A80" s="135"/>
      <c r="B80" s="136"/>
      <c r="C80" s="136"/>
      <c r="D80" s="136"/>
      <c r="E80" s="136"/>
      <c r="F80" s="136"/>
      <c r="G80" s="137"/>
      <c r="H80" s="135"/>
      <c r="I80" s="138" t="n">
        <v>65321</v>
      </c>
      <c r="J80" s="136" t="s">
        <v>194</v>
      </c>
      <c r="K80" s="141" t="n">
        <v>120000</v>
      </c>
      <c r="L80" s="141"/>
      <c r="M80" s="141"/>
      <c r="N80" s="141" t="n">
        <f aca="false">SUM(K80+L80-M80)</f>
        <v>120000</v>
      </c>
      <c r="O80" s="141" t="n">
        <v>85089.85</v>
      </c>
      <c r="P80" s="97" t="n">
        <f aca="false">SUM(O80/N80*100)</f>
        <v>70.9082083333333</v>
      </c>
    </row>
    <row r="81" s="1" customFormat="true" ht="12.75" hidden="false" customHeight="false" outlineLevel="0" collapsed="false">
      <c r="H81" s="133"/>
      <c r="I81" s="132" t="n">
        <v>66</v>
      </c>
      <c r="J81" s="94" t="s">
        <v>195</v>
      </c>
      <c r="K81" s="95" t="n">
        <f aca="false">SUM(K82)</f>
        <v>950000</v>
      </c>
      <c r="L81" s="95" t="n">
        <f aca="false">SUM(L82)</f>
        <v>0</v>
      </c>
      <c r="M81" s="95" t="n">
        <f aca="false">SUM(M82)</f>
        <v>0</v>
      </c>
      <c r="N81" s="95" t="n">
        <f aca="false">SUM(N82)</f>
        <v>950000</v>
      </c>
      <c r="O81" s="95" t="n">
        <f aca="false">SUM(O82)</f>
        <v>939000</v>
      </c>
      <c r="P81" s="97" t="n">
        <f aca="false">SUM(O81/N81*100)</f>
        <v>98.8421052631579</v>
      </c>
    </row>
    <row r="82" customFormat="false" ht="12.75" hidden="false" customHeight="false" outlineLevel="0" collapsed="false">
      <c r="A82" s="117"/>
      <c r="B82" s="117"/>
      <c r="C82" s="117"/>
      <c r="D82" s="117"/>
      <c r="E82" s="117"/>
      <c r="F82" s="117"/>
      <c r="G82" s="117"/>
      <c r="H82" s="135"/>
      <c r="I82" s="138" t="n">
        <v>663</v>
      </c>
      <c r="J82" s="136" t="s">
        <v>196</v>
      </c>
      <c r="K82" s="141" t="n">
        <f aca="false">SUM(K83)</f>
        <v>950000</v>
      </c>
      <c r="L82" s="141" t="n">
        <f aca="false">SUM(L83)</f>
        <v>0</v>
      </c>
      <c r="M82" s="141" t="n">
        <f aca="false">SUM(M83)</f>
        <v>0</v>
      </c>
      <c r="N82" s="141" t="n">
        <f aca="false">SUM(N83)</f>
        <v>950000</v>
      </c>
      <c r="O82" s="141" t="n">
        <f aca="false">SUM(O83)</f>
        <v>939000</v>
      </c>
      <c r="P82" s="97" t="n">
        <f aca="false">SUM(O82/N82*100)</f>
        <v>98.8421052631579</v>
      </c>
    </row>
    <row r="83" customFormat="false" ht="12.75" hidden="true" customHeight="false" outlineLevel="0" collapsed="false">
      <c r="A83" s="117"/>
      <c r="B83" s="117"/>
      <c r="C83" s="117"/>
      <c r="D83" s="117"/>
      <c r="E83" s="117"/>
      <c r="F83" s="117"/>
      <c r="G83" s="117"/>
      <c r="H83" s="135"/>
      <c r="I83" s="138" t="n">
        <v>66322</v>
      </c>
      <c r="J83" s="136" t="s">
        <v>197</v>
      </c>
      <c r="K83" s="141" t="n">
        <v>950000</v>
      </c>
      <c r="L83" s="141"/>
      <c r="M83" s="141"/>
      <c r="N83" s="141" t="n">
        <f aca="false">SUM(K83+L83-M83)</f>
        <v>950000</v>
      </c>
      <c r="O83" s="141" t="n">
        <v>939000</v>
      </c>
      <c r="P83" s="97" t="n">
        <f aca="false">SUM(O83/N83*100)</f>
        <v>98.8421052631579</v>
      </c>
    </row>
    <row r="84" customFormat="false" ht="13.5" hidden="false" customHeight="false" outlineLevel="0" collapsed="false">
      <c r="H84" s="148" t="s">
        <v>198</v>
      </c>
      <c r="I84" s="149" t="n">
        <v>92</v>
      </c>
      <c r="J84" s="150" t="s">
        <v>199</v>
      </c>
      <c r="K84" s="151" t="n">
        <v>1230204.21</v>
      </c>
      <c r="L84" s="151"/>
      <c r="M84" s="151"/>
      <c r="N84" s="151" t="n">
        <f aca="false">SUM(K84+L84-M84)</f>
        <v>1230204.21</v>
      </c>
      <c r="O84" s="151" t="n">
        <v>1230204.21</v>
      </c>
      <c r="P84" s="109" t="n">
        <f aca="false">SUM(O84/N84*100)</f>
        <v>100</v>
      </c>
    </row>
  </sheetData>
  <printOptions headings="false" gridLines="false" gridLinesSet="true" horizontalCentered="false" verticalCentered="false"/>
  <pageMargins left="0.747916666666667" right="0.551388888888889" top="0.984027777777778" bottom="0.984027777777778" header="0.511805555555556" footer="0.511805555555556"/>
  <pageSetup paperSize="9" scale="8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&amp;CStranica &amp;P od &amp;N</oddFooter>
  </headerFooter>
  <rowBreaks count="2" manualBreakCount="2">
    <brk id="30" man="true" max="16383" min="0"/>
    <brk id="56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R37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30" workbookViewId="0">
      <selection pane="topLeft" activeCell="J360" activeCellId="0" sqref="J360"/>
    </sheetView>
  </sheetViews>
  <sheetFormatPr defaultColWidth="8.6796875" defaultRowHeight="12.75" zeroHeight="false" outlineLevelRow="0" outlineLevelCol="0"/>
  <cols>
    <col collapsed="false" customWidth="true" hidden="false" outlineLevel="0" max="1" min="1" style="0" width="7.56"/>
    <col collapsed="false" customWidth="true" hidden="false" outlineLevel="0" max="2" min="2" style="0" width="4.11"/>
    <col collapsed="false" customWidth="true" hidden="true" outlineLevel="0" max="8" min="3" style="0" width="11.53"/>
    <col collapsed="false" customWidth="true" hidden="false" outlineLevel="0" max="9" min="9" style="0" width="7.33"/>
    <col collapsed="false" customWidth="true" hidden="false" outlineLevel="0" max="10" min="10" style="0" width="41.44"/>
    <col collapsed="false" customWidth="true" hidden="false" outlineLevel="0" max="11" min="11" style="152" width="12.44"/>
    <col collapsed="false" customWidth="true" hidden="false" outlineLevel="0" max="12" min="12" style="152" width="12.67"/>
    <col collapsed="false" customWidth="true" hidden="false" outlineLevel="0" max="13" min="13" style="152" width="12.56"/>
    <col collapsed="false" customWidth="true" hidden="false" outlineLevel="0" max="14" min="14" style="0" width="14"/>
    <col collapsed="false" customWidth="true" hidden="true" outlineLevel="0" max="15" min="15" style="111" width="14.44"/>
    <col collapsed="false" customWidth="true" hidden="true" outlineLevel="0" max="16" min="16" style="0" width="8.88"/>
  </cols>
  <sheetData>
    <row r="1" customFormat="false" ht="12.75" hidden="false" customHeight="false" outlineLevel="0" collapsed="false">
      <c r="A1" s="153" t="s">
        <v>200</v>
      </c>
      <c r="B1" s="154"/>
      <c r="C1" s="154"/>
      <c r="D1" s="154"/>
      <c r="E1" s="154"/>
      <c r="F1" s="154"/>
      <c r="G1" s="154"/>
      <c r="H1" s="154"/>
      <c r="I1" s="153"/>
      <c r="J1" s="155"/>
    </row>
    <row r="2" customFormat="false" ht="12.75" hidden="false" customHeight="false" outlineLevel="0" collapsed="false">
      <c r="A2" s="153" t="s">
        <v>201</v>
      </c>
      <c r="B2" s="154"/>
      <c r="C2" s="154"/>
      <c r="D2" s="154"/>
      <c r="E2" s="154"/>
      <c r="F2" s="154"/>
      <c r="G2" s="154"/>
      <c r="H2" s="154"/>
      <c r="I2" s="153"/>
      <c r="J2" s="155"/>
      <c r="N2" s="111"/>
    </row>
    <row r="3" customFormat="false" ht="13.5" hidden="false" customHeight="false" outlineLevel="0" collapsed="false">
      <c r="A3" s="155"/>
      <c r="B3" s="154"/>
      <c r="C3" s="154"/>
      <c r="D3" s="154"/>
      <c r="E3" s="154"/>
      <c r="F3" s="154"/>
      <c r="G3" s="154"/>
      <c r="H3" s="154"/>
      <c r="I3" s="156"/>
      <c r="J3" s="155"/>
    </row>
    <row r="4" customFormat="false" ht="13.5" hidden="false" customHeight="false" outlineLevel="0" collapsed="false">
      <c r="A4" s="157" t="s">
        <v>202</v>
      </c>
      <c r="B4" s="158" t="s">
        <v>203</v>
      </c>
      <c r="C4" s="158" t="n">
        <v>2</v>
      </c>
      <c r="D4" s="158" t="n">
        <v>3</v>
      </c>
      <c r="E4" s="158" t="n">
        <v>4</v>
      </c>
      <c r="F4" s="158" t="n">
        <v>5</v>
      </c>
      <c r="G4" s="158" t="n">
        <v>6</v>
      </c>
      <c r="H4" s="158" t="n">
        <v>7</v>
      </c>
      <c r="I4" s="159" t="s">
        <v>204</v>
      </c>
      <c r="J4" s="159" t="s">
        <v>205</v>
      </c>
      <c r="K4" s="160" t="s">
        <v>15</v>
      </c>
      <c r="L4" s="160" t="s">
        <v>127</v>
      </c>
      <c r="M4" s="160" t="s">
        <v>128</v>
      </c>
      <c r="N4" s="160" t="s">
        <v>19</v>
      </c>
      <c r="O4" s="161" t="s">
        <v>129</v>
      </c>
      <c r="P4" s="162" t="s">
        <v>18</v>
      </c>
    </row>
    <row r="5" customFormat="false" ht="12.75" hidden="false" customHeight="false" outlineLevel="0" collapsed="false">
      <c r="A5" s="163"/>
      <c r="B5" s="164"/>
      <c r="C5" s="164"/>
      <c r="D5" s="164"/>
      <c r="E5" s="164"/>
      <c r="F5" s="164"/>
      <c r="G5" s="164"/>
      <c r="H5" s="164"/>
      <c r="I5" s="165" t="s">
        <v>206</v>
      </c>
      <c r="J5" s="166"/>
      <c r="K5" s="167" t="n">
        <f aca="false">SUM(K6)</f>
        <v>12023161.6</v>
      </c>
      <c r="L5" s="167" t="n">
        <f aca="false">SUM(L6)</f>
        <v>415900</v>
      </c>
      <c r="M5" s="167" t="n">
        <f aca="false">SUM(M6)</f>
        <v>4699000</v>
      </c>
      <c r="N5" s="167" t="n">
        <f aca="false">SUM(N6)</f>
        <v>7740061.6</v>
      </c>
      <c r="O5" s="167" t="n">
        <f aca="false">SUM(O6)</f>
        <v>5856537.12</v>
      </c>
      <c r="P5" s="168" t="n">
        <f aca="false">SUM(O5/N5*100)</f>
        <v>75.6652520698285</v>
      </c>
    </row>
    <row r="6" customFormat="false" ht="12.75" hidden="false" customHeight="false" outlineLevel="0" collapsed="false">
      <c r="A6" s="169"/>
      <c r="B6" s="170"/>
      <c r="C6" s="170"/>
      <c r="D6" s="170"/>
      <c r="E6" s="170"/>
      <c r="F6" s="170"/>
      <c r="G6" s="170"/>
      <c r="H6" s="170"/>
      <c r="I6" s="171" t="s">
        <v>207</v>
      </c>
      <c r="J6" s="172" t="s">
        <v>208</v>
      </c>
      <c r="K6" s="173" t="n">
        <f aca="false">SUM(K7+K24)</f>
        <v>12023161.6</v>
      </c>
      <c r="L6" s="173" t="n">
        <f aca="false">SUM(L7+L24)</f>
        <v>415900</v>
      </c>
      <c r="M6" s="173" t="n">
        <f aca="false">SUM(M7+M24)</f>
        <v>4699000</v>
      </c>
      <c r="N6" s="173" t="n">
        <f aca="false">SUM(N7+N24)</f>
        <v>7740061.6</v>
      </c>
      <c r="O6" s="173" t="n">
        <f aca="false">SUM(O7+O24)</f>
        <v>5856537.12</v>
      </c>
      <c r="P6" s="174" t="n">
        <f aca="false">SUM(O6/N6*100)</f>
        <v>75.6652520698285</v>
      </c>
    </row>
    <row r="7" customFormat="false" ht="12.75" hidden="false" customHeight="false" outlineLevel="0" collapsed="false">
      <c r="A7" s="175"/>
      <c r="B7" s="176"/>
      <c r="C7" s="176"/>
      <c r="D7" s="176"/>
      <c r="E7" s="176"/>
      <c r="F7" s="176"/>
      <c r="G7" s="176"/>
      <c r="H7" s="176"/>
      <c r="I7" s="177" t="s">
        <v>209</v>
      </c>
      <c r="J7" s="178" t="s">
        <v>210</v>
      </c>
      <c r="K7" s="179" t="n">
        <f aca="false">SUM(K8)</f>
        <v>130000</v>
      </c>
      <c r="L7" s="179" t="n">
        <f aca="false">SUM(L8)</f>
        <v>25000</v>
      </c>
      <c r="M7" s="179" t="n">
        <f aca="false">SUM(M8)</f>
        <v>0</v>
      </c>
      <c r="N7" s="179" t="n">
        <f aca="false">SUM(N8)</f>
        <v>155000</v>
      </c>
      <c r="O7" s="179" t="n">
        <f aca="false">SUM(O8)</f>
        <v>144606.61</v>
      </c>
      <c r="P7" s="174" t="n">
        <f aca="false">SUM(O7/N7*100)</f>
        <v>93.2945870967742</v>
      </c>
    </row>
    <row r="8" customFormat="false" ht="12.75" hidden="false" customHeight="false" outlineLevel="0" collapsed="false">
      <c r="A8" s="180" t="s">
        <v>211</v>
      </c>
      <c r="B8" s="176"/>
      <c r="C8" s="176"/>
      <c r="D8" s="176"/>
      <c r="E8" s="176"/>
      <c r="F8" s="176"/>
      <c r="G8" s="176"/>
      <c r="H8" s="176"/>
      <c r="I8" s="177" t="s">
        <v>212</v>
      </c>
      <c r="J8" s="178"/>
      <c r="K8" s="179" t="n">
        <f aca="false">SUM(K9+K18)</f>
        <v>130000</v>
      </c>
      <c r="L8" s="179" t="n">
        <f aca="false">SUM(L9+L18)</f>
        <v>25000</v>
      </c>
      <c r="M8" s="179" t="n">
        <f aca="false">SUM(M9+M18)</f>
        <v>0</v>
      </c>
      <c r="N8" s="179" t="n">
        <f aca="false">SUM(N9+N18)</f>
        <v>155000</v>
      </c>
      <c r="O8" s="179" t="n">
        <f aca="false">SUM(O9+O18)</f>
        <v>144606.61</v>
      </c>
      <c r="P8" s="174" t="n">
        <f aca="false">SUM(O8/N8*100)</f>
        <v>93.2945870967742</v>
      </c>
    </row>
    <row r="9" customFormat="false" ht="12.75" hidden="false" customHeight="false" outlineLevel="0" collapsed="false">
      <c r="A9" s="175" t="s">
        <v>213</v>
      </c>
      <c r="B9" s="170"/>
      <c r="C9" s="170"/>
      <c r="D9" s="170"/>
      <c r="E9" s="170"/>
      <c r="F9" s="170"/>
      <c r="G9" s="170"/>
      <c r="H9" s="170"/>
      <c r="I9" s="181" t="s">
        <v>214</v>
      </c>
      <c r="J9" s="182" t="s">
        <v>215</v>
      </c>
      <c r="K9" s="183" t="n">
        <f aca="false">SUM(K10)</f>
        <v>90000</v>
      </c>
      <c r="L9" s="183" t="n">
        <f aca="false">SUM(L10)</f>
        <v>25000</v>
      </c>
      <c r="M9" s="183" t="n">
        <f aca="false">SUM(M10)</f>
        <v>0</v>
      </c>
      <c r="N9" s="183" t="n">
        <f aca="false">SUM(N10)</f>
        <v>115000</v>
      </c>
      <c r="O9" s="183" t="n">
        <f aca="false">SUM(O10)</f>
        <v>104606.61</v>
      </c>
      <c r="P9" s="174" t="n">
        <f aca="false">SUM(O9/N9*100)</f>
        <v>90.9622695652174</v>
      </c>
    </row>
    <row r="10" customFormat="false" ht="12.75" hidden="false" customHeight="false" outlineLevel="0" collapsed="false">
      <c r="A10" s="175"/>
      <c r="B10" s="170"/>
      <c r="C10" s="170"/>
      <c r="D10" s="170"/>
      <c r="E10" s="170"/>
      <c r="F10" s="170"/>
      <c r="G10" s="170"/>
      <c r="H10" s="170"/>
      <c r="I10" s="181" t="s">
        <v>216</v>
      </c>
      <c r="J10" s="182"/>
      <c r="K10" s="183" t="n">
        <f aca="false">SUM(K11)</f>
        <v>90000</v>
      </c>
      <c r="L10" s="183" t="n">
        <f aca="false">SUM(L11)</f>
        <v>25000</v>
      </c>
      <c r="M10" s="183" t="n">
        <f aca="false">SUM(M11)</f>
        <v>0</v>
      </c>
      <c r="N10" s="183" t="n">
        <f aca="false">SUM(N11)</f>
        <v>115000</v>
      </c>
      <c r="O10" s="183" t="n">
        <f aca="false">SUM(O11)</f>
        <v>104606.61</v>
      </c>
      <c r="P10" s="174" t="n">
        <f aca="false">SUM(O10/N10*100)</f>
        <v>90.9622695652174</v>
      </c>
    </row>
    <row r="11" customFormat="false" ht="12.75" hidden="false" customHeight="false" outlineLevel="0" collapsed="false">
      <c r="A11" s="184"/>
      <c r="B11" s="185"/>
      <c r="C11" s="185"/>
      <c r="D11" s="185"/>
      <c r="E11" s="185"/>
      <c r="F11" s="185"/>
      <c r="G11" s="185"/>
      <c r="H11" s="185"/>
      <c r="I11" s="186" t="n">
        <v>3</v>
      </c>
      <c r="J11" s="98" t="s">
        <v>78</v>
      </c>
      <c r="K11" s="187" t="n">
        <f aca="false">SUM(K12)</f>
        <v>90000</v>
      </c>
      <c r="L11" s="187" t="n">
        <f aca="false">SUM(L12)</f>
        <v>25000</v>
      </c>
      <c r="M11" s="187" t="n">
        <f aca="false">SUM(M12)</f>
        <v>0</v>
      </c>
      <c r="N11" s="187" t="n">
        <f aca="false">SUM(N12)</f>
        <v>115000</v>
      </c>
      <c r="O11" s="187" t="n">
        <f aca="false">SUM(O12)</f>
        <v>104606.61</v>
      </c>
      <c r="P11" s="188" t="n">
        <f aca="false">SUM(O11/N11*100)</f>
        <v>90.9622695652174</v>
      </c>
    </row>
    <row r="12" customFormat="false" ht="12.75" hidden="false" customHeight="false" outlineLevel="0" collapsed="false">
      <c r="A12" s="184"/>
      <c r="B12" s="185"/>
      <c r="C12" s="185"/>
      <c r="D12" s="185"/>
      <c r="E12" s="185"/>
      <c r="F12" s="185"/>
      <c r="G12" s="185"/>
      <c r="H12" s="185"/>
      <c r="I12" s="186" t="n">
        <v>32</v>
      </c>
      <c r="J12" s="98" t="s">
        <v>83</v>
      </c>
      <c r="K12" s="187" t="n">
        <f aca="false">SUM(K13)</f>
        <v>90000</v>
      </c>
      <c r="L12" s="187" t="n">
        <f aca="false">SUM(L13)</f>
        <v>25000</v>
      </c>
      <c r="M12" s="187" t="n">
        <f aca="false">SUM(M13)</f>
        <v>0</v>
      </c>
      <c r="N12" s="187" t="n">
        <f aca="false">SUM(N13)</f>
        <v>115000</v>
      </c>
      <c r="O12" s="187" t="n">
        <f aca="false">SUM(O13)</f>
        <v>104606.61</v>
      </c>
      <c r="P12" s="188" t="n">
        <f aca="false">SUM(O12/N12*100)</f>
        <v>90.9622695652174</v>
      </c>
    </row>
    <row r="13" customFormat="false" ht="12.75" hidden="false" customHeight="false" outlineLevel="0" collapsed="false">
      <c r="A13" s="189"/>
      <c r="B13" s="190" t="s">
        <v>119</v>
      </c>
      <c r="C13" s="190"/>
      <c r="D13" s="190"/>
      <c r="E13" s="190"/>
      <c r="F13" s="190"/>
      <c r="G13" s="190"/>
      <c r="H13" s="190"/>
      <c r="I13" s="191" t="n">
        <v>329</v>
      </c>
      <c r="J13" s="192" t="s">
        <v>87</v>
      </c>
      <c r="K13" s="193" t="n">
        <f aca="false">SUM(K14:K17)</f>
        <v>90000</v>
      </c>
      <c r="L13" s="193" t="n">
        <f aca="false">SUM(L14:L17)</f>
        <v>25000</v>
      </c>
      <c r="M13" s="193" t="n">
        <f aca="false">SUM(M14:M17)</f>
        <v>0</v>
      </c>
      <c r="N13" s="193" t="n">
        <f aca="false">SUM(N14:N17)</f>
        <v>115000</v>
      </c>
      <c r="O13" s="193" t="n">
        <f aca="false">SUM(O14:O17)</f>
        <v>104606.61</v>
      </c>
      <c r="P13" s="188" t="n">
        <f aca="false">SUM(O13/N13*100)</f>
        <v>90.9622695652174</v>
      </c>
    </row>
    <row r="14" customFormat="false" ht="12.75" hidden="true" customHeight="false" outlineLevel="0" collapsed="false">
      <c r="A14" s="189"/>
      <c r="B14" s="190"/>
      <c r="C14" s="190"/>
      <c r="D14" s="190"/>
      <c r="E14" s="190"/>
      <c r="F14" s="190"/>
      <c r="G14" s="190"/>
      <c r="H14" s="190"/>
      <c r="I14" s="191" t="n">
        <v>32911</v>
      </c>
      <c r="J14" s="192" t="s">
        <v>217</v>
      </c>
      <c r="K14" s="193" t="n">
        <v>50000</v>
      </c>
      <c r="L14" s="193" t="n">
        <v>25000</v>
      </c>
      <c r="M14" s="193"/>
      <c r="N14" s="141" t="n">
        <f aca="false">SUM(K14+L14-M14)</f>
        <v>75000</v>
      </c>
      <c r="O14" s="141" t="n">
        <v>71514.97</v>
      </c>
      <c r="P14" s="188" t="n">
        <f aca="false">SUM(O14/N14*100)</f>
        <v>95.3532933333333</v>
      </c>
    </row>
    <row r="15" customFormat="false" ht="12.75" hidden="true" customHeight="false" outlineLevel="0" collapsed="false">
      <c r="A15" s="189"/>
      <c r="B15" s="190"/>
      <c r="C15" s="190"/>
      <c r="D15" s="190"/>
      <c r="E15" s="190"/>
      <c r="F15" s="190"/>
      <c r="G15" s="190"/>
      <c r="H15" s="190"/>
      <c r="I15" s="191" t="n">
        <v>32921</v>
      </c>
      <c r="J15" s="192" t="s">
        <v>218</v>
      </c>
      <c r="K15" s="193" t="n">
        <v>15000</v>
      </c>
      <c r="L15" s="193"/>
      <c r="M15" s="193"/>
      <c r="N15" s="141" t="n">
        <f aca="false">SUM(K15+L15-M15)</f>
        <v>15000</v>
      </c>
      <c r="O15" s="141" t="n">
        <v>12851.57</v>
      </c>
      <c r="P15" s="188" t="n">
        <f aca="false">SUM(O15/N15*100)</f>
        <v>85.6771333333333</v>
      </c>
    </row>
    <row r="16" customFormat="false" ht="12.75" hidden="true" customHeight="false" outlineLevel="0" collapsed="false">
      <c r="A16" s="189"/>
      <c r="B16" s="190"/>
      <c r="C16" s="190"/>
      <c r="D16" s="190"/>
      <c r="E16" s="190"/>
      <c r="F16" s="190"/>
      <c r="G16" s="190"/>
      <c r="H16" s="190"/>
      <c r="I16" s="191" t="n">
        <v>32931</v>
      </c>
      <c r="J16" s="192" t="s">
        <v>219</v>
      </c>
      <c r="K16" s="193" t="n">
        <v>0</v>
      </c>
      <c r="L16" s="193"/>
      <c r="M16" s="193"/>
      <c r="N16" s="141" t="n">
        <f aca="false">SUM(K16+L16-M16)</f>
        <v>0</v>
      </c>
      <c r="O16" s="141"/>
      <c r="P16" s="188" t="e">
        <f aca="false">SUM(O16/N16*100)</f>
        <v>#DIV/0!</v>
      </c>
    </row>
    <row r="17" customFormat="false" ht="12.75" hidden="true" customHeight="false" outlineLevel="0" collapsed="false">
      <c r="A17" s="189"/>
      <c r="B17" s="190"/>
      <c r="C17" s="190"/>
      <c r="D17" s="190"/>
      <c r="E17" s="190"/>
      <c r="F17" s="190"/>
      <c r="G17" s="190"/>
      <c r="H17" s="190"/>
      <c r="I17" s="191" t="n">
        <v>32921</v>
      </c>
      <c r="J17" s="192" t="s">
        <v>220</v>
      </c>
      <c r="K17" s="193" t="n">
        <v>25000</v>
      </c>
      <c r="L17" s="193"/>
      <c r="M17" s="193"/>
      <c r="N17" s="141" t="n">
        <f aca="false">SUM(K17+L17-M17)</f>
        <v>25000</v>
      </c>
      <c r="O17" s="143" t="n">
        <v>20240.07</v>
      </c>
      <c r="P17" s="188" t="n">
        <f aca="false">SUM(O17/N17*100)</f>
        <v>80.96028</v>
      </c>
    </row>
    <row r="18" customFormat="false" ht="12.75" hidden="false" customHeight="false" outlineLevel="0" collapsed="false">
      <c r="A18" s="175" t="s">
        <v>221</v>
      </c>
      <c r="B18" s="170"/>
      <c r="C18" s="170"/>
      <c r="D18" s="170"/>
      <c r="E18" s="170"/>
      <c r="F18" s="170"/>
      <c r="G18" s="170"/>
      <c r="H18" s="170"/>
      <c r="I18" s="181" t="s">
        <v>214</v>
      </c>
      <c r="J18" s="182" t="s">
        <v>222</v>
      </c>
      <c r="K18" s="183" t="n">
        <f aca="false">SUM(K19)</f>
        <v>40000</v>
      </c>
      <c r="L18" s="183" t="n">
        <f aca="false">SUM(L19)</f>
        <v>0</v>
      </c>
      <c r="M18" s="183" t="n">
        <f aca="false">SUM(M19)</f>
        <v>0</v>
      </c>
      <c r="N18" s="183" t="n">
        <f aca="false">SUM(N19)</f>
        <v>40000</v>
      </c>
      <c r="O18" s="183" t="n">
        <f aca="false">SUM(O19)</f>
        <v>40000</v>
      </c>
      <c r="P18" s="188" t="n">
        <f aca="false">SUM(O18/N18*100)</f>
        <v>100</v>
      </c>
    </row>
    <row r="19" customFormat="false" ht="12.75" hidden="false" customHeight="false" outlineLevel="0" collapsed="false">
      <c r="A19" s="175"/>
      <c r="B19" s="170"/>
      <c r="C19" s="170"/>
      <c r="D19" s="170"/>
      <c r="E19" s="170"/>
      <c r="F19" s="170"/>
      <c r="G19" s="170"/>
      <c r="H19" s="170"/>
      <c r="I19" s="181" t="s">
        <v>216</v>
      </c>
      <c r="J19" s="182"/>
      <c r="K19" s="183" t="n">
        <f aca="false">SUM(K20)</f>
        <v>40000</v>
      </c>
      <c r="L19" s="183" t="n">
        <f aca="false">SUM(L20)</f>
        <v>0</v>
      </c>
      <c r="M19" s="183" t="n">
        <f aca="false">SUM(M20)</f>
        <v>0</v>
      </c>
      <c r="N19" s="183" t="n">
        <f aca="false">SUM(N20)</f>
        <v>40000</v>
      </c>
      <c r="O19" s="183" t="n">
        <f aca="false">SUM(O20)</f>
        <v>40000</v>
      </c>
      <c r="P19" s="188" t="n">
        <f aca="false">SUM(O19/N19*100)</f>
        <v>100</v>
      </c>
    </row>
    <row r="20" customFormat="false" ht="12.75" hidden="false" customHeight="false" outlineLevel="0" collapsed="false">
      <c r="A20" s="184"/>
      <c r="B20" s="185"/>
      <c r="C20" s="185"/>
      <c r="D20" s="185"/>
      <c r="E20" s="185"/>
      <c r="F20" s="185"/>
      <c r="G20" s="185"/>
      <c r="H20" s="185"/>
      <c r="I20" s="186" t="n">
        <v>3</v>
      </c>
      <c r="J20" s="98" t="s">
        <v>78</v>
      </c>
      <c r="K20" s="187" t="n">
        <f aca="false">SUM(K21)</f>
        <v>40000</v>
      </c>
      <c r="L20" s="187" t="n">
        <f aca="false">SUM(L21)</f>
        <v>0</v>
      </c>
      <c r="M20" s="187" t="n">
        <f aca="false">SUM(M21)</f>
        <v>0</v>
      </c>
      <c r="N20" s="187" t="n">
        <f aca="false">SUM(N21)</f>
        <v>40000</v>
      </c>
      <c r="O20" s="187" t="n">
        <f aca="false">SUM(O21)</f>
        <v>40000</v>
      </c>
      <c r="P20" s="188" t="n">
        <f aca="false">SUM(O20/N20*100)</f>
        <v>100</v>
      </c>
    </row>
    <row r="21" customFormat="false" ht="12.75" hidden="false" customHeight="false" outlineLevel="0" collapsed="false">
      <c r="A21" s="184"/>
      <c r="B21" s="185"/>
      <c r="C21" s="185"/>
      <c r="D21" s="185"/>
      <c r="E21" s="185"/>
      <c r="F21" s="185"/>
      <c r="G21" s="185"/>
      <c r="H21" s="185"/>
      <c r="I21" s="186" t="n">
        <v>38</v>
      </c>
      <c r="J21" s="98" t="s">
        <v>223</v>
      </c>
      <c r="K21" s="187" t="n">
        <f aca="false">SUM(K23)</f>
        <v>40000</v>
      </c>
      <c r="L21" s="187" t="n">
        <f aca="false">SUM(L23)</f>
        <v>0</v>
      </c>
      <c r="M21" s="187" t="n">
        <f aca="false">SUM(M23)</f>
        <v>0</v>
      </c>
      <c r="N21" s="187" t="n">
        <f aca="false">SUM(N23)</f>
        <v>40000</v>
      </c>
      <c r="O21" s="187" t="n">
        <f aca="false">SUM(O23)</f>
        <v>40000</v>
      </c>
      <c r="P21" s="188" t="n">
        <f aca="false">SUM(O21/N21*100)</f>
        <v>100</v>
      </c>
    </row>
    <row r="22" customFormat="false" ht="12.75" hidden="false" customHeight="false" outlineLevel="0" collapsed="false">
      <c r="A22" s="189"/>
      <c r="B22" s="190" t="s">
        <v>119</v>
      </c>
      <c r="C22" s="190"/>
      <c r="D22" s="190"/>
      <c r="E22" s="190"/>
      <c r="F22" s="190"/>
      <c r="G22" s="190"/>
      <c r="H22" s="190"/>
      <c r="I22" s="191" t="n">
        <v>381</v>
      </c>
      <c r="J22" s="192" t="s">
        <v>97</v>
      </c>
      <c r="K22" s="193" t="n">
        <f aca="false">SUM(K23)</f>
        <v>40000</v>
      </c>
      <c r="L22" s="193" t="n">
        <f aca="false">SUM(L23)</f>
        <v>0</v>
      </c>
      <c r="M22" s="193" t="n">
        <f aca="false">SUM(M23)</f>
        <v>0</v>
      </c>
      <c r="N22" s="193" t="n">
        <f aca="false">SUM(N23)</f>
        <v>40000</v>
      </c>
      <c r="O22" s="193" t="n">
        <f aca="false">SUM(O23)</f>
        <v>40000</v>
      </c>
      <c r="P22" s="188" t="n">
        <f aca="false">SUM(O22/N22*100)</f>
        <v>100</v>
      </c>
    </row>
    <row r="23" customFormat="false" ht="12.75" hidden="true" customHeight="false" outlineLevel="0" collapsed="false">
      <c r="A23" s="189"/>
      <c r="B23" s="194"/>
      <c r="C23" s="190"/>
      <c r="D23" s="190"/>
      <c r="E23" s="190"/>
      <c r="F23" s="190"/>
      <c r="G23" s="190"/>
      <c r="H23" s="190"/>
      <c r="I23" s="191" t="n">
        <v>38111</v>
      </c>
      <c r="J23" s="192" t="s">
        <v>224</v>
      </c>
      <c r="K23" s="193" t="n">
        <v>40000</v>
      </c>
      <c r="L23" s="193"/>
      <c r="M23" s="193"/>
      <c r="N23" s="141" t="n">
        <f aca="false">SUM(K23+L23-M23)</f>
        <v>40000</v>
      </c>
      <c r="O23" s="141" t="n">
        <v>40000</v>
      </c>
      <c r="P23" s="188" t="n">
        <f aca="false">SUM(O23/N23*100)</f>
        <v>100</v>
      </c>
    </row>
    <row r="24" customFormat="false" ht="12.75" hidden="false" customHeight="false" outlineLevel="0" collapsed="false">
      <c r="A24" s="175"/>
      <c r="B24" s="176"/>
      <c r="C24" s="176"/>
      <c r="D24" s="176"/>
      <c r="E24" s="176"/>
      <c r="F24" s="176"/>
      <c r="G24" s="176"/>
      <c r="H24" s="176"/>
      <c r="I24" s="177" t="s">
        <v>225</v>
      </c>
      <c r="J24" s="178" t="s">
        <v>226</v>
      </c>
      <c r="K24" s="179" t="n">
        <f aca="false">SUM(K25+K136+K149+K181+K206+K225+K257+K305+K327)</f>
        <v>11893161.6</v>
      </c>
      <c r="L24" s="179" t="n">
        <f aca="false">SUM(L25+L136+L149+L181+L206+L225+L257+L305+L327)</f>
        <v>390900</v>
      </c>
      <c r="M24" s="179" t="n">
        <f aca="false">SUM(M25+M136+M149+M181+M206+M225+M257+M305+M327)</f>
        <v>4699000</v>
      </c>
      <c r="N24" s="179" t="n">
        <f aca="false">SUM(N25+N136+N149+N181+N206+N225+N257+N305+N327)</f>
        <v>7585061.6</v>
      </c>
      <c r="O24" s="179" t="n">
        <f aca="false">SUM(O25+O136+O149+O181+O206+O225+O257+O305+O327)</f>
        <v>5711930.51</v>
      </c>
      <c r="P24" s="188" t="n">
        <f aca="false">SUM(O24/N24*100)</f>
        <v>75.3049983140545</v>
      </c>
    </row>
    <row r="25" customFormat="false" ht="12.75" hidden="false" customHeight="false" outlineLevel="0" collapsed="false">
      <c r="A25" s="180" t="s">
        <v>227</v>
      </c>
      <c r="B25" s="195"/>
      <c r="C25" s="195"/>
      <c r="D25" s="195"/>
      <c r="E25" s="195"/>
      <c r="F25" s="195"/>
      <c r="G25" s="195"/>
      <c r="H25" s="195"/>
      <c r="I25" s="177" t="s">
        <v>228</v>
      </c>
      <c r="J25" s="178" t="s">
        <v>229</v>
      </c>
      <c r="K25" s="179" t="n">
        <f aca="false">SUM(K26+K107+K115)</f>
        <v>2378661.6</v>
      </c>
      <c r="L25" s="179" t="n">
        <f aca="false">SUM(L26+L107+L115)</f>
        <v>301000</v>
      </c>
      <c r="M25" s="179" t="n">
        <f aca="false">SUM(M26+M107+M115)</f>
        <v>253000</v>
      </c>
      <c r="N25" s="179" t="n">
        <f aca="false">SUM(N26+N107+N115)</f>
        <v>2426661.6</v>
      </c>
      <c r="O25" s="179" t="n">
        <f aca="false">SUM(O26+O107+O115)</f>
        <v>2029993.69</v>
      </c>
      <c r="P25" s="188" t="n">
        <f aca="false">SUM(O25/N25*100)</f>
        <v>83.653760788072</v>
      </c>
    </row>
    <row r="26" customFormat="false" ht="12.75" hidden="false" customHeight="false" outlineLevel="0" collapsed="false">
      <c r="A26" s="175" t="s">
        <v>230</v>
      </c>
      <c r="B26" s="170"/>
      <c r="C26" s="170"/>
      <c r="D26" s="170"/>
      <c r="E26" s="170"/>
      <c r="F26" s="170"/>
      <c r="G26" s="170"/>
      <c r="H26" s="170"/>
      <c r="I26" s="181" t="s">
        <v>214</v>
      </c>
      <c r="J26" s="182" t="s">
        <v>231</v>
      </c>
      <c r="K26" s="183" t="n">
        <f aca="false">SUM(K27)</f>
        <v>2168661.6</v>
      </c>
      <c r="L26" s="183" t="n">
        <f aca="false">SUM(L27)</f>
        <v>141500</v>
      </c>
      <c r="M26" s="183" t="n">
        <f aca="false">SUM(M27)</f>
        <v>253000</v>
      </c>
      <c r="N26" s="183" t="n">
        <f aca="false">SUM(N27)</f>
        <v>2057161.6</v>
      </c>
      <c r="O26" s="183" t="n">
        <f aca="false">SUM(O27)</f>
        <v>1712986.32</v>
      </c>
      <c r="P26" s="188" t="n">
        <f aca="false">SUM(O26/N26*100)</f>
        <v>83.2694096564898</v>
      </c>
    </row>
    <row r="27" customFormat="false" ht="12.75" hidden="false" customHeight="false" outlineLevel="0" collapsed="false">
      <c r="A27" s="175"/>
      <c r="B27" s="170"/>
      <c r="C27" s="170"/>
      <c r="D27" s="170"/>
      <c r="E27" s="170"/>
      <c r="F27" s="170"/>
      <c r="G27" s="170"/>
      <c r="H27" s="170"/>
      <c r="I27" s="181" t="s">
        <v>216</v>
      </c>
      <c r="J27" s="182"/>
      <c r="K27" s="183" t="n">
        <f aca="false">SUM(K28)</f>
        <v>2168661.6</v>
      </c>
      <c r="L27" s="183" t="n">
        <f aca="false">SUM(L28)</f>
        <v>141500</v>
      </c>
      <c r="M27" s="183" t="n">
        <f aca="false">SUM(M28)</f>
        <v>253000</v>
      </c>
      <c r="N27" s="183" t="n">
        <f aca="false">SUM(N28)</f>
        <v>2057161.6</v>
      </c>
      <c r="O27" s="183" t="n">
        <f aca="false">SUM(O28)</f>
        <v>1712986.32</v>
      </c>
      <c r="P27" s="188" t="n">
        <f aca="false">SUM(O27/N27*100)</f>
        <v>83.2694096564898</v>
      </c>
    </row>
    <row r="28" customFormat="false" ht="12.75" hidden="false" customHeight="false" outlineLevel="0" collapsed="false">
      <c r="A28" s="184"/>
      <c r="B28" s="185"/>
      <c r="C28" s="185"/>
      <c r="D28" s="185"/>
      <c r="E28" s="185"/>
      <c r="F28" s="185"/>
      <c r="G28" s="185"/>
      <c r="H28" s="185"/>
      <c r="I28" s="186" t="n">
        <v>3</v>
      </c>
      <c r="J28" s="98" t="s">
        <v>78</v>
      </c>
      <c r="K28" s="187" t="n">
        <f aca="false">SUM(K29+K40)</f>
        <v>2168661.6</v>
      </c>
      <c r="L28" s="187" t="n">
        <f aca="false">SUM(L29+L40)</f>
        <v>141500</v>
      </c>
      <c r="M28" s="187" t="n">
        <f aca="false">SUM(M29+M40)</f>
        <v>253000</v>
      </c>
      <c r="N28" s="187" t="n">
        <f aca="false">SUM(N29+N40)</f>
        <v>2057161.6</v>
      </c>
      <c r="O28" s="187" t="n">
        <f aca="false">SUM(O29+O40)</f>
        <v>1712986.32</v>
      </c>
      <c r="P28" s="188" t="n">
        <f aca="false">SUM(O28/N28*100)</f>
        <v>83.2694096564898</v>
      </c>
    </row>
    <row r="29" customFormat="false" ht="12.75" hidden="false" customHeight="false" outlineLevel="0" collapsed="false">
      <c r="A29" s="184"/>
      <c r="B29" s="185"/>
      <c r="C29" s="185"/>
      <c r="D29" s="185"/>
      <c r="E29" s="185"/>
      <c r="F29" s="185"/>
      <c r="G29" s="185"/>
      <c r="H29" s="185"/>
      <c r="I29" s="186" t="n">
        <v>31</v>
      </c>
      <c r="J29" s="98" t="s">
        <v>79</v>
      </c>
      <c r="K29" s="196" t="n">
        <f aca="false">SUM(K30+K33+K37)</f>
        <v>747500</v>
      </c>
      <c r="L29" s="196" t="n">
        <f aca="false">SUM(L30+L33+L37)</f>
        <v>1000</v>
      </c>
      <c r="M29" s="196" t="n">
        <f aca="false">SUM(M30+M33+M37)</f>
        <v>10000</v>
      </c>
      <c r="N29" s="196" t="n">
        <f aca="false">SUM(N30+N33+N37)</f>
        <v>738500</v>
      </c>
      <c r="O29" s="196" t="n">
        <f aca="false">SUM(O30+O33+O37)</f>
        <v>662857.55</v>
      </c>
      <c r="P29" s="188" t="n">
        <f aca="false">SUM(O29/N29*100)</f>
        <v>89.7572850372377</v>
      </c>
    </row>
    <row r="30" customFormat="false" ht="12.75" hidden="false" customHeight="false" outlineLevel="0" collapsed="false">
      <c r="A30" s="189"/>
      <c r="B30" s="190" t="s">
        <v>119</v>
      </c>
      <c r="C30" s="190"/>
      <c r="D30" s="190"/>
      <c r="E30" s="190"/>
      <c r="F30" s="190"/>
      <c r="G30" s="190"/>
      <c r="H30" s="190"/>
      <c r="I30" s="191" t="n">
        <v>311</v>
      </c>
      <c r="J30" s="192" t="s">
        <v>80</v>
      </c>
      <c r="K30" s="193" t="n">
        <f aca="false">SUM(K31:K32)</f>
        <v>570000</v>
      </c>
      <c r="L30" s="193" t="n">
        <f aca="false">SUM(L31:L32)</f>
        <v>0</v>
      </c>
      <c r="M30" s="193" t="n">
        <f aca="false">SUM(M31:M32)</f>
        <v>0</v>
      </c>
      <c r="N30" s="193" t="n">
        <f aca="false">SUM(N31:N32)</f>
        <v>570000</v>
      </c>
      <c r="O30" s="193" t="n">
        <f aca="false">SUM(O31:O32)</f>
        <v>514167.29</v>
      </c>
      <c r="P30" s="188" t="n">
        <f aca="false">SUM(O30/N30*100)</f>
        <v>90.2047877192982</v>
      </c>
    </row>
    <row r="31" customFormat="false" ht="12.75" hidden="true" customHeight="false" outlineLevel="0" collapsed="false">
      <c r="A31" s="189"/>
      <c r="B31" s="190"/>
      <c r="C31" s="190"/>
      <c r="D31" s="190"/>
      <c r="E31" s="190"/>
      <c r="F31" s="190"/>
      <c r="G31" s="190"/>
      <c r="H31" s="190"/>
      <c r="I31" s="191" t="n">
        <v>31111</v>
      </c>
      <c r="J31" s="192" t="s">
        <v>232</v>
      </c>
      <c r="K31" s="193" t="n">
        <v>480000</v>
      </c>
      <c r="L31" s="193"/>
      <c r="M31" s="193"/>
      <c r="N31" s="141" t="n">
        <f aca="false">SUM(K31+L31-M31)</f>
        <v>480000</v>
      </c>
      <c r="O31" s="141" t="n">
        <v>457490.31</v>
      </c>
      <c r="P31" s="188" t="n">
        <f aca="false">SUM(O31/N31*100)</f>
        <v>95.31048125</v>
      </c>
    </row>
    <row r="32" customFormat="false" ht="12.75" hidden="true" customHeight="false" outlineLevel="0" collapsed="false">
      <c r="A32" s="189"/>
      <c r="B32" s="190"/>
      <c r="C32" s="190"/>
      <c r="D32" s="190"/>
      <c r="E32" s="190"/>
      <c r="F32" s="190"/>
      <c r="G32" s="190"/>
      <c r="H32" s="190"/>
      <c r="I32" s="191" t="n">
        <v>31112</v>
      </c>
      <c r="J32" s="192" t="s">
        <v>233</v>
      </c>
      <c r="K32" s="193" t="n">
        <v>90000</v>
      </c>
      <c r="L32" s="193"/>
      <c r="M32" s="193"/>
      <c r="N32" s="141" t="n">
        <f aca="false">SUM(K32+L32-M32)</f>
        <v>90000</v>
      </c>
      <c r="O32" s="141" t="n">
        <v>56676.98</v>
      </c>
      <c r="P32" s="188" t="n">
        <f aca="false">SUM(O32/N32*100)</f>
        <v>62.9744222222222</v>
      </c>
    </row>
    <row r="33" customFormat="false" ht="12.75" hidden="false" customHeight="false" outlineLevel="0" collapsed="false">
      <c r="A33" s="189"/>
      <c r="B33" s="190" t="s">
        <v>119</v>
      </c>
      <c r="C33" s="190"/>
      <c r="D33" s="190"/>
      <c r="E33" s="190"/>
      <c r="F33" s="190"/>
      <c r="G33" s="190"/>
      <c r="H33" s="190"/>
      <c r="I33" s="191" t="n">
        <v>312</v>
      </c>
      <c r="J33" s="192" t="s">
        <v>81</v>
      </c>
      <c r="K33" s="197" t="n">
        <f aca="false">SUM(K34:K36)</f>
        <v>80000</v>
      </c>
      <c r="L33" s="197" t="n">
        <f aca="false">SUM(L34:L36)</f>
        <v>1000</v>
      </c>
      <c r="M33" s="197" t="n">
        <f aca="false">SUM(M34:M36)</f>
        <v>10000</v>
      </c>
      <c r="N33" s="197" t="n">
        <f aca="false">SUM(N34:N36)</f>
        <v>71000</v>
      </c>
      <c r="O33" s="197" t="n">
        <f aca="false">SUM(O34:O36)</f>
        <v>63852.74</v>
      </c>
      <c r="P33" s="188" t="n">
        <f aca="false">SUM(O33/N33*100)</f>
        <v>89.9334366197183</v>
      </c>
    </row>
    <row r="34" customFormat="false" ht="12.75" hidden="true" customHeight="false" outlineLevel="0" collapsed="false">
      <c r="A34" s="189"/>
      <c r="B34" s="190"/>
      <c r="C34" s="190"/>
      <c r="D34" s="190"/>
      <c r="E34" s="190"/>
      <c r="F34" s="190"/>
      <c r="G34" s="190"/>
      <c r="H34" s="190"/>
      <c r="I34" s="191" t="n">
        <v>31219</v>
      </c>
      <c r="J34" s="192" t="s">
        <v>81</v>
      </c>
      <c r="K34" s="193" t="n">
        <v>35000</v>
      </c>
      <c r="L34" s="193" t="n">
        <v>1000</v>
      </c>
      <c r="M34" s="193"/>
      <c r="N34" s="141" t="n">
        <f aca="false">SUM(K34+L34-M34)</f>
        <v>36000</v>
      </c>
      <c r="O34" s="141" t="n">
        <v>35057.29</v>
      </c>
      <c r="P34" s="188" t="n">
        <f aca="false">SUM(O34/N34*100)</f>
        <v>97.3813611111111</v>
      </c>
    </row>
    <row r="35" customFormat="false" ht="12.75" hidden="true" customHeight="false" outlineLevel="0" collapsed="false">
      <c r="A35" s="189"/>
      <c r="B35" s="190"/>
      <c r="C35" s="190"/>
      <c r="D35" s="190"/>
      <c r="E35" s="190"/>
      <c r="F35" s="190"/>
      <c r="G35" s="190"/>
      <c r="H35" s="190"/>
      <c r="I35" s="191" t="n">
        <v>31219</v>
      </c>
      <c r="J35" s="192" t="s">
        <v>234</v>
      </c>
      <c r="K35" s="193" t="n">
        <v>15000</v>
      </c>
      <c r="L35" s="193"/>
      <c r="M35" s="193" t="n">
        <v>10000</v>
      </c>
      <c r="N35" s="141" t="n">
        <f aca="false">SUM(K35+L35-M35)</f>
        <v>5000</v>
      </c>
      <c r="O35" s="141"/>
      <c r="P35" s="188" t="n">
        <f aca="false">SUM(O35/N35*100)</f>
        <v>0</v>
      </c>
    </row>
    <row r="36" customFormat="false" ht="12.75" hidden="true" customHeight="false" outlineLevel="0" collapsed="false">
      <c r="A36" s="189"/>
      <c r="B36" s="190"/>
      <c r="C36" s="190"/>
      <c r="D36" s="190"/>
      <c r="E36" s="190"/>
      <c r="F36" s="190"/>
      <c r="G36" s="190"/>
      <c r="H36" s="190"/>
      <c r="I36" s="191" t="n">
        <v>31219</v>
      </c>
      <c r="J36" s="192" t="s">
        <v>235</v>
      </c>
      <c r="K36" s="193" t="n">
        <v>30000</v>
      </c>
      <c r="L36" s="193"/>
      <c r="M36" s="193"/>
      <c r="N36" s="141" t="n">
        <f aca="false">SUM(K36+L36-M36)</f>
        <v>30000</v>
      </c>
      <c r="O36" s="141" t="n">
        <v>28795.45</v>
      </c>
      <c r="P36" s="188" t="n">
        <f aca="false">SUM(O36/N36*100)</f>
        <v>95.9848333333333</v>
      </c>
    </row>
    <row r="37" customFormat="false" ht="12.75" hidden="false" customHeight="false" outlineLevel="0" collapsed="false">
      <c r="A37" s="189"/>
      <c r="B37" s="190" t="s">
        <v>119</v>
      </c>
      <c r="C37" s="190"/>
      <c r="D37" s="190"/>
      <c r="E37" s="190"/>
      <c r="F37" s="190"/>
      <c r="G37" s="190"/>
      <c r="H37" s="190"/>
      <c r="I37" s="191" t="n">
        <v>313</v>
      </c>
      <c r="J37" s="192" t="s">
        <v>82</v>
      </c>
      <c r="K37" s="197" t="n">
        <f aca="false">SUM(K38:K39)</f>
        <v>97500</v>
      </c>
      <c r="L37" s="197" t="n">
        <f aca="false">SUM(L38:L39)</f>
        <v>0</v>
      </c>
      <c r="M37" s="197" t="n">
        <f aca="false">SUM(M38:M39)</f>
        <v>0</v>
      </c>
      <c r="N37" s="197" t="n">
        <f aca="false">SUM(N38:N39)</f>
        <v>97500</v>
      </c>
      <c r="O37" s="197" t="n">
        <f aca="false">SUM(O38:O39)</f>
        <v>84837.52</v>
      </c>
      <c r="P37" s="188" t="n">
        <f aca="false">SUM(O37/N37*100)</f>
        <v>87.012841025641</v>
      </c>
    </row>
    <row r="38" customFormat="false" ht="21" hidden="true" customHeight="true" outlineLevel="0" collapsed="false">
      <c r="A38" s="189"/>
      <c r="B38" s="190"/>
      <c r="C38" s="190"/>
      <c r="D38" s="190"/>
      <c r="E38" s="190"/>
      <c r="F38" s="190"/>
      <c r="G38" s="190"/>
      <c r="H38" s="190"/>
      <c r="I38" s="191" t="n">
        <v>31321</v>
      </c>
      <c r="J38" s="192" t="s">
        <v>236</v>
      </c>
      <c r="K38" s="193" t="n">
        <v>81000</v>
      </c>
      <c r="L38" s="193"/>
      <c r="M38" s="193"/>
      <c r="N38" s="141" t="n">
        <f aca="false">SUM(K38+L38-M38)</f>
        <v>81000</v>
      </c>
      <c r="O38" s="141" t="n">
        <v>75485.83</v>
      </c>
      <c r="P38" s="188" t="n">
        <f aca="false">SUM(O38/N38*100)</f>
        <v>93.1923827160494</v>
      </c>
    </row>
    <row r="39" customFormat="false" ht="12.75" hidden="true" customHeight="false" outlineLevel="0" collapsed="false">
      <c r="A39" s="189"/>
      <c r="B39" s="190"/>
      <c r="C39" s="190"/>
      <c r="D39" s="190"/>
      <c r="E39" s="190"/>
      <c r="F39" s="190"/>
      <c r="G39" s="190"/>
      <c r="H39" s="190"/>
      <c r="I39" s="191" t="n">
        <v>31321</v>
      </c>
      <c r="J39" s="192" t="s">
        <v>237</v>
      </c>
      <c r="K39" s="193" t="n">
        <v>16500</v>
      </c>
      <c r="L39" s="193"/>
      <c r="M39" s="193"/>
      <c r="N39" s="141" t="n">
        <f aca="false">SUM(K39+L39-M39)</f>
        <v>16500</v>
      </c>
      <c r="O39" s="141" t="n">
        <v>9351.69</v>
      </c>
      <c r="P39" s="188" t="n">
        <f aca="false">SUM(O39/N39*100)</f>
        <v>56.6769090909091</v>
      </c>
    </row>
    <row r="40" customFormat="false" ht="12.75" hidden="false" customHeight="false" outlineLevel="0" collapsed="false">
      <c r="A40" s="184"/>
      <c r="B40" s="185"/>
      <c r="C40" s="185"/>
      <c r="D40" s="185"/>
      <c r="E40" s="185"/>
      <c r="F40" s="185"/>
      <c r="G40" s="185"/>
      <c r="H40" s="185"/>
      <c r="I40" s="186" t="n">
        <v>32</v>
      </c>
      <c r="J40" s="98" t="s">
        <v>83</v>
      </c>
      <c r="K40" s="187" t="n">
        <f aca="false">SUM(K41+K47+K59+K100)</f>
        <v>1421161.6</v>
      </c>
      <c r="L40" s="187" t="n">
        <f aca="false">SUM(L41+L47+L59+L100)</f>
        <v>140500</v>
      </c>
      <c r="M40" s="187" t="n">
        <f aca="false">SUM(M41+M47+M59+M100)</f>
        <v>243000</v>
      </c>
      <c r="N40" s="187" t="n">
        <f aca="false">SUM(N41+N47+N59+N100)</f>
        <v>1318661.6</v>
      </c>
      <c r="O40" s="187" t="n">
        <f aca="false">SUM(O41+O47+O59+O100)</f>
        <v>1050128.77</v>
      </c>
      <c r="P40" s="188" t="n">
        <f aca="false">SUM(O40/N40*100)</f>
        <v>79.6359558813269</v>
      </c>
    </row>
    <row r="41" customFormat="false" ht="12.75" hidden="false" customHeight="false" outlineLevel="0" collapsed="false">
      <c r="A41" s="189"/>
      <c r="B41" s="190" t="s">
        <v>119</v>
      </c>
      <c r="C41" s="190"/>
      <c r="D41" s="190"/>
      <c r="E41" s="190"/>
      <c r="F41" s="190"/>
      <c r="G41" s="190"/>
      <c r="H41" s="190"/>
      <c r="I41" s="191" t="n">
        <v>321</v>
      </c>
      <c r="J41" s="192" t="s">
        <v>238</v>
      </c>
      <c r="K41" s="193" t="n">
        <f aca="false">SUM(K42:K46)</f>
        <v>28000</v>
      </c>
      <c r="L41" s="193" t="n">
        <f aca="false">SUM(L42:L46)</f>
        <v>8500</v>
      </c>
      <c r="M41" s="193" t="n">
        <f aca="false">SUM(M42:M46)</f>
        <v>0</v>
      </c>
      <c r="N41" s="193" t="n">
        <f aca="false">SUM(N42:N46)</f>
        <v>36500</v>
      </c>
      <c r="O41" s="193" t="n">
        <f aca="false">SUM(O42:O46)</f>
        <v>26899.67</v>
      </c>
      <c r="P41" s="188" t="n">
        <f aca="false">SUM(O41/N41*100)</f>
        <v>73.6977260273973</v>
      </c>
    </row>
    <row r="42" customFormat="false" ht="12.75" hidden="true" customHeight="false" outlineLevel="0" collapsed="false">
      <c r="A42" s="189"/>
      <c r="B42" s="190"/>
      <c r="C42" s="190"/>
      <c r="D42" s="190"/>
      <c r="E42" s="190"/>
      <c r="F42" s="190"/>
      <c r="G42" s="190"/>
      <c r="H42" s="190"/>
      <c r="I42" s="191" t="n">
        <v>32111</v>
      </c>
      <c r="J42" s="192" t="s">
        <v>239</v>
      </c>
      <c r="K42" s="193" t="n">
        <v>2000</v>
      </c>
      <c r="L42" s="193"/>
      <c r="M42" s="193"/>
      <c r="N42" s="141" t="n">
        <f aca="false">SUM(K42+L42-M42)</f>
        <v>2000</v>
      </c>
      <c r="O42" s="141" t="n">
        <v>700</v>
      </c>
      <c r="P42" s="188" t="n">
        <f aca="false">SUM(O42/N42*100)</f>
        <v>35</v>
      </c>
    </row>
    <row r="43" customFormat="false" ht="12.75" hidden="true" customHeight="false" outlineLevel="0" collapsed="false">
      <c r="A43" s="189"/>
      <c r="B43" s="190"/>
      <c r="C43" s="190"/>
      <c r="D43" s="190"/>
      <c r="E43" s="190"/>
      <c r="F43" s="190"/>
      <c r="G43" s="190"/>
      <c r="H43" s="190"/>
      <c r="I43" s="191" t="n">
        <v>32115</v>
      </c>
      <c r="J43" s="192" t="s">
        <v>240</v>
      </c>
      <c r="K43" s="193" t="n">
        <v>1000</v>
      </c>
      <c r="L43" s="193"/>
      <c r="M43" s="193"/>
      <c r="N43" s="141" t="n">
        <f aca="false">SUM(K43+L43-M43)</f>
        <v>1000</v>
      </c>
      <c r="O43" s="141" t="n">
        <v>961.5</v>
      </c>
      <c r="P43" s="188" t="n">
        <f aca="false">SUM(O43/N43*100)</f>
        <v>96.15</v>
      </c>
    </row>
    <row r="44" customFormat="false" ht="12.75" hidden="true" customHeight="false" outlineLevel="0" collapsed="false">
      <c r="A44" s="189"/>
      <c r="B44" s="190"/>
      <c r="C44" s="190"/>
      <c r="D44" s="190"/>
      <c r="E44" s="190"/>
      <c r="F44" s="190"/>
      <c r="G44" s="190"/>
      <c r="H44" s="190"/>
      <c r="I44" s="191" t="n">
        <v>32121</v>
      </c>
      <c r="J44" s="192" t="s">
        <v>241</v>
      </c>
      <c r="K44" s="193" t="n">
        <v>20000</v>
      </c>
      <c r="L44" s="193"/>
      <c r="M44" s="193"/>
      <c r="N44" s="141" t="n">
        <f aca="false">SUM(K44+L44-M44)</f>
        <v>20000</v>
      </c>
      <c r="O44" s="141" t="n">
        <v>12381.75</v>
      </c>
      <c r="P44" s="188" t="n">
        <f aca="false">SUM(O44/N44*100)</f>
        <v>61.90875</v>
      </c>
    </row>
    <row r="45" customFormat="false" ht="12.75" hidden="true" customHeight="false" outlineLevel="0" collapsed="false">
      <c r="A45" s="189"/>
      <c r="B45" s="190"/>
      <c r="C45" s="190"/>
      <c r="D45" s="190"/>
      <c r="E45" s="190"/>
      <c r="F45" s="190"/>
      <c r="G45" s="190"/>
      <c r="H45" s="190"/>
      <c r="I45" s="191" t="n">
        <v>32121</v>
      </c>
      <c r="J45" s="192" t="s">
        <v>242</v>
      </c>
      <c r="K45" s="193"/>
      <c r="L45" s="193" t="n">
        <v>2500</v>
      </c>
      <c r="M45" s="193"/>
      <c r="N45" s="141" t="n">
        <f aca="false">SUM(K45+L45-M45)</f>
        <v>2500</v>
      </c>
      <c r="O45" s="141" t="n">
        <v>2011.42</v>
      </c>
      <c r="P45" s="188" t="n">
        <v>0</v>
      </c>
    </row>
    <row r="46" customFormat="false" ht="12.75" hidden="true" customHeight="false" outlineLevel="0" collapsed="false">
      <c r="A46" s="189"/>
      <c r="B46" s="190"/>
      <c r="C46" s="190"/>
      <c r="D46" s="190"/>
      <c r="E46" s="190"/>
      <c r="F46" s="190"/>
      <c r="G46" s="190"/>
      <c r="H46" s="190"/>
      <c r="I46" s="191" t="n">
        <v>32131</v>
      </c>
      <c r="J46" s="192" t="s">
        <v>243</v>
      </c>
      <c r="K46" s="193" t="n">
        <v>5000</v>
      </c>
      <c r="L46" s="193" t="n">
        <v>6000</v>
      </c>
      <c r="M46" s="193"/>
      <c r="N46" s="141" t="n">
        <f aca="false">SUM(K46+L46-M46)</f>
        <v>11000</v>
      </c>
      <c r="O46" s="141" t="n">
        <v>10845</v>
      </c>
      <c r="P46" s="188" t="n">
        <f aca="false">SUM(O46/N46*100)</f>
        <v>98.5909090909091</v>
      </c>
    </row>
    <row r="47" customFormat="false" ht="12.75" hidden="false" customHeight="false" outlineLevel="0" collapsed="false">
      <c r="A47" s="189"/>
      <c r="B47" s="190" t="s">
        <v>119</v>
      </c>
      <c r="C47" s="190"/>
      <c r="D47" s="190"/>
      <c r="E47" s="190"/>
      <c r="F47" s="190"/>
      <c r="G47" s="190"/>
      <c r="H47" s="190"/>
      <c r="I47" s="191" t="n">
        <v>322</v>
      </c>
      <c r="J47" s="192" t="s">
        <v>85</v>
      </c>
      <c r="K47" s="193" t="n">
        <f aca="false">SUM(K48:K58)</f>
        <v>243000</v>
      </c>
      <c r="L47" s="193" t="n">
        <f aca="false">SUM(L48:L58)</f>
        <v>28000</v>
      </c>
      <c r="M47" s="193" t="n">
        <f aca="false">SUM(M48:M58)</f>
        <v>38000</v>
      </c>
      <c r="N47" s="193" t="n">
        <f aca="false">SUM(N48:N58)</f>
        <v>233000</v>
      </c>
      <c r="O47" s="193" t="n">
        <f aca="false">SUM(O48:O58)</f>
        <v>191574.68</v>
      </c>
      <c r="P47" s="188" t="n">
        <f aca="false">SUM(O47/N47*100)</f>
        <v>82.2208927038627</v>
      </c>
    </row>
    <row r="48" customFormat="false" ht="12.75" hidden="true" customHeight="false" outlineLevel="0" collapsed="false">
      <c r="A48" s="189"/>
      <c r="B48" s="190"/>
      <c r="C48" s="190"/>
      <c r="D48" s="190"/>
      <c r="E48" s="190"/>
      <c r="F48" s="190"/>
      <c r="G48" s="190"/>
      <c r="H48" s="190"/>
      <c r="I48" s="191" t="n">
        <v>32211</v>
      </c>
      <c r="J48" s="192" t="s">
        <v>244</v>
      </c>
      <c r="K48" s="193" t="n">
        <v>10000</v>
      </c>
      <c r="L48" s="193"/>
      <c r="M48" s="193"/>
      <c r="N48" s="141" t="n">
        <f aca="false">SUM(K48+L48-M48)</f>
        <v>10000</v>
      </c>
      <c r="O48" s="141" t="n">
        <v>7844.76</v>
      </c>
      <c r="P48" s="188" t="n">
        <f aca="false">SUM(O48/N48*100)</f>
        <v>78.4476</v>
      </c>
    </row>
    <row r="49" customFormat="false" ht="12.75" hidden="true" customHeight="false" outlineLevel="0" collapsed="false">
      <c r="A49" s="189"/>
      <c r="B49" s="190"/>
      <c r="C49" s="190"/>
      <c r="D49" s="190"/>
      <c r="E49" s="190"/>
      <c r="F49" s="190"/>
      <c r="G49" s="190"/>
      <c r="H49" s="190"/>
      <c r="I49" s="191" t="n">
        <v>32211</v>
      </c>
      <c r="J49" s="192" t="s">
        <v>245</v>
      </c>
      <c r="K49" s="193" t="n">
        <v>5000</v>
      </c>
      <c r="L49" s="193" t="n">
        <v>15000</v>
      </c>
      <c r="M49" s="193"/>
      <c r="N49" s="141" t="n">
        <f aca="false">SUM(K49+L49-M49)</f>
        <v>20000</v>
      </c>
      <c r="O49" s="141" t="n">
        <v>18246.26</v>
      </c>
      <c r="P49" s="188" t="n">
        <f aca="false">SUM(O49/N49*100)</f>
        <v>91.2313</v>
      </c>
    </row>
    <row r="50" customFormat="false" ht="12.75" hidden="true" customHeight="false" outlineLevel="0" collapsed="false">
      <c r="A50" s="189"/>
      <c r="B50" s="190"/>
      <c r="C50" s="190"/>
      <c r="D50" s="190"/>
      <c r="E50" s="190"/>
      <c r="F50" s="190"/>
      <c r="G50" s="190"/>
      <c r="H50" s="190"/>
      <c r="I50" s="191" t="n">
        <v>32212</v>
      </c>
      <c r="J50" s="192" t="s">
        <v>246</v>
      </c>
      <c r="K50" s="193" t="n">
        <v>5000</v>
      </c>
      <c r="L50" s="193"/>
      <c r="M50" s="193" t="n">
        <v>3000</v>
      </c>
      <c r="N50" s="141" t="n">
        <f aca="false">SUM(K50+L50-M50)</f>
        <v>2000</v>
      </c>
      <c r="O50" s="141" t="n">
        <v>1300</v>
      </c>
      <c r="P50" s="188" t="n">
        <f aca="false">SUM(O50/N50*100)</f>
        <v>65</v>
      </c>
    </row>
    <row r="51" customFormat="false" ht="12.75" hidden="true" customHeight="false" outlineLevel="0" collapsed="false">
      <c r="A51" s="189"/>
      <c r="B51" s="190"/>
      <c r="C51" s="190"/>
      <c r="D51" s="190"/>
      <c r="E51" s="190"/>
      <c r="F51" s="190"/>
      <c r="G51" s="190"/>
      <c r="H51" s="190"/>
      <c r="I51" s="191" t="n">
        <v>32231</v>
      </c>
      <c r="J51" s="192" t="s">
        <v>247</v>
      </c>
      <c r="K51" s="193" t="n">
        <v>100000</v>
      </c>
      <c r="L51" s="193"/>
      <c r="M51" s="193"/>
      <c r="N51" s="141" t="n">
        <f aca="false">SUM(K51+L51-M51)</f>
        <v>100000</v>
      </c>
      <c r="O51" s="141" t="n">
        <v>84185.1</v>
      </c>
      <c r="P51" s="188" t="n">
        <f aca="false">SUM(O51/N51*100)</f>
        <v>84.1851</v>
      </c>
    </row>
    <row r="52" customFormat="false" ht="12.75" hidden="true" customHeight="false" outlineLevel="0" collapsed="false">
      <c r="A52" s="189"/>
      <c r="B52" s="190"/>
      <c r="C52" s="190"/>
      <c r="D52" s="190"/>
      <c r="E52" s="190"/>
      <c r="F52" s="190"/>
      <c r="G52" s="190"/>
      <c r="H52" s="190"/>
      <c r="I52" s="191" t="n">
        <v>32231</v>
      </c>
      <c r="J52" s="192" t="s">
        <v>248</v>
      </c>
      <c r="K52" s="193" t="n">
        <v>50000</v>
      </c>
      <c r="L52" s="193"/>
      <c r="M52" s="193"/>
      <c r="N52" s="141" t="n">
        <f aca="false">SUM(K52+L52-M52)</f>
        <v>50000</v>
      </c>
      <c r="O52" s="141" t="n">
        <v>39385.54</v>
      </c>
      <c r="P52" s="188" t="n">
        <f aca="false">SUM(O52/N52*100)</f>
        <v>78.77108</v>
      </c>
    </row>
    <row r="53" customFormat="false" ht="12.75" hidden="true" customHeight="false" outlineLevel="0" collapsed="false">
      <c r="A53" s="189"/>
      <c r="B53" s="190"/>
      <c r="C53" s="190"/>
      <c r="D53" s="190"/>
      <c r="E53" s="190"/>
      <c r="F53" s="190"/>
      <c r="G53" s="190"/>
      <c r="H53" s="190"/>
      <c r="I53" s="191" t="n">
        <v>32231</v>
      </c>
      <c r="J53" s="192" t="s">
        <v>249</v>
      </c>
      <c r="K53" s="193" t="n">
        <v>15000</v>
      </c>
      <c r="L53" s="193"/>
      <c r="M53" s="193"/>
      <c r="N53" s="141" t="n">
        <f aca="false">SUM(K53+L53-M53)</f>
        <v>15000</v>
      </c>
      <c r="O53" s="141" t="n">
        <v>12386.75</v>
      </c>
      <c r="P53" s="188" t="n">
        <f aca="false">SUM(O53/N53*100)</f>
        <v>82.5783333333333</v>
      </c>
    </row>
    <row r="54" customFormat="false" ht="12.75" hidden="true" customHeight="false" outlineLevel="0" collapsed="false">
      <c r="A54" s="189"/>
      <c r="B54" s="190"/>
      <c r="C54" s="190"/>
      <c r="D54" s="190"/>
      <c r="E54" s="190"/>
      <c r="F54" s="190"/>
      <c r="G54" s="190"/>
      <c r="H54" s="190"/>
      <c r="I54" s="191" t="n">
        <v>32231</v>
      </c>
      <c r="J54" s="192" t="s">
        <v>250</v>
      </c>
      <c r="K54" s="193" t="n">
        <v>8000</v>
      </c>
      <c r="L54" s="193"/>
      <c r="M54" s="193"/>
      <c r="N54" s="141" t="n">
        <f aca="false">SUM(K54+L54-M54)</f>
        <v>8000</v>
      </c>
      <c r="O54" s="141" t="n">
        <v>5048.18</v>
      </c>
      <c r="P54" s="188" t="n">
        <f aca="false">SUM(O54/N54*100)</f>
        <v>63.10225</v>
      </c>
    </row>
    <row r="55" customFormat="false" ht="12.75" hidden="true" customHeight="false" outlineLevel="0" collapsed="false">
      <c r="A55" s="189"/>
      <c r="B55" s="190"/>
      <c r="C55" s="190"/>
      <c r="D55" s="190"/>
      <c r="E55" s="190"/>
      <c r="F55" s="190"/>
      <c r="G55" s="190"/>
      <c r="H55" s="190"/>
      <c r="I55" s="191" t="n">
        <v>32231</v>
      </c>
      <c r="J55" s="192" t="s">
        <v>251</v>
      </c>
      <c r="K55" s="193" t="n">
        <v>10000</v>
      </c>
      <c r="L55" s="193" t="n">
        <v>12000</v>
      </c>
      <c r="M55" s="193"/>
      <c r="N55" s="141" t="n">
        <f aca="false">SUM(K55+L55-M55)</f>
        <v>22000</v>
      </c>
      <c r="O55" s="141" t="n">
        <v>19288.24</v>
      </c>
      <c r="P55" s="188" t="n">
        <f aca="false">SUM(O55/N55*100)</f>
        <v>87.6738181818182</v>
      </c>
    </row>
    <row r="56" customFormat="false" ht="12.75" hidden="true" customHeight="false" outlineLevel="0" collapsed="false">
      <c r="A56" s="189"/>
      <c r="B56" s="190"/>
      <c r="C56" s="190"/>
      <c r="D56" s="190"/>
      <c r="E56" s="190"/>
      <c r="F56" s="190"/>
      <c r="G56" s="190"/>
      <c r="H56" s="190"/>
      <c r="I56" s="191" t="n">
        <v>32251</v>
      </c>
      <c r="J56" s="192" t="s">
        <v>252</v>
      </c>
      <c r="K56" s="193" t="n">
        <v>10000</v>
      </c>
      <c r="L56" s="193"/>
      <c r="M56" s="193" t="n">
        <v>5000</v>
      </c>
      <c r="N56" s="141" t="n">
        <f aca="false">SUM(K56+L56-M56)</f>
        <v>5000</v>
      </c>
      <c r="O56" s="141" t="n">
        <v>3080.85</v>
      </c>
      <c r="P56" s="188" t="n">
        <f aca="false">SUM(O56/N56*100)</f>
        <v>61.617</v>
      </c>
    </row>
    <row r="57" customFormat="false" ht="12.75" hidden="true" customHeight="false" outlineLevel="0" collapsed="false">
      <c r="A57" s="189"/>
      <c r="B57" s="190"/>
      <c r="C57" s="190"/>
      <c r="D57" s="190"/>
      <c r="E57" s="190"/>
      <c r="F57" s="190"/>
      <c r="G57" s="190"/>
      <c r="H57" s="190"/>
      <c r="I57" s="191" t="n">
        <v>32271</v>
      </c>
      <c r="J57" s="192" t="s">
        <v>253</v>
      </c>
      <c r="K57" s="193" t="n">
        <v>30000</v>
      </c>
      <c r="L57" s="193"/>
      <c r="M57" s="193" t="n">
        <v>30000</v>
      </c>
      <c r="N57" s="141" t="n">
        <f aca="false">SUM(K57+L57-M57)</f>
        <v>0</v>
      </c>
      <c r="O57" s="141"/>
      <c r="P57" s="188" t="e">
        <f aca="false">SUM(O57/N57*100)</f>
        <v>#DIV/0!</v>
      </c>
    </row>
    <row r="58" customFormat="false" ht="12.75" hidden="true" customHeight="false" outlineLevel="0" collapsed="false">
      <c r="A58" s="189"/>
      <c r="B58" s="190"/>
      <c r="C58" s="190"/>
      <c r="D58" s="190"/>
      <c r="E58" s="190"/>
      <c r="F58" s="190"/>
      <c r="G58" s="190"/>
      <c r="H58" s="190"/>
      <c r="I58" s="191" t="n">
        <v>32271</v>
      </c>
      <c r="J58" s="192" t="s">
        <v>254</v>
      </c>
      <c r="K58" s="193"/>
      <c r="L58" s="193" t="n">
        <v>1000</v>
      </c>
      <c r="M58" s="193"/>
      <c r="N58" s="141" t="n">
        <f aca="false">SUM(K58+L58-M58)</f>
        <v>1000</v>
      </c>
      <c r="O58" s="141" t="n">
        <v>809</v>
      </c>
      <c r="P58" s="188"/>
    </row>
    <row r="59" customFormat="false" ht="12.75" hidden="false" customHeight="false" outlineLevel="0" collapsed="false">
      <c r="A59" s="189"/>
      <c r="B59" s="190" t="s">
        <v>119</v>
      </c>
      <c r="C59" s="190"/>
      <c r="D59" s="190"/>
      <c r="E59" s="190"/>
      <c r="F59" s="190"/>
      <c r="G59" s="190"/>
      <c r="H59" s="190"/>
      <c r="I59" s="191" t="n">
        <v>323</v>
      </c>
      <c r="J59" s="192" t="s">
        <v>86</v>
      </c>
      <c r="K59" s="193" t="n">
        <f aca="false">SUM(K60:K99)</f>
        <v>985970</v>
      </c>
      <c r="L59" s="193" t="n">
        <f aca="false">SUM(L60:L99)</f>
        <v>73000</v>
      </c>
      <c r="M59" s="193" t="n">
        <f aca="false">SUM(M60:M99)</f>
        <v>201000</v>
      </c>
      <c r="N59" s="193" t="n">
        <f aca="false">SUM(N60:N99)</f>
        <v>857970</v>
      </c>
      <c r="O59" s="193" t="n">
        <f aca="false">SUM(O60:O99)</f>
        <v>707428.54</v>
      </c>
      <c r="P59" s="188" t="n">
        <f aca="false">SUM(O59/N59*100)</f>
        <v>82.4537617865427</v>
      </c>
    </row>
    <row r="60" customFormat="false" ht="12.75" hidden="true" customHeight="false" outlineLevel="0" collapsed="false">
      <c r="A60" s="189"/>
      <c r="B60" s="190"/>
      <c r="C60" s="190"/>
      <c r="D60" s="190"/>
      <c r="E60" s="190"/>
      <c r="F60" s="190"/>
      <c r="G60" s="190"/>
      <c r="H60" s="190"/>
      <c r="I60" s="191" t="n">
        <v>32311</v>
      </c>
      <c r="J60" s="192" t="s">
        <v>255</v>
      </c>
      <c r="K60" s="193" t="n">
        <v>25000</v>
      </c>
      <c r="L60" s="193" t="n">
        <v>2000</v>
      </c>
      <c r="M60" s="193"/>
      <c r="N60" s="141" t="n">
        <f aca="false">SUM(K60+L60-M60)</f>
        <v>27000</v>
      </c>
      <c r="O60" s="141" t="n">
        <v>23958.15</v>
      </c>
      <c r="P60" s="188" t="n">
        <f aca="false">SUM(O60/N60*100)</f>
        <v>88.7338888888889</v>
      </c>
    </row>
    <row r="61" customFormat="false" ht="12.75" hidden="true" customHeight="false" outlineLevel="0" collapsed="false">
      <c r="A61" s="189"/>
      <c r="B61" s="190"/>
      <c r="C61" s="190"/>
      <c r="D61" s="190"/>
      <c r="E61" s="190"/>
      <c r="F61" s="190"/>
      <c r="G61" s="190"/>
      <c r="H61" s="190"/>
      <c r="I61" s="191" t="n">
        <v>32313</v>
      </c>
      <c r="J61" s="192" t="s">
        <v>256</v>
      </c>
      <c r="K61" s="193" t="n">
        <v>2000</v>
      </c>
      <c r="L61" s="193" t="n">
        <v>3000</v>
      </c>
      <c r="M61" s="193"/>
      <c r="N61" s="141" t="n">
        <f aca="false">SUM(K61+L61-M61)</f>
        <v>5000</v>
      </c>
      <c r="O61" s="141" t="n">
        <v>3335.38</v>
      </c>
      <c r="P61" s="188" t="n">
        <f aca="false">SUM(O61/N61*100)</f>
        <v>66.7076</v>
      </c>
    </row>
    <row r="62" customFormat="false" ht="12.75" hidden="true" customHeight="false" outlineLevel="0" collapsed="false">
      <c r="A62" s="189"/>
      <c r="B62" s="190"/>
      <c r="C62" s="190"/>
      <c r="D62" s="190"/>
      <c r="E62" s="190"/>
      <c r="F62" s="190"/>
      <c r="G62" s="190"/>
      <c r="H62" s="190"/>
      <c r="I62" s="191" t="n">
        <v>32321</v>
      </c>
      <c r="J62" s="192" t="s">
        <v>257</v>
      </c>
      <c r="K62" s="193" t="n">
        <v>50000</v>
      </c>
      <c r="L62" s="193"/>
      <c r="M62" s="193" t="n">
        <v>10000</v>
      </c>
      <c r="N62" s="141" t="n">
        <f aca="false">SUM(K62+L62-M62)</f>
        <v>40000</v>
      </c>
      <c r="O62" s="141" t="n">
        <v>27643.07</v>
      </c>
      <c r="P62" s="188" t="n">
        <f aca="false">SUM(O62/N62*100)</f>
        <v>69.107675</v>
      </c>
    </row>
    <row r="63" customFormat="false" ht="12.75" hidden="true" customHeight="false" outlineLevel="0" collapsed="false">
      <c r="A63" s="189"/>
      <c r="B63" s="190"/>
      <c r="C63" s="190"/>
      <c r="D63" s="190"/>
      <c r="E63" s="190"/>
      <c r="F63" s="190"/>
      <c r="G63" s="190"/>
      <c r="H63" s="190"/>
      <c r="I63" s="191" t="n">
        <v>32321</v>
      </c>
      <c r="J63" s="192" t="s">
        <v>258</v>
      </c>
      <c r="K63" s="193" t="n">
        <v>8000</v>
      </c>
      <c r="L63" s="193"/>
      <c r="M63" s="193"/>
      <c r="N63" s="141" t="n">
        <f aca="false">SUM(K63+L63-M63)</f>
        <v>8000</v>
      </c>
      <c r="O63" s="141" t="n">
        <v>6750</v>
      </c>
      <c r="P63" s="188" t="n">
        <f aca="false">SUM(O63/N63*100)</f>
        <v>84.375</v>
      </c>
    </row>
    <row r="64" customFormat="false" ht="12.75" hidden="true" customHeight="false" outlineLevel="0" collapsed="false">
      <c r="A64" s="189"/>
      <c r="B64" s="190"/>
      <c r="C64" s="190"/>
      <c r="D64" s="190"/>
      <c r="E64" s="190"/>
      <c r="F64" s="190"/>
      <c r="G64" s="190"/>
      <c r="H64" s="190"/>
      <c r="I64" s="191" t="n">
        <v>32321</v>
      </c>
      <c r="J64" s="192" t="s">
        <v>259</v>
      </c>
      <c r="K64" s="193" t="n">
        <v>55000</v>
      </c>
      <c r="L64" s="193"/>
      <c r="M64" s="193" t="n">
        <v>55000</v>
      </c>
      <c r="N64" s="141" t="n">
        <f aca="false">SUM(K64+L64-M64)</f>
        <v>0</v>
      </c>
      <c r="O64" s="141"/>
      <c r="P64" s="188" t="e">
        <f aca="false">SUM(O64/N64*100)</f>
        <v>#DIV/0!</v>
      </c>
    </row>
    <row r="65" customFormat="false" ht="12.75" hidden="true" customHeight="false" outlineLevel="0" collapsed="false">
      <c r="A65" s="189"/>
      <c r="B65" s="190"/>
      <c r="C65" s="190"/>
      <c r="D65" s="190"/>
      <c r="E65" s="190"/>
      <c r="F65" s="190"/>
      <c r="G65" s="190"/>
      <c r="H65" s="190"/>
      <c r="I65" s="191" t="n">
        <v>32322</v>
      </c>
      <c r="J65" s="192" t="s">
        <v>260</v>
      </c>
      <c r="K65" s="193" t="n">
        <v>33000</v>
      </c>
      <c r="L65" s="193" t="n">
        <v>12000</v>
      </c>
      <c r="M65" s="193"/>
      <c r="N65" s="141" t="n">
        <f aca="false">SUM(K65+L65-M65)</f>
        <v>45000</v>
      </c>
      <c r="O65" s="141" t="n">
        <v>44464.67</v>
      </c>
      <c r="P65" s="188" t="n">
        <f aca="false">SUM(O65/N65*100)</f>
        <v>98.8103777777778</v>
      </c>
    </row>
    <row r="66" customFormat="false" ht="12.75" hidden="true" customHeight="false" outlineLevel="0" collapsed="false">
      <c r="A66" s="189"/>
      <c r="B66" s="190"/>
      <c r="C66" s="190"/>
      <c r="D66" s="190"/>
      <c r="E66" s="190"/>
      <c r="F66" s="190"/>
      <c r="G66" s="190"/>
      <c r="H66" s="190"/>
      <c r="I66" s="191" t="n">
        <v>32323</v>
      </c>
      <c r="J66" s="192" t="s">
        <v>261</v>
      </c>
      <c r="K66" s="193" t="n">
        <v>10000</v>
      </c>
      <c r="L66" s="193"/>
      <c r="M66" s="193"/>
      <c r="N66" s="141" t="n">
        <f aca="false">SUM(K66+L66-M66)</f>
        <v>10000</v>
      </c>
      <c r="O66" s="141" t="n">
        <v>7517.53</v>
      </c>
      <c r="P66" s="188" t="n">
        <f aca="false">SUM(O66/N66*100)</f>
        <v>75.1753</v>
      </c>
    </row>
    <row r="67" customFormat="false" ht="12.75" hidden="true" customHeight="false" outlineLevel="0" collapsed="false">
      <c r="A67" s="189"/>
      <c r="B67" s="190"/>
      <c r="C67" s="190"/>
      <c r="D67" s="190"/>
      <c r="E67" s="190"/>
      <c r="F67" s="190"/>
      <c r="G67" s="190"/>
      <c r="H67" s="190"/>
      <c r="I67" s="191" t="n">
        <v>32323</v>
      </c>
      <c r="J67" s="192" t="s">
        <v>262</v>
      </c>
      <c r="K67" s="193" t="n">
        <v>15000</v>
      </c>
      <c r="L67" s="193"/>
      <c r="M67" s="193" t="n">
        <v>15000</v>
      </c>
      <c r="N67" s="141" t="n">
        <f aca="false">SUM(K67+L67-M67)</f>
        <v>0</v>
      </c>
      <c r="O67" s="141"/>
      <c r="P67" s="188" t="e">
        <f aca="false">SUM(O67/N67*100)</f>
        <v>#DIV/0!</v>
      </c>
    </row>
    <row r="68" customFormat="false" ht="12.75" hidden="true" customHeight="false" outlineLevel="0" collapsed="false">
      <c r="A68" s="189"/>
      <c r="B68" s="190"/>
      <c r="C68" s="190"/>
      <c r="D68" s="190"/>
      <c r="E68" s="190"/>
      <c r="F68" s="190"/>
      <c r="G68" s="190"/>
      <c r="H68" s="190"/>
      <c r="I68" s="191" t="n">
        <v>32323</v>
      </c>
      <c r="J68" s="192" t="s">
        <v>263</v>
      </c>
      <c r="K68" s="193" t="n">
        <v>15000</v>
      </c>
      <c r="L68" s="193" t="n">
        <v>2000</v>
      </c>
      <c r="M68" s="193"/>
      <c r="N68" s="141" t="n">
        <f aca="false">SUM(K68+L68-M68)</f>
        <v>17000</v>
      </c>
      <c r="O68" s="141" t="n">
        <v>15743.75</v>
      </c>
      <c r="P68" s="188" t="n">
        <f aca="false">SUM(O68/N68*100)</f>
        <v>92.6102941176471</v>
      </c>
    </row>
    <row r="69" customFormat="false" ht="12.75" hidden="true" customHeight="false" outlineLevel="0" collapsed="false">
      <c r="A69" s="189"/>
      <c r="B69" s="190"/>
      <c r="C69" s="190"/>
      <c r="D69" s="190"/>
      <c r="E69" s="190"/>
      <c r="F69" s="190"/>
      <c r="G69" s="190"/>
      <c r="H69" s="190"/>
      <c r="I69" s="191" t="n">
        <v>32329</v>
      </c>
      <c r="J69" s="192" t="s">
        <v>264</v>
      </c>
      <c r="K69" s="197" t="n">
        <v>68000</v>
      </c>
      <c r="L69" s="193"/>
      <c r="M69" s="193"/>
      <c r="N69" s="141" t="n">
        <f aca="false">SUM(K69+L69-M69)</f>
        <v>68000</v>
      </c>
      <c r="O69" s="141" t="n">
        <v>65160</v>
      </c>
      <c r="P69" s="188" t="n">
        <f aca="false">SUM(O69/N69*100)</f>
        <v>95.8235294117647</v>
      </c>
    </row>
    <row r="70" customFormat="false" ht="12.75" hidden="true" customHeight="false" outlineLevel="0" collapsed="false">
      <c r="A70" s="189"/>
      <c r="B70" s="190"/>
      <c r="C70" s="190"/>
      <c r="D70" s="190"/>
      <c r="E70" s="190"/>
      <c r="F70" s="190"/>
      <c r="G70" s="190"/>
      <c r="H70" s="190"/>
      <c r="I70" s="191" t="n">
        <v>32329</v>
      </c>
      <c r="J70" s="192" t="s">
        <v>265</v>
      </c>
      <c r="K70" s="193" t="n">
        <v>10000</v>
      </c>
      <c r="L70" s="193"/>
      <c r="M70" s="193" t="n">
        <v>10000</v>
      </c>
      <c r="N70" s="141" t="n">
        <f aca="false">SUM(K70+L70-M70)</f>
        <v>0</v>
      </c>
      <c r="O70" s="141"/>
      <c r="P70" s="188" t="e">
        <f aca="false">SUM(O70/N70*100)</f>
        <v>#DIV/0!</v>
      </c>
    </row>
    <row r="71" customFormat="false" ht="12.75" hidden="true" customHeight="false" outlineLevel="0" collapsed="false">
      <c r="A71" s="189"/>
      <c r="B71" s="190"/>
      <c r="C71" s="190"/>
      <c r="D71" s="190"/>
      <c r="E71" s="190"/>
      <c r="F71" s="190"/>
      <c r="G71" s="190"/>
      <c r="H71" s="190"/>
      <c r="I71" s="191" t="n">
        <v>32329</v>
      </c>
      <c r="J71" s="192" t="s">
        <v>266</v>
      </c>
      <c r="K71" s="193" t="n">
        <v>50000</v>
      </c>
      <c r="L71" s="193"/>
      <c r="M71" s="193" t="n">
        <v>30000</v>
      </c>
      <c r="N71" s="141" t="n">
        <f aca="false">SUM(K71+L71-M71)</f>
        <v>20000</v>
      </c>
      <c r="O71" s="141" t="n">
        <v>19055</v>
      </c>
      <c r="P71" s="188" t="n">
        <f aca="false">SUM(O71/N71*100)</f>
        <v>95.275</v>
      </c>
    </row>
    <row r="72" customFormat="false" ht="12.75" hidden="true" customHeight="false" outlineLevel="0" collapsed="false">
      <c r="A72" s="189"/>
      <c r="B72" s="190"/>
      <c r="C72" s="190"/>
      <c r="D72" s="190"/>
      <c r="E72" s="190"/>
      <c r="F72" s="190"/>
      <c r="G72" s="190"/>
      <c r="H72" s="190"/>
      <c r="I72" s="191" t="n">
        <v>32329</v>
      </c>
      <c r="J72" s="192" t="s">
        <v>267</v>
      </c>
      <c r="K72" s="193" t="n">
        <v>32970</v>
      </c>
      <c r="L72" s="193" t="n">
        <v>6000</v>
      </c>
      <c r="M72" s="197"/>
      <c r="N72" s="141" t="n">
        <f aca="false">SUM(K72+L72-M72)</f>
        <v>38970</v>
      </c>
      <c r="O72" s="141" t="n">
        <v>37470</v>
      </c>
      <c r="P72" s="188" t="n">
        <f aca="false">SUM(O72/N72*100)</f>
        <v>96.1508852963818</v>
      </c>
    </row>
    <row r="73" customFormat="false" ht="12.75" hidden="true" customHeight="false" outlineLevel="0" collapsed="false">
      <c r="A73" s="189"/>
      <c r="B73" s="190"/>
      <c r="C73" s="190"/>
      <c r="D73" s="190"/>
      <c r="E73" s="190"/>
      <c r="F73" s="190"/>
      <c r="G73" s="190"/>
      <c r="H73" s="190"/>
      <c r="I73" s="191" t="n">
        <v>32351</v>
      </c>
      <c r="J73" s="192" t="s">
        <v>268</v>
      </c>
      <c r="K73" s="193" t="n">
        <v>30000</v>
      </c>
      <c r="L73" s="193"/>
      <c r="M73" s="193"/>
      <c r="N73" s="141" t="n">
        <f aca="false">SUM(K73+L73-M73)</f>
        <v>30000</v>
      </c>
      <c r="O73" s="141" t="n">
        <v>17114.13</v>
      </c>
      <c r="P73" s="188" t="n">
        <f aca="false">SUM(O73/N73*100)</f>
        <v>57.0471</v>
      </c>
    </row>
    <row r="74" customFormat="false" ht="12.75" hidden="true" customHeight="false" outlineLevel="0" collapsed="false">
      <c r="A74" s="189"/>
      <c r="B74" s="190"/>
      <c r="C74" s="190"/>
      <c r="D74" s="190"/>
      <c r="E74" s="190"/>
      <c r="F74" s="190"/>
      <c r="G74" s="190"/>
      <c r="H74" s="190"/>
      <c r="I74" s="191" t="n">
        <v>32353</v>
      </c>
      <c r="J74" s="192" t="s">
        <v>269</v>
      </c>
      <c r="K74" s="193" t="n">
        <v>5000</v>
      </c>
      <c r="L74" s="193" t="n">
        <v>1000</v>
      </c>
      <c r="M74" s="193"/>
      <c r="N74" s="141" t="n">
        <f aca="false">SUM(K74+L74-M74)</f>
        <v>6000</v>
      </c>
      <c r="O74" s="141" t="n">
        <v>4812.78</v>
      </c>
      <c r="P74" s="188" t="n">
        <f aca="false">SUM(O74/N74*100)</f>
        <v>80.213</v>
      </c>
    </row>
    <row r="75" customFormat="false" ht="12.75" hidden="true" customHeight="false" outlineLevel="0" collapsed="false">
      <c r="A75" s="189"/>
      <c r="B75" s="190"/>
      <c r="C75" s="190"/>
      <c r="D75" s="190"/>
      <c r="E75" s="190"/>
      <c r="F75" s="190"/>
      <c r="G75" s="190"/>
      <c r="H75" s="190"/>
      <c r="I75" s="191" t="n">
        <v>32331</v>
      </c>
      <c r="J75" s="192" t="s">
        <v>270</v>
      </c>
      <c r="K75" s="193" t="n">
        <v>25000</v>
      </c>
      <c r="L75" s="193" t="n">
        <v>8000</v>
      </c>
      <c r="M75" s="193"/>
      <c r="N75" s="141" t="n">
        <f aca="false">SUM(K75+L75-M75)</f>
        <v>33000</v>
      </c>
      <c r="O75" s="141" t="n">
        <v>28238.25</v>
      </c>
      <c r="P75" s="188" t="n">
        <f aca="false">SUM(O75/N75*100)</f>
        <v>85.5704545454545</v>
      </c>
    </row>
    <row r="76" customFormat="false" ht="12.75" hidden="true" customHeight="false" outlineLevel="0" collapsed="false">
      <c r="A76" s="189"/>
      <c r="B76" s="190"/>
      <c r="C76" s="190"/>
      <c r="D76" s="190"/>
      <c r="E76" s="190"/>
      <c r="F76" s="190"/>
      <c r="G76" s="190"/>
      <c r="H76" s="190"/>
      <c r="I76" s="191" t="n">
        <v>32334</v>
      </c>
      <c r="J76" s="192" t="s">
        <v>271</v>
      </c>
      <c r="K76" s="193" t="n">
        <v>10000</v>
      </c>
      <c r="L76" s="193"/>
      <c r="M76" s="193"/>
      <c r="N76" s="141" t="n">
        <f aca="false">SUM(K76+L76-M76)</f>
        <v>10000</v>
      </c>
      <c r="O76" s="143" t="n">
        <v>5866.5</v>
      </c>
      <c r="P76" s="188" t="n">
        <f aca="false">SUM(O76/N76*100)</f>
        <v>58.665</v>
      </c>
    </row>
    <row r="77" customFormat="false" ht="12.75" hidden="true" customHeight="false" outlineLevel="0" collapsed="false">
      <c r="A77" s="189"/>
      <c r="B77" s="190"/>
      <c r="C77" s="190"/>
      <c r="D77" s="190"/>
      <c r="E77" s="190"/>
      <c r="F77" s="190"/>
      <c r="G77" s="190"/>
      <c r="H77" s="190"/>
      <c r="I77" s="191" t="n">
        <v>32331</v>
      </c>
      <c r="J77" s="192" t="s">
        <v>272</v>
      </c>
      <c r="K77" s="193" t="n">
        <v>6000</v>
      </c>
      <c r="L77" s="193"/>
      <c r="M77" s="193" t="n">
        <v>6000</v>
      </c>
      <c r="N77" s="141" t="n">
        <f aca="false">SUM(K77+L77-M77)</f>
        <v>0</v>
      </c>
      <c r="O77" s="143"/>
      <c r="P77" s="188" t="e">
        <f aca="false">SUM(O77/N77*100)</f>
        <v>#DIV/0!</v>
      </c>
    </row>
    <row r="78" customFormat="false" ht="12.75" hidden="true" customHeight="false" outlineLevel="0" collapsed="false">
      <c r="A78" s="189"/>
      <c r="B78" s="190"/>
      <c r="C78" s="190"/>
      <c r="D78" s="190"/>
      <c r="E78" s="190"/>
      <c r="F78" s="190"/>
      <c r="G78" s="190"/>
      <c r="H78" s="190"/>
      <c r="I78" s="191" t="n">
        <v>32342</v>
      </c>
      <c r="J78" s="192" t="s">
        <v>273</v>
      </c>
      <c r="K78" s="193" t="n">
        <v>55000</v>
      </c>
      <c r="L78" s="193"/>
      <c r="M78" s="193" t="n">
        <v>15000</v>
      </c>
      <c r="N78" s="141" t="n">
        <f aca="false">SUM(K78+L78-M78)</f>
        <v>40000</v>
      </c>
      <c r="O78" s="141" t="n">
        <v>30064.08</v>
      </c>
      <c r="P78" s="188" t="n">
        <f aca="false">SUM(O78/N78*100)</f>
        <v>75.1602</v>
      </c>
    </row>
    <row r="79" customFormat="false" ht="12.75" hidden="true" customHeight="false" outlineLevel="0" collapsed="false">
      <c r="A79" s="189"/>
      <c r="B79" s="190"/>
      <c r="C79" s="190"/>
      <c r="D79" s="190"/>
      <c r="E79" s="190"/>
      <c r="F79" s="190"/>
      <c r="G79" s="190"/>
      <c r="H79" s="190"/>
      <c r="I79" s="191" t="n">
        <v>32341</v>
      </c>
      <c r="J79" s="192" t="s">
        <v>274</v>
      </c>
      <c r="K79" s="193" t="n">
        <v>3000</v>
      </c>
      <c r="L79" s="193" t="n">
        <v>1000</v>
      </c>
      <c r="M79" s="193"/>
      <c r="N79" s="141" t="n">
        <f aca="false">SUM(K79+L79-M79)</f>
        <v>4000</v>
      </c>
      <c r="O79" s="141" t="n">
        <v>2659.72</v>
      </c>
      <c r="P79" s="188" t="n">
        <f aca="false">SUM(O79/N79*100)</f>
        <v>66.493</v>
      </c>
    </row>
    <row r="80" customFormat="false" ht="12.75" hidden="true" customHeight="false" outlineLevel="0" collapsed="false">
      <c r="A80" s="189"/>
      <c r="B80" s="190"/>
      <c r="C80" s="190"/>
      <c r="D80" s="190"/>
      <c r="E80" s="190"/>
      <c r="F80" s="190"/>
      <c r="G80" s="190"/>
      <c r="H80" s="190"/>
      <c r="I80" s="191" t="n">
        <v>32343</v>
      </c>
      <c r="J80" s="192" t="s">
        <v>275</v>
      </c>
      <c r="K80" s="193" t="n">
        <v>30000</v>
      </c>
      <c r="L80" s="193"/>
      <c r="M80" s="193"/>
      <c r="N80" s="141" t="n">
        <f aca="false">SUM(K80+L80-M80)</f>
        <v>30000</v>
      </c>
      <c r="O80" s="141" t="n">
        <v>29211.45</v>
      </c>
      <c r="P80" s="188" t="n">
        <f aca="false">SUM(O80/N80*100)</f>
        <v>97.3715</v>
      </c>
    </row>
    <row r="81" customFormat="false" ht="12.75" hidden="true" customHeight="false" outlineLevel="0" collapsed="false">
      <c r="A81" s="189"/>
      <c r="B81" s="190"/>
      <c r="C81" s="190"/>
      <c r="D81" s="190"/>
      <c r="E81" s="190"/>
      <c r="F81" s="190"/>
      <c r="G81" s="190"/>
      <c r="H81" s="190"/>
      <c r="I81" s="191" t="n">
        <v>32343</v>
      </c>
      <c r="J81" s="192" t="s">
        <v>276</v>
      </c>
      <c r="K81" s="193" t="n">
        <v>45000</v>
      </c>
      <c r="L81" s="193"/>
      <c r="M81" s="193"/>
      <c r="N81" s="141" t="n">
        <f aca="false">SUM(K81+L81-M81)</f>
        <v>45000</v>
      </c>
      <c r="O81" s="141" t="n">
        <v>36993.75</v>
      </c>
      <c r="P81" s="188" t="n">
        <f aca="false">SUM(O81/N81*100)</f>
        <v>82.2083333333333</v>
      </c>
    </row>
    <row r="82" customFormat="false" ht="12.75" hidden="true" customHeight="false" outlineLevel="0" collapsed="false">
      <c r="A82" s="189"/>
      <c r="B82" s="190"/>
      <c r="C82" s="190"/>
      <c r="D82" s="190"/>
      <c r="E82" s="190"/>
      <c r="F82" s="190"/>
      <c r="G82" s="190"/>
      <c r="H82" s="190"/>
      <c r="I82" s="191" t="n">
        <v>32343</v>
      </c>
      <c r="J82" s="192" t="s">
        <v>277</v>
      </c>
      <c r="K82" s="193" t="n">
        <v>10000</v>
      </c>
      <c r="L82" s="193"/>
      <c r="M82" s="193"/>
      <c r="N82" s="141" t="n">
        <f aca="false">SUM(K82+L82-M82)</f>
        <v>10000</v>
      </c>
      <c r="O82" s="141" t="n">
        <v>8606.75</v>
      </c>
      <c r="P82" s="188" t="n">
        <f aca="false">SUM(O82/N82*100)</f>
        <v>86.0675</v>
      </c>
    </row>
    <row r="83" customFormat="false" ht="12.75" hidden="true" customHeight="false" outlineLevel="0" collapsed="false">
      <c r="A83" s="189"/>
      <c r="B83" s="190"/>
      <c r="C83" s="190"/>
      <c r="D83" s="190"/>
      <c r="E83" s="190"/>
      <c r="F83" s="190"/>
      <c r="G83" s="190"/>
      <c r="H83" s="190"/>
      <c r="I83" s="191" t="n">
        <v>32353</v>
      </c>
      <c r="J83" s="198" t="s">
        <v>278</v>
      </c>
      <c r="K83" s="193" t="n">
        <v>3000</v>
      </c>
      <c r="L83" s="193"/>
      <c r="M83" s="193"/>
      <c r="N83" s="141" t="n">
        <f aca="false">SUM(K83+L83-M83)</f>
        <v>3000</v>
      </c>
      <c r="O83" s="141"/>
      <c r="P83" s="188" t="n">
        <f aca="false">SUM(O83/N83*100)</f>
        <v>0</v>
      </c>
    </row>
    <row r="84" customFormat="false" ht="12.75" hidden="true" customHeight="false" outlineLevel="0" collapsed="false">
      <c r="A84" s="189"/>
      <c r="B84" s="190"/>
      <c r="C84" s="190"/>
      <c r="D84" s="190"/>
      <c r="E84" s="190"/>
      <c r="F84" s="190"/>
      <c r="G84" s="190"/>
      <c r="H84" s="190"/>
      <c r="I84" s="191" t="n">
        <v>32361</v>
      </c>
      <c r="J84" s="192" t="s">
        <v>279</v>
      </c>
      <c r="K84" s="193" t="n">
        <v>5000</v>
      </c>
      <c r="L84" s="193" t="n">
        <v>6000</v>
      </c>
      <c r="M84" s="193"/>
      <c r="N84" s="141" t="n">
        <f aca="false">SUM(K84+L84-M84)</f>
        <v>11000</v>
      </c>
      <c r="O84" s="143" t="n">
        <v>10852.8</v>
      </c>
      <c r="P84" s="188" t="n">
        <f aca="false">SUM(O84/N84*100)</f>
        <v>98.6618181818182</v>
      </c>
    </row>
    <row r="85" customFormat="false" ht="12.75" hidden="true" customHeight="false" outlineLevel="0" collapsed="false">
      <c r="A85" s="189"/>
      <c r="B85" s="190"/>
      <c r="C85" s="190"/>
      <c r="D85" s="190"/>
      <c r="E85" s="190"/>
      <c r="F85" s="190"/>
      <c r="G85" s="190"/>
      <c r="H85" s="190"/>
      <c r="I85" s="191" t="n">
        <v>32369</v>
      </c>
      <c r="J85" s="192" t="s">
        <v>280</v>
      </c>
      <c r="K85" s="193" t="n">
        <v>15000</v>
      </c>
      <c r="L85" s="193"/>
      <c r="M85" s="193"/>
      <c r="N85" s="141" t="n">
        <f aca="false">SUM(K85+L85-M85)</f>
        <v>15000</v>
      </c>
      <c r="O85" s="141" t="n">
        <v>4055</v>
      </c>
      <c r="P85" s="188" t="n">
        <f aca="false">SUM(O85/N85*100)</f>
        <v>27.0333333333333</v>
      </c>
    </row>
    <row r="86" customFormat="false" ht="12.75" hidden="true" customHeight="false" outlineLevel="0" collapsed="false">
      <c r="A86" s="189"/>
      <c r="B86" s="190"/>
      <c r="C86" s="190"/>
      <c r="D86" s="190"/>
      <c r="E86" s="190"/>
      <c r="F86" s="190"/>
      <c r="G86" s="190"/>
      <c r="H86" s="190"/>
      <c r="I86" s="191" t="n">
        <v>32371</v>
      </c>
      <c r="J86" s="192" t="s">
        <v>281</v>
      </c>
      <c r="K86" s="193" t="n">
        <v>90000</v>
      </c>
      <c r="L86" s="193" t="n">
        <v>22000</v>
      </c>
      <c r="M86" s="193"/>
      <c r="N86" s="141" t="n">
        <f aca="false">SUM(K86+L86-M86)</f>
        <v>112000</v>
      </c>
      <c r="O86" s="141" t="n">
        <v>105120.24</v>
      </c>
      <c r="P86" s="188" t="n">
        <f aca="false">SUM(O86/N86*100)</f>
        <v>93.8573571428571</v>
      </c>
    </row>
    <row r="87" customFormat="false" ht="12.75" hidden="true" customHeight="false" outlineLevel="0" collapsed="false">
      <c r="A87" s="189"/>
      <c r="B87" s="190"/>
      <c r="C87" s="190"/>
      <c r="D87" s="190"/>
      <c r="E87" s="190"/>
      <c r="F87" s="190"/>
      <c r="G87" s="190"/>
      <c r="H87" s="190"/>
      <c r="I87" s="191" t="n">
        <v>32371</v>
      </c>
      <c r="J87" s="192" t="s">
        <v>282</v>
      </c>
      <c r="K87" s="193" t="n">
        <v>100000</v>
      </c>
      <c r="L87" s="193"/>
      <c r="M87" s="193"/>
      <c r="N87" s="141" t="n">
        <f aca="false">SUM(K87+L87-M87)</f>
        <v>100000</v>
      </c>
      <c r="O87" s="143" t="n">
        <v>72575</v>
      </c>
      <c r="P87" s="188" t="n">
        <f aca="false">SUM(O87/N87*100)</f>
        <v>72.575</v>
      </c>
    </row>
    <row r="88" customFormat="false" ht="12.75" hidden="true" customHeight="false" outlineLevel="0" collapsed="false">
      <c r="A88" s="189"/>
      <c r="B88" s="190"/>
      <c r="C88" s="190"/>
      <c r="D88" s="190"/>
      <c r="E88" s="190"/>
      <c r="F88" s="190"/>
      <c r="G88" s="190"/>
      <c r="H88" s="190"/>
      <c r="I88" s="191" t="n">
        <v>32371</v>
      </c>
      <c r="J88" s="192" t="s">
        <v>283</v>
      </c>
      <c r="K88" s="193" t="n">
        <v>0</v>
      </c>
      <c r="L88" s="193"/>
      <c r="M88" s="193"/>
      <c r="N88" s="141" t="n">
        <f aca="false">SUM(K88+L88-M88)</f>
        <v>0</v>
      </c>
      <c r="O88" s="141"/>
      <c r="P88" s="188" t="e">
        <f aca="false">SUM(O88/N88*100)</f>
        <v>#DIV/0!</v>
      </c>
    </row>
    <row r="89" customFormat="false" ht="12.75" hidden="true" customHeight="false" outlineLevel="0" collapsed="false">
      <c r="A89" s="189"/>
      <c r="B89" s="190"/>
      <c r="C89" s="190"/>
      <c r="D89" s="190"/>
      <c r="E89" s="190"/>
      <c r="F89" s="190"/>
      <c r="G89" s="190"/>
      <c r="H89" s="190"/>
      <c r="I89" s="191" t="n">
        <v>32371</v>
      </c>
      <c r="J89" s="192" t="s">
        <v>284</v>
      </c>
      <c r="K89" s="193" t="n">
        <v>0</v>
      </c>
      <c r="L89" s="193"/>
      <c r="M89" s="193"/>
      <c r="N89" s="141" t="n">
        <f aca="false">SUM(K89+L89-M89)</f>
        <v>0</v>
      </c>
      <c r="O89" s="141"/>
      <c r="P89" s="188" t="e">
        <f aca="false">SUM(O89/N89*100)</f>
        <v>#DIV/0!</v>
      </c>
    </row>
    <row r="90" customFormat="false" ht="12.75" hidden="true" customHeight="false" outlineLevel="0" collapsed="false">
      <c r="A90" s="189"/>
      <c r="B90" s="190"/>
      <c r="C90" s="190"/>
      <c r="D90" s="190"/>
      <c r="E90" s="190"/>
      <c r="F90" s="190"/>
      <c r="G90" s="190"/>
      <c r="H90" s="190"/>
      <c r="I90" s="191" t="n">
        <v>32371</v>
      </c>
      <c r="J90" s="192" t="s">
        <v>285</v>
      </c>
      <c r="K90" s="193" t="n">
        <v>0</v>
      </c>
      <c r="L90" s="193"/>
      <c r="M90" s="193"/>
      <c r="N90" s="141" t="n">
        <f aca="false">SUM(K90+L90-M90)</f>
        <v>0</v>
      </c>
      <c r="O90" s="141"/>
      <c r="P90" s="188" t="e">
        <f aca="false">SUM(O90/N90*100)</f>
        <v>#DIV/0!</v>
      </c>
    </row>
    <row r="91" customFormat="false" ht="12.75" hidden="true" customHeight="false" outlineLevel="0" collapsed="false">
      <c r="A91" s="189"/>
      <c r="B91" s="190"/>
      <c r="C91" s="190"/>
      <c r="D91" s="190"/>
      <c r="E91" s="190"/>
      <c r="F91" s="190"/>
      <c r="G91" s="190"/>
      <c r="H91" s="190"/>
      <c r="I91" s="191" t="n">
        <v>32371</v>
      </c>
      <c r="J91" s="192" t="s">
        <v>286</v>
      </c>
      <c r="K91" s="193" t="n">
        <v>0</v>
      </c>
      <c r="L91" s="193"/>
      <c r="M91" s="193"/>
      <c r="N91" s="141" t="n">
        <f aca="false">SUM(K91+L91-M91)</f>
        <v>0</v>
      </c>
      <c r="O91" s="141"/>
      <c r="P91" s="188" t="e">
        <f aca="false">SUM(O91/N91*100)</f>
        <v>#DIV/0!</v>
      </c>
    </row>
    <row r="92" customFormat="false" ht="12.75" hidden="true" customHeight="false" outlineLevel="0" collapsed="false">
      <c r="A92" s="189"/>
      <c r="B92" s="190"/>
      <c r="C92" s="190"/>
      <c r="D92" s="190"/>
      <c r="E92" s="190"/>
      <c r="F92" s="190"/>
      <c r="G92" s="190"/>
      <c r="H92" s="190"/>
      <c r="I92" s="191" t="n">
        <v>32371</v>
      </c>
      <c r="J92" s="192" t="s">
        <v>287</v>
      </c>
      <c r="K92" s="193" t="n">
        <v>0</v>
      </c>
      <c r="L92" s="193"/>
      <c r="M92" s="193"/>
      <c r="N92" s="141" t="n">
        <f aca="false">SUM(K92+L92-M92)</f>
        <v>0</v>
      </c>
      <c r="O92" s="141"/>
      <c r="P92" s="188" t="e">
        <f aca="false">SUM(O92/N92*100)</f>
        <v>#DIV/0!</v>
      </c>
    </row>
    <row r="93" customFormat="false" ht="12.75" hidden="true" customHeight="false" outlineLevel="0" collapsed="false">
      <c r="A93" s="189"/>
      <c r="B93" s="190"/>
      <c r="C93" s="190"/>
      <c r="D93" s="190"/>
      <c r="E93" s="190"/>
      <c r="F93" s="190"/>
      <c r="G93" s="190"/>
      <c r="H93" s="190"/>
      <c r="I93" s="191" t="n">
        <v>32371</v>
      </c>
      <c r="J93" s="192" t="s">
        <v>288</v>
      </c>
      <c r="K93" s="193" t="n">
        <v>88000</v>
      </c>
      <c r="L93" s="193"/>
      <c r="M93" s="193" t="n">
        <v>30000</v>
      </c>
      <c r="N93" s="141" t="n">
        <f aca="false">SUM(K93+L93-M93)</f>
        <v>58000</v>
      </c>
      <c r="O93" s="143" t="n">
        <v>42749.78</v>
      </c>
      <c r="P93" s="188" t="n">
        <f aca="false">SUM(O93/N93*100)</f>
        <v>73.7065172413793</v>
      </c>
    </row>
    <row r="94" customFormat="false" ht="12.75" hidden="true" customHeight="false" outlineLevel="0" collapsed="false">
      <c r="A94" s="189"/>
      <c r="B94" s="190"/>
      <c r="C94" s="190"/>
      <c r="D94" s="190"/>
      <c r="E94" s="190"/>
      <c r="F94" s="190"/>
      <c r="G94" s="190"/>
      <c r="H94" s="190"/>
      <c r="I94" s="191" t="n">
        <v>32382</v>
      </c>
      <c r="J94" s="192" t="s">
        <v>289</v>
      </c>
      <c r="K94" s="193" t="n">
        <v>30000</v>
      </c>
      <c r="L94" s="193" t="n">
        <v>10000</v>
      </c>
      <c r="M94" s="193"/>
      <c r="N94" s="141" t="n">
        <f aca="false">SUM(K94+L94-M94)</f>
        <v>40000</v>
      </c>
      <c r="O94" s="141" t="n">
        <v>35440</v>
      </c>
      <c r="P94" s="188" t="n">
        <f aca="false">SUM(O94/N94*100)</f>
        <v>88.6</v>
      </c>
    </row>
    <row r="95" customFormat="false" ht="12.75" hidden="true" customHeight="false" outlineLevel="0" collapsed="false">
      <c r="A95" s="189"/>
      <c r="B95" s="190"/>
      <c r="C95" s="190"/>
      <c r="D95" s="190"/>
      <c r="E95" s="190"/>
      <c r="F95" s="190"/>
      <c r="G95" s="190"/>
      <c r="H95" s="190"/>
      <c r="I95" s="191" t="n">
        <v>32391</v>
      </c>
      <c r="J95" s="192" t="s">
        <v>290</v>
      </c>
      <c r="K95" s="193" t="n">
        <v>30000</v>
      </c>
      <c r="L95" s="193"/>
      <c r="M95" s="193" t="n">
        <v>20000</v>
      </c>
      <c r="N95" s="141" t="n">
        <f aca="false">SUM(K95+L95-M95)</f>
        <v>10000</v>
      </c>
      <c r="O95" s="141" t="n">
        <v>7423.93</v>
      </c>
      <c r="P95" s="188" t="n">
        <f aca="false">SUM(O95/N95*100)</f>
        <v>74.2393</v>
      </c>
    </row>
    <row r="96" customFormat="false" ht="12.75" hidden="true" customHeight="false" outlineLevel="0" collapsed="false">
      <c r="A96" s="189"/>
      <c r="B96" s="190"/>
      <c r="C96" s="190"/>
      <c r="D96" s="190"/>
      <c r="E96" s="190"/>
      <c r="F96" s="190"/>
      <c r="G96" s="190"/>
      <c r="H96" s="190"/>
      <c r="I96" s="191" t="n">
        <v>32391</v>
      </c>
      <c r="J96" s="192" t="s">
        <v>291</v>
      </c>
      <c r="K96" s="193" t="n">
        <v>5000</v>
      </c>
      <c r="L96" s="193"/>
      <c r="M96" s="193" t="n">
        <v>5000</v>
      </c>
      <c r="N96" s="141" t="n">
        <f aca="false">SUM(K96+L96-M96)</f>
        <v>0</v>
      </c>
      <c r="O96" s="141"/>
      <c r="P96" s="188" t="e">
        <f aca="false">SUM(O96/N96*100)</f>
        <v>#DIV/0!</v>
      </c>
    </row>
    <row r="97" customFormat="false" ht="12.75" hidden="true" customHeight="false" outlineLevel="0" collapsed="false">
      <c r="A97" s="189"/>
      <c r="B97" s="190"/>
      <c r="C97" s="190"/>
      <c r="D97" s="190"/>
      <c r="E97" s="190"/>
      <c r="F97" s="190"/>
      <c r="G97" s="190"/>
      <c r="H97" s="190"/>
      <c r="I97" s="191" t="n">
        <v>32394</v>
      </c>
      <c r="J97" s="192" t="s">
        <v>292</v>
      </c>
      <c r="K97" s="193" t="n">
        <v>3000</v>
      </c>
      <c r="L97" s="193"/>
      <c r="M97" s="193"/>
      <c r="N97" s="141" t="n">
        <f aca="false">SUM(K97+L97-M97)</f>
        <v>3000</v>
      </c>
      <c r="O97" s="141" t="n">
        <v>821.83</v>
      </c>
      <c r="P97" s="188" t="n">
        <f aca="false">SUM(O97/N97*100)</f>
        <v>27.3943333333333</v>
      </c>
    </row>
    <row r="98" customFormat="false" ht="12.75" hidden="true" customHeight="false" outlineLevel="0" collapsed="false">
      <c r="A98" s="189"/>
      <c r="B98" s="190"/>
      <c r="C98" s="190"/>
      <c r="D98" s="190"/>
      <c r="E98" s="190"/>
      <c r="F98" s="190"/>
      <c r="G98" s="190"/>
      <c r="H98" s="190"/>
      <c r="I98" s="199" t="n">
        <v>32399</v>
      </c>
      <c r="J98" s="192" t="s">
        <v>293</v>
      </c>
      <c r="K98" s="193" t="n">
        <v>4000</v>
      </c>
      <c r="L98" s="193"/>
      <c r="M98" s="193"/>
      <c r="N98" s="141" t="n">
        <f aca="false">SUM(K98+L98-M98)</f>
        <v>4000</v>
      </c>
      <c r="O98" s="141" t="n">
        <v>3093.75</v>
      </c>
      <c r="P98" s="188" t="n">
        <f aca="false">SUM(O98/N98*100)</f>
        <v>77.34375</v>
      </c>
    </row>
    <row r="99" customFormat="false" ht="12.75" hidden="true" customHeight="false" outlineLevel="0" collapsed="false">
      <c r="A99" s="189"/>
      <c r="B99" s="190"/>
      <c r="C99" s="190"/>
      <c r="D99" s="190"/>
      <c r="E99" s="190"/>
      <c r="F99" s="190"/>
      <c r="G99" s="190"/>
      <c r="H99" s="190"/>
      <c r="I99" s="191" t="n">
        <v>32399</v>
      </c>
      <c r="J99" s="192" t="s">
        <v>294</v>
      </c>
      <c r="K99" s="193" t="n">
        <v>20000</v>
      </c>
      <c r="L99" s="193"/>
      <c r="M99" s="193" t="n">
        <v>5000</v>
      </c>
      <c r="N99" s="141" t="n">
        <f aca="false">SUM(K99+L99-M99)</f>
        <v>15000</v>
      </c>
      <c r="O99" s="141" t="n">
        <v>10631.25</v>
      </c>
      <c r="P99" s="188" t="n">
        <f aca="false">SUM(O99/N99*100)</f>
        <v>70.875</v>
      </c>
    </row>
    <row r="100" customFormat="false" ht="12.75" hidden="false" customHeight="false" outlineLevel="0" collapsed="false">
      <c r="A100" s="189"/>
      <c r="B100" s="190" t="s">
        <v>119</v>
      </c>
      <c r="C100" s="190"/>
      <c r="D100" s="190"/>
      <c r="E100" s="190"/>
      <c r="F100" s="190"/>
      <c r="G100" s="190"/>
      <c r="H100" s="190"/>
      <c r="I100" s="191" t="n">
        <v>329</v>
      </c>
      <c r="J100" s="192" t="s">
        <v>87</v>
      </c>
      <c r="K100" s="193" t="n">
        <f aca="false">SUM(K101:K106)</f>
        <v>164191.6</v>
      </c>
      <c r="L100" s="193" t="n">
        <f aca="false">SUM(L101:L106)</f>
        <v>31000</v>
      </c>
      <c r="M100" s="193" t="n">
        <f aca="false">SUM(M101:M106)</f>
        <v>4000</v>
      </c>
      <c r="N100" s="193" t="n">
        <f aca="false">SUM(N101:N106)</f>
        <v>191191.6</v>
      </c>
      <c r="O100" s="193" t="n">
        <f aca="false">SUM(O101:O106)</f>
        <v>124225.88</v>
      </c>
      <c r="P100" s="188" t="n">
        <f aca="false">SUM(O100/N100*100)</f>
        <v>64.9745490910689</v>
      </c>
    </row>
    <row r="101" customFormat="false" ht="12.75" hidden="true" customHeight="false" outlineLevel="0" collapsed="false">
      <c r="A101" s="189"/>
      <c r="B101" s="190"/>
      <c r="C101" s="190"/>
      <c r="D101" s="190"/>
      <c r="E101" s="190"/>
      <c r="F101" s="190"/>
      <c r="G101" s="190"/>
      <c r="H101" s="190"/>
      <c r="I101" s="191" t="n">
        <v>32931</v>
      </c>
      <c r="J101" s="192" t="s">
        <v>295</v>
      </c>
      <c r="K101" s="193" t="n">
        <v>40000</v>
      </c>
      <c r="L101" s="193" t="n">
        <v>15000</v>
      </c>
      <c r="M101" s="193"/>
      <c r="N101" s="141" t="n">
        <f aca="false">SUM(K101+L101-M101)</f>
        <v>55000</v>
      </c>
      <c r="O101" s="141" t="n">
        <v>38250.71</v>
      </c>
      <c r="P101" s="188" t="n">
        <f aca="false">SUM(O101/N101*100)</f>
        <v>69.5467454545455</v>
      </c>
    </row>
    <row r="102" customFormat="false" ht="12.75" hidden="true" customHeight="false" outlineLevel="0" collapsed="false">
      <c r="A102" s="189"/>
      <c r="B102" s="190"/>
      <c r="C102" s="190"/>
      <c r="D102" s="190"/>
      <c r="E102" s="190"/>
      <c r="F102" s="190"/>
      <c r="G102" s="190"/>
      <c r="H102" s="190"/>
      <c r="I102" s="191" t="n">
        <v>32955</v>
      </c>
      <c r="J102" s="192" t="s">
        <v>296</v>
      </c>
      <c r="K102" s="193" t="n">
        <v>10000</v>
      </c>
      <c r="L102" s="193"/>
      <c r="M102" s="193"/>
      <c r="N102" s="141" t="n">
        <f aca="false">SUM(K102+L102-M102)</f>
        <v>10000</v>
      </c>
      <c r="O102" s="141" t="n">
        <v>6800</v>
      </c>
      <c r="P102" s="188" t="n">
        <f aca="false">SUM(O102/N102*100)</f>
        <v>68</v>
      </c>
    </row>
    <row r="103" customFormat="false" ht="12.75" hidden="true" customHeight="false" outlineLevel="0" collapsed="false">
      <c r="A103" s="189"/>
      <c r="B103" s="190"/>
      <c r="C103" s="190"/>
      <c r="D103" s="190"/>
      <c r="E103" s="190"/>
      <c r="F103" s="190"/>
      <c r="G103" s="190"/>
      <c r="H103" s="190"/>
      <c r="I103" s="191" t="n">
        <v>32959</v>
      </c>
      <c r="J103" s="198" t="s">
        <v>297</v>
      </c>
      <c r="K103" s="193" t="n">
        <v>20000</v>
      </c>
      <c r="L103" s="193" t="n">
        <v>16000</v>
      </c>
      <c r="M103" s="193"/>
      <c r="N103" s="141" t="n">
        <f aca="false">SUM(K103+L103-M103)</f>
        <v>36000</v>
      </c>
      <c r="O103" s="143" t="n">
        <v>35032.59</v>
      </c>
      <c r="P103" s="188"/>
    </row>
    <row r="104" customFormat="false" ht="12.75" hidden="true" customHeight="false" outlineLevel="0" collapsed="false">
      <c r="A104" s="189"/>
      <c r="B104" s="190"/>
      <c r="C104" s="190"/>
      <c r="D104" s="190"/>
      <c r="E104" s="190"/>
      <c r="F104" s="190"/>
      <c r="G104" s="190"/>
      <c r="H104" s="190"/>
      <c r="I104" s="191" t="n">
        <v>32991</v>
      </c>
      <c r="J104" s="192" t="s">
        <v>87</v>
      </c>
      <c r="K104" s="193" t="n">
        <v>50000</v>
      </c>
      <c r="L104" s="193"/>
      <c r="M104" s="193"/>
      <c r="N104" s="141" t="n">
        <f aca="false">SUM(K104+L104-M104)</f>
        <v>50000</v>
      </c>
      <c r="O104" s="141" t="n">
        <v>40952.58</v>
      </c>
      <c r="P104" s="188" t="n">
        <f aca="false">SUM(O104/N104*100)</f>
        <v>81.90516</v>
      </c>
    </row>
    <row r="105" customFormat="false" ht="12.75" hidden="true" customHeight="false" outlineLevel="0" collapsed="false">
      <c r="A105" s="189"/>
      <c r="B105" s="190"/>
      <c r="C105" s="190"/>
      <c r="D105" s="190"/>
      <c r="E105" s="190"/>
      <c r="F105" s="190"/>
      <c r="G105" s="190"/>
      <c r="H105" s="190"/>
      <c r="I105" s="191" t="n">
        <v>32991</v>
      </c>
      <c r="J105" s="192" t="s">
        <v>298</v>
      </c>
      <c r="K105" s="193" t="n">
        <v>8000</v>
      </c>
      <c r="L105" s="193"/>
      <c r="M105" s="193" t="n">
        <v>4000</v>
      </c>
      <c r="N105" s="141" t="n">
        <f aca="false">SUM(K105+L105-M105)</f>
        <v>4000</v>
      </c>
      <c r="O105" s="141" t="n">
        <v>3190</v>
      </c>
      <c r="P105" s="188" t="n">
        <f aca="false">SUM(O105/N105*100)</f>
        <v>79.75</v>
      </c>
    </row>
    <row r="106" customFormat="false" ht="12.75" hidden="true" customHeight="false" outlineLevel="0" collapsed="false">
      <c r="A106" s="189"/>
      <c r="B106" s="190"/>
      <c r="C106" s="190"/>
      <c r="D106" s="190"/>
      <c r="E106" s="190"/>
      <c r="F106" s="190"/>
      <c r="G106" s="190"/>
      <c r="H106" s="190"/>
      <c r="I106" s="191" t="n">
        <v>32999</v>
      </c>
      <c r="J106" s="192" t="s">
        <v>299</v>
      </c>
      <c r="K106" s="193" t="n">
        <v>36191.6</v>
      </c>
      <c r="L106" s="141"/>
      <c r="M106" s="193"/>
      <c r="N106" s="141" t="n">
        <f aca="false">SUM(K106+L106-M106)</f>
        <v>36191.6</v>
      </c>
      <c r="O106" s="141"/>
      <c r="P106" s="188" t="n">
        <f aca="false">SUM(O106/N106*100)</f>
        <v>0</v>
      </c>
    </row>
    <row r="107" customFormat="false" ht="12.75" hidden="false" customHeight="false" outlineLevel="0" collapsed="false">
      <c r="A107" s="175" t="s">
        <v>300</v>
      </c>
      <c r="B107" s="170"/>
      <c r="C107" s="170"/>
      <c r="D107" s="170"/>
      <c r="E107" s="170"/>
      <c r="F107" s="170"/>
      <c r="G107" s="170"/>
      <c r="H107" s="170"/>
      <c r="I107" s="181" t="s">
        <v>214</v>
      </c>
      <c r="J107" s="182" t="s">
        <v>301</v>
      </c>
      <c r="K107" s="183" t="n">
        <f aca="false">SUM(K108)</f>
        <v>20000</v>
      </c>
      <c r="L107" s="183" t="n">
        <f aca="false">SUM(L108)</f>
        <v>19000</v>
      </c>
      <c r="M107" s="183" t="n">
        <f aca="false">SUM(M108)</f>
        <v>0</v>
      </c>
      <c r="N107" s="183" t="n">
        <f aca="false">SUM(N108)</f>
        <v>39000</v>
      </c>
      <c r="O107" s="183" t="n">
        <f aca="false">SUM(O108)</f>
        <v>28380.97</v>
      </c>
      <c r="P107" s="188" t="n">
        <f aca="false">SUM(O107/N107*100)</f>
        <v>72.771717948718</v>
      </c>
    </row>
    <row r="108" customFormat="false" ht="12.75" hidden="false" customHeight="false" outlineLevel="0" collapsed="false">
      <c r="A108" s="175"/>
      <c r="B108" s="170"/>
      <c r="C108" s="170"/>
      <c r="D108" s="170"/>
      <c r="E108" s="170"/>
      <c r="F108" s="170"/>
      <c r="G108" s="170"/>
      <c r="H108" s="170"/>
      <c r="I108" s="181" t="s">
        <v>216</v>
      </c>
      <c r="J108" s="182"/>
      <c r="K108" s="183" t="n">
        <f aca="false">SUM(K109)</f>
        <v>20000</v>
      </c>
      <c r="L108" s="183" t="n">
        <f aca="false">SUM(L109)</f>
        <v>19000</v>
      </c>
      <c r="M108" s="183" t="n">
        <f aca="false">SUM(M109)</f>
        <v>0</v>
      </c>
      <c r="N108" s="183" t="n">
        <f aca="false">SUM(N109)</f>
        <v>39000</v>
      </c>
      <c r="O108" s="183" t="n">
        <f aca="false">SUM(O109)</f>
        <v>28380.97</v>
      </c>
      <c r="P108" s="188" t="n">
        <f aca="false">SUM(O108/N108*100)</f>
        <v>72.771717948718</v>
      </c>
    </row>
    <row r="109" customFormat="false" ht="12.75" hidden="false" customHeight="false" outlineLevel="0" collapsed="false">
      <c r="A109" s="184"/>
      <c r="B109" s="185"/>
      <c r="C109" s="185"/>
      <c r="D109" s="185"/>
      <c r="E109" s="185"/>
      <c r="F109" s="185"/>
      <c r="G109" s="185"/>
      <c r="H109" s="185"/>
      <c r="I109" s="186" t="n">
        <v>3</v>
      </c>
      <c r="J109" s="98" t="s">
        <v>78</v>
      </c>
      <c r="K109" s="187" t="n">
        <f aca="false">SUM(K110)</f>
        <v>20000</v>
      </c>
      <c r="L109" s="187" t="n">
        <f aca="false">SUM(L110)</f>
        <v>19000</v>
      </c>
      <c r="M109" s="187" t="n">
        <f aca="false">SUM(M110)</f>
        <v>0</v>
      </c>
      <c r="N109" s="187" t="n">
        <f aca="false">SUM(N110)</f>
        <v>39000</v>
      </c>
      <c r="O109" s="187" t="n">
        <f aca="false">SUM(O110)</f>
        <v>28380.97</v>
      </c>
      <c r="P109" s="188" t="n">
        <f aca="false">SUM(O109/N109*100)</f>
        <v>72.771717948718</v>
      </c>
    </row>
    <row r="110" customFormat="false" ht="12.75" hidden="false" customHeight="false" outlineLevel="0" collapsed="false">
      <c r="A110" s="184"/>
      <c r="B110" s="185"/>
      <c r="C110" s="185"/>
      <c r="D110" s="185"/>
      <c r="E110" s="185"/>
      <c r="F110" s="185"/>
      <c r="G110" s="185"/>
      <c r="H110" s="185"/>
      <c r="I110" s="186" t="n">
        <v>34</v>
      </c>
      <c r="J110" s="98" t="s">
        <v>88</v>
      </c>
      <c r="K110" s="187" t="n">
        <f aca="false">SUM(K111)</f>
        <v>20000</v>
      </c>
      <c r="L110" s="187" t="n">
        <f aca="false">SUM(L111)</f>
        <v>19000</v>
      </c>
      <c r="M110" s="187" t="n">
        <f aca="false">SUM(M111)</f>
        <v>0</v>
      </c>
      <c r="N110" s="187" t="n">
        <f aca="false">SUM(N111)</f>
        <v>39000</v>
      </c>
      <c r="O110" s="187" t="n">
        <f aca="false">SUM(O111)</f>
        <v>28380.97</v>
      </c>
      <c r="P110" s="188" t="n">
        <f aca="false">SUM(O110/N110*100)</f>
        <v>72.771717948718</v>
      </c>
    </row>
    <row r="111" customFormat="false" ht="12.75" hidden="false" customHeight="false" outlineLevel="0" collapsed="false">
      <c r="A111" s="189"/>
      <c r="B111" s="190" t="s">
        <v>119</v>
      </c>
      <c r="C111" s="190"/>
      <c r="D111" s="190"/>
      <c r="E111" s="190"/>
      <c r="F111" s="190"/>
      <c r="G111" s="190"/>
      <c r="H111" s="190"/>
      <c r="I111" s="191" t="n">
        <v>343</v>
      </c>
      <c r="J111" s="192" t="s">
        <v>90</v>
      </c>
      <c r="K111" s="193" t="n">
        <f aca="false">SUM(K112:K114)</f>
        <v>20000</v>
      </c>
      <c r="L111" s="193" t="n">
        <f aca="false">SUM(L112:L114)</f>
        <v>19000</v>
      </c>
      <c r="M111" s="193" t="n">
        <f aca="false">SUM(M112:M114)</f>
        <v>0</v>
      </c>
      <c r="N111" s="193" t="n">
        <f aca="false">SUM(N112:N114)</f>
        <v>39000</v>
      </c>
      <c r="O111" s="193" t="n">
        <f aca="false">SUM(O112:O114)</f>
        <v>28380.97</v>
      </c>
      <c r="P111" s="188" t="n">
        <f aca="false">SUM(O111/N111*100)</f>
        <v>72.771717948718</v>
      </c>
    </row>
    <row r="112" customFormat="false" ht="21.75" hidden="true" customHeight="true" outlineLevel="0" collapsed="false">
      <c r="A112" s="189"/>
      <c r="B112" s="190"/>
      <c r="C112" s="190"/>
      <c r="D112" s="190"/>
      <c r="E112" s="190"/>
      <c r="F112" s="190"/>
      <c r="G112" s="190"/>
      <c r="H112" s="190"/>
      <c r="I112" s="191" t="n">
        <v>34311</v>
      </c>
      <c r="J112" s="192" t="s">
        <v>302</v>
      </c>
      <c r="K112" s="193" t="n">
        <v>20000</v>
      </c>
      <c r="L112" s="193" t="n">
        <v>5000</v>
      </c>
      <c r="M112" s="193"/>
      <c r="N112" s="141" t="n">
        <f aca="false">SUM(K112+L112-M112)</f>
        <v>25000</v>
      </c>
      <c r="O112" s="141" t="n">
        <v>19744.25</v>
      </c>
      <c r="P112" s="188" t="n">
        <f aca="false">SUM(O112/N112*100)</f>
        <v>78.977</v>
      </c>
    </row>
    <row r="113" customFormat="false" ht="21.75" hidden="true" customHeight="true" outlineLevel="0" collapsed="false">
      <c r="A113" s="189"/>
      <c r="B113" s="190"/>
      <c r="C113" s="190"/>
      <c r="D113" s="190"/>
      <c r="E113" s="190"/>
      <c r="F113" s="190"/>
      <c r="G113" s="190"/>
      <c r="H113" s="190"/>
      <c r="I113" s="191" t="n">
        <v>34312</v>
      </c>
      <c r="J113" s="192" t="s">
        <v>303</v>
      </c>
      <c r="K113" s="193"/>
      <c r="L113" s="193" t="n">
        <v>13000</v>
      </c>
      <c r="M113" s="193"/>
      <c r="N113" s="141" t="n">
        <f aca="false">SUM(K113+L113-M113)</f>
        <v>13000</v>
      </c>
      <c r="O113" s="141" t="n">
        <v>8392.41</v>
      </c>
      <c r="P113" s="188" t="n">
        <v>0</v>
      </c>
    </row>
    <row r="114" customFormat="false" ht="12.75" hidden="true" customHeight="false" outlineLevel="0" collapsed="false">
      <c r="A114" s="189"/>
      <c r="B114" s="190"/>
      <c r="C114" s="190"/>
      <c r="D114" s="190"/>
      <c r="E114" s="190"/>
      <c r="F114" s="190"/>
      <c r="G114" s="190"/>
      <c r="H114" s="190"/>
      <c r="I114" s="191" t="n">
        <v>34315</v>
      </c>
      <c r="J114" s="192" t="s">
        <v>304</v>
      </c>
      <c r="K114" s="193"/>
      <c r="L114" s="193" t="n">
        <v>1000</v>
      </c>
      <c r="M114" s="193"/>
      <c r="N114" s="141" t="n">
        <f aca="false">SUM(K114+L114-M114)</f>
        <v>1000</v>
      </c>
      <c r="O114" s="141" t="n">
        <v>244.31</v>
      </c>
      <c r="P114" s="188" t="n">
        <v>0</v>
      </c>
    </row>
    <row r="115" customFormat="false" ht="12.75" hidden="false" customHeight="false" outlineLevel="0" collapsed="false">
      <c r="A115" s="175" t="s">
        <v>305</v>
      </c>
      <c r="B115" s="170"/>
      <c r="C115" s="170"/>
      <c r="D115" s="170"/>
      <c r="E115" s="170"/>
      <c r="F115" s="170"/>
      <c r="G115" s="170"/>
      <c r="H115" s="170"/>
      <c r="I115" s="181" t="s">
        <v>306</v>
      </c>
      <c r="J115" s="182" t="s">
        <v>307</v>
      </c>
      <c r="K115" s="183" t="n">
        <f aca="false">SUM(K116)</f>
        <v>190000</v>
      </c>
      <c r="L115" s="183" t="n">
        <f aca="false">SUM(L116)</f>
        <v>140500</v>
      </c>
      <c r="M115" s="183" t="n">
        <f aca="false">SUM(M116)</f>
        <v>0</v>
      </c>
      <c r="N115" s="183" t="n">
        <f aca="false">SUM(N116)</f>
        <v>330500</v>
      </c>
      <c r="O115" s="183" t="n">
        <f aca="false">SUM(O116)</f>
        <v>288626.4</v>
      </c>
      <c r="P115" s="188" t="n">
        <f aca="false">SUM(O115/N115*100)</f>
        <v>87.3302269288956</v>
      </c>
    </row>
    <row r="116" customFormat="false" ht="12.75" hidden="false" customHeight="false" outlineLevel="0" collapsed="false">
      <c r="A116" s="175"/>
      <c r="B116" s="170"/>
      <c r="C116" s="170"/>
      <c r="D116" s="170"/>
      <c r="E116" s="170"/>
      <c r="F116" s="170"/>
      <c r="G116" s="170"/>
      <c r="H116" s="170"/>
      <c r="I116" s="181" t="s">
        <v>216</v>
      </c>
      <c r="J116" s="182"/>
      <c r="K116" s="183" t="n">
        <f aca="false">SUM(K117)</f>
        <v>190000</v>
      </c>
      <c r="L116" s="183" t="n">
        <f aca="false">SUM(L117)</f>
        <v>140500</v>
      </c>
      <c r="M116" s="183" t="n">
        <f aca="false">SUM(M117)</f>
        <v>0</v>
      </c>
      <c r="N116" s="183" t="n">
        <f aca="false">SUM(N117)</f>
        <v>330500</v>
      </c>
      <c r="O116" s="183" t="n">
        <f aca="false">SUM(O117)</f>
        <v>288626.4</v>
      </c>
      <c r="P116" s="188" t="n">
        <f aca="false">SUM(O116/N116*100)</f>
        <v>87.3302269288956</v>
      </c>
    </row>
    <row r="117" customFormat="false" ht="12.75" hidden="false" customHeight="false" outlineLevel="0" collapsed="false">
      <c r="A117" s="184"/>
      <c r="B117" s="185"/>
      <c r="C117" s="185"/>
      <c r="D117" s="185"/>
      <c r="E117" s="185"/>
      <c r="F117" s="185"/>
      <c r="G117" s="185"/>
      <c r="H117" s="185"/>
      <c r="I117" s="186" t="n">
        <v>4</v>
      </c>
      <c r="J117" s="98" t="s">
        <v>99</v>
      </c>
      <c r="K117" s="196" t="n">
        <f aca="false">SUM(K121+K118)</f>
        <v>190000</v>
      </c>
      <c r="L117" s="196" t="n">
        <f aca="false">SUM(L121+L118)</f>
        <v>140500</v>
      </c>
      <c r="M117" s="196" t="n">
        <f aca="false">SUM(M121+M118)</f>
        <v>0</v>
      </c>
      <c r="N117" s="196" t="n">
        <f aca="false">SUM(N121+N118)</f>
        <v>330500</v>
      </c>
      <c r="O117" s="196" t="n">
        <f aca="false">SUM(O121+O118)</f>
        <v>288626.4</v>
      </c>
      <c r="P117" s="188" t="n">
        <f aca="false">SUM(O117/N117*100)</f>
        <v>87.3302269288956</v>
      </c>
    </row>
    <row r="118" customFormat="false" ht="16.5" hidden="true" customHeight="true" outlineLevel="0" collapsed="false">
      <c r="A118" s="184"/>
      <c r="B118" s="185"/>
      <c r="C118" s="185"/>
      <c r="D118" s="185"/>
      <c r="E118" s="185"/>
      <c r="F118" s="185"/>
      <c r="G118" s="185"/>
      <c r="H118" s="185"/>
      <c r="I118" s="186" t="n">
        <v>41</v>
      </c>
      <c r="J118" s="98" t="s">
        <v>308</v>
      </c>
      <c r="K118" s="196" t="n">
        <f aca="false">SUM(K119)</f>
        <v>0</v>
      </c>
      <c r="L118" s="196" t="n">
        <f aca="false">SUM(L119)</f>
        <v>0</v>
      </c>
      <c r="M118" s="196" t="n">
        <f aca="false">SUM(M119)</f>
        <v>0</v>
      </c>
      <c r="N118" s="196" t="n">
        <f aca="false">SUM(N119)</f>
        <v>0</v>
      </c>
      <c r="O118" s="141"/>
      <c r="P118" s="188" t="e">
        <f aca="false">SUM(O118/N118*100)</f>
        <v>#DIV/0!</v>
      </c>
    </row>
    <row r="119" customFormat="false" ht="12.75" hidden="true" customHeight="false" outlineLevel="0" collapsed="false">
      <c r="A119" s="189"/>
      <c r="B119" s="190" t="s">
        <v>122</v>
      </c>
      <c r="C119" s="190"/>
      <c r="D119" s="190"/>
      <c r="E119" s="190"/>
      <c r="F119" s="190"/>
      <c r="G119" s="190"/>
      <c r="H119" s="190"/>
      <c r="I119" s="191" t="n">
        <v>411</v>
      </c>
      <c r="J119" s="192" t="s">
        <v>100</v>
      </c>
      <c r="K119" s="197" t="n">
        <f aca="false">SUM(K120:K120)</f>
        <v>0</v>
      </c>
      <c r="L119" s="197" t="n">
        <f aca="false">SUM(L120:L120)</f>
        <v>0</v>
      </c>
      <c r="M119" s="197" t="n">
        <f aca="false">SUM(M120:M120)</f>
        <v>0</v>
      </c>
      <c r="N119" s="197" t="n">
        <f aca="false">SUM(N120:N120)</f>
        <v>0</v>
      </c>
      <c r="O119" s="141"/>
      <c r="P119" s="188" t="e">
        <f aca="false">SUM(O119/N119*100)</f>
        <v>#DIV/0!</v>
      </c>
    </row>
    <row r="120" customFormat="false" ht="12.75" hidden="true" customHeight="false" outlineLevel="0" collapsed="false">
      <c r="A120" s="189"/>
      <c r="B120" s="190"/>
      <c r="C120" s="190"/>
      <c r="D120" s="190"/>
      <c r="E120" s="190"/>
      <c r="F120" s="190"/>
      <c r="G120" s="190"/>
      <c r="H120" s="190"/>
      <c r="I120" s="191" t="n">
        <v>41111</v>
      </c>
      <c r="J120" s="192" t="s">
        <v>309</v>
      </c>
      <c r="K120" s="193" t="n">
        <v>0</v>
      </c>
      <c r="L120" s="193"/>
      <c r="M120" s="193"/>
      <c r="N120" s="141" t="n">
        <f aca="false">SUM(K120+L120-M120)</f>
        <v>0</v>
      </c>
      <c r="O120" s="141"/>
      <c r="P120" s="188" t="e">
        <f aca="false">SUM(O120/N120*100)</f>
        <v>#DIV/0!</v>
      </c>
    </row>
    <row r="121" customFormat="false" ht="12.75" hidden="false" customHeight="false" outlineLevel="0" collapsed="false">
      <c r="A121" s="184"/>
      <c r="B121" s="185"/>
      <c r="C121" s="185"/>
      <c r="D121" s="185"/>
      <c r="E121" s="185"/>
      <c r="F121" s="185"/>
      <c r="G121" s="185"/>
      <c r="H121" s="185"/>
      <c r="I121" s="186" t="n">
        <v>42</v>
      </c>
      <c r="J121" s="98" t="s">
        <v>101</v>
      </c>
      <c r="K121" s="187" t="n">
        <f aca="false">SUM(K122+K132)</f>
        <v>190000</v>
      </c>
      <c r="L121" s="187" t="n">
        <f aca="false">SUM(L122+L132)</f>
        <v>140500</v>
      </c>
      <c r="M121" s="187" t="n">
        <f aca="false">SUM(M122+M132)</f>
        <v>0</v>
      </c>
      <c r="N121" s="187" t="n">
        <f aca="false">SUM(N122+N132)</f>
        <v>330500</v>
      </c>
      <c r="O121" s="187" t="n">
        <f aca="false">SUM(O122+O132)</f>
        <v>288626.4</v>
      </c>
      <c r="P121" s="188" t="n">
        <f aca="false">SUM(O121/N121*100)</f>
        <v>87.3302269288956</v>
      </c>
    </row>
    <row r="122" customFormat="false" ht="12.75" hidden="false" customHeight="false" outlineLevel="0" collapsed="false">
      <c r="A122" s="189"/>
      <c r="B122" s="190" t="s">
        <v>310</v>
      </c>
      <c r="C122" s="190"/>
      <c r="D122" s="190"/>
      <c r="E122" s="190"/>
      <c r="F122" s="190"/>
      <c r="G122" s="190"/>
      <c r="H122" s="190"/>
      <c r="I122" s="191" t="n">
        <v>422</v>
      </c>
      <c r="J122" s="192" t="s">
        <v>103</v>
      </c>
      <c r="K122" s="197" t="n">
        <f aca="false">SUM(K123:K131)</f>
        <v>140000</v>
      </c>
      <c r="L122" s="197" t="n">
        <f aca="false">SUM(L123:L131)</f>
        <v>140500</v>
      </c>
      <c r="M122" s="197" t="n">
        <f aca="false">SUM(M123:M131)</f>
        <v>0</v>
      </c>
      <c r="N122" s="197" t="n">
        <f aca="false">SUM(N123:N131)</f>
        <v>280500</v>
      </c>
      <c r="O122" s="197" t="n">
        <f aca="false">SUM(O123:O131)</f>
        <v>239251.4</v>
      </c>
      <c r="P122" s="188" t="n">
        <f aca="false">SUM(O122/N122*100)</f>
        <v>85.2946167557932</v>
      </c>
    </row>
    <row r="123" customFormat="false" ht="14.25" hidden="true" customHeight="true" outlineLevel="0" collapsed="false">
      <c r="A123" s="189"/>
      <c r="B123" s="190"/>
      <c r="C123" s="190"/>
      <c r="D123" s="190"/>
      <c r="E123" s="190"/>
      <c r="F123" s="190"/>
      <c r="G123" s="190"/>
      <c r="H123" s="190"/>
      <c r="I123" s="191" t="n">
        <v>42211</v>
      </c>
      <c r="J123" s="192" t="s">
        <v>311</v>
      </c>
      <c r="K123" s="193" t="n">
        <v>25000</v>
      </c>
      <c r="L123" s="193"/>
      <c r="M123" s="193"/>
      <c r="N123" s="193" t="n">
        <v>25000</v>
      </c>
      <c r="O123" s="143" t="n">
        <v>21450</v>
      </c>
      <c r="P123" s="188" t="n">
        <f aca="false">SUM(O123/N123*100)</f>
        <v>85.8</v>
      </c>
    </row>
    <row r="124" customFormat="false" ht="14.25" hidden="true" customHeight="true" outlineLevel="0" collapsed="false">
      <c r="A124" s="189"/>
      <c r="B124" s="190"/>
      <c r="C124" s="190"/>
      <c r="D124" s="190"/>
      <c r="E124" s="190"/>
      <c r="F124" s="190"/>
      <c r="G124" s="190"/>
      <c r="H124" s="190"/>
      <c r="I124" s="191" t="n">
        <v>42212</v>
      </c>
      <c r="J124" s="192" t="s">
        <v>312</v>
      </c>
      <c r="K124" s="193" t="n">
        <v>10000</v>
      </c>
      <c r="L124" s="193" t="n">
        <v>14000</v>
      </c>
      <c r="M124" s="193"/>
      <c r="N124" s="141" t="n">
        <f aca="false">SUM(K124+L124-M124)</f>
        <v>24000</v>
      </c>
      <c r="O124" s="143" t="n">
        <v>23797.84</v>
      </c>
      <c r="P124" s="188" t="n">
        <f aca="false">SUM(O124/N124*100)</f>
        <v>99.1576666666667</v>
      </c>
    </row>
    <row r="125" customFormat="false" ht="14.25" hidden="true" customHeight="true" outlineLevel="0" collapsed="false">
      <c r="A125" s="189"/>
      <c r="B125" s="190"/>
      <c r="C125" s="190"/>
      <c r="D125" s="190"/>
      <c r="E125" s="190"/>
      <c r="F125" s="190"/>
      <c r="G125" s="190"/>
      <c r="H125" s="190"/>
      <c r="I125" s="191" t="n">
        <v>42219</v>
      </c>
      <c r="J125" s="192" t="s">
        <v>313</v>
      </c>
      <c r="K125" s="193" t="n">
        <v>20000</v>
      </c>
      <c r="L125" s="193"/>
      <c r="M125" s="193"/>
      <c r="N125" s="141" t="n">
        <f aca="false">SUM(K125+L125-M125)</f>
        <v>20000</v>
      </c>
      <c r="O125" s="141" t="n">
        <v>29500</v>
      </c>
      <c r="P125" s="188" t="n">
        <f aca="false">SUM(O125/N125*100)</f>
        <v>147.5</v>
      </c>
    </row>
    <row r="126" customFormat="false" ht="12.75" hidden="true" customHeight="false" outlineLevel="0" collapsed="false">
      <c r="A126" s="189"/>
      <c r="B126" s="190"/>
      <c r="C126" s="190"/>
      <c r="D126" s="190"/>
      <c r="E126" s="190"/>
      <c r="F126" s="190"/>
      <c r="G126" s="190"/>
      <c r="H126" s="190"/>
      <c r="I126" s="191" t="n">
        <v>42221</v>
      </c>
      <c r="J126" s="192" t="s">
        <v>314</v>
      </c>
      <c r="K126" s="193"/>
      <c r="L126" s="193" t="n">
        <v>4000</v>
      </c>
      <c r="M126" s="193"/>
      <c r="N126" s="141" t="n">
        <f aca="false">SUM(K126+L126-M126)</f>
        <v>4000</v>
      </c>
      <c r="O126" s="141" t="n">
        <v>3332.03</v>
      </c>
      <c r="P126" s="188"/>
    </row>
    <row r="127" customFormat="false" ht="12.75" hidden="true" customHeight="false" outlineLevel="0" collapsed="false">
      <c r="A127" s="189"/>
      <c r="B127" s="190"/>
      <c r="C127" s="190"/>
      <c r="D127" s="190"/>
      <c r="E127" s="190"/>
      <c r="F127" s="190"/>
      <c r="G127" s="190"/>
      <c r="H127" s="190"/>
      <c r="I127" s="191" t="n">
        <v>42231</v>
      </c>
      <c r="J127" s="192" t="s">
        <v>315</v>
      </c>
      <c r="K127" s="193" t="n">
        <v>20000</v>
      </c>
      <c r="L127" s="193"/>
      <c r="M127" s="193"/>
      <c r="N127" s="141" t="n">
        <f aca="false">SUM(K127+L127-M127)</f>
        <v>20000</v>
      </c>
      <c r="O127" s="141" t="n">
        <v>13667.14</v>
      </c>
      <c r="P127" s="188" t="n">
        <f aca="false">SUM(O127/N127*100)</f>
        <v>68.3357</v>
      </c>
    </row>
    <row r="128" customFormat="false" ht="12.75" hidden="true" customHeight="false" outlineLevel="0" collapsed="false">
      <c r="A128" s="189"/>
      <c r="B128" s="190"/>
      <c r="C128" s="190"/>
      <c r="D128" s="190"/>
      <c r="E128" s="190"/>
      <c r="F128" s="190"/>
      <c r="G128" s="190"/>
      <c r="H128" s="190"/>
      <c r="I128" s="191" t="n">
        <v>42261</v>
      </c>
      <c r="J128" s="192" t="s">
        <v>316</v>
      </c>
      <c r="K128" s="193"/>
      <c r="L128" s="193" t="n">
        <v>100000</v>
      </c>
      <c r="M128" s="193"/>
      <c r="N128" s="141" t="n">
        <f aca="false">SUM(K128+L128-M128)</f>
        <v>100000</v>
      </c>
      <c r="O128" s="141" t="n">
        <v>62387.49</v>
      </c>
      <c r="P128" s="188" t="n">
        <v>0</v>
      </c>
    </row>
    <row r="129" customFormat="false" ht="12.75" hidden="true" customHeight="false" outlineLevel="0" collapsed="false">
      <c r="A129" s="189"/>
      <c r="B129" s="190"/>
      <c r="C129" s="190"/>
      <c r="D129" s="190"/>
      <c r="E129" s="190"/>
      <c r="F129" s="190"/>
      <c r="G129" s="190"/>
      <c r="H129" s="190"/>
      <c r="I129" s="191" t="n">
        <v>42273</v>
      </c>
      <c r="J129" s="192" t="s">
        <v>317</v>
      </c>
      <c r="K129" s="193" t="n">
        <v>0</v>
      </c>
      <c r="L129" s="193"/>
      <c r="M129" s="193"/>
      <c r="N129" s="141" t="n">
        <f aca="false">SUM(K129+L129-M129)</f>
        <v>0</v>
      </c>
      <c r="O129" s="141"/>
      <c r="P129" s="188" t="e">
        <f aca="false">SUM(O129/N129*100)</f>
        <v>#DIV/0!</v>
      </c>
    </row>
    <row r="130" customFormat="false" ht="12.75" hidden="true" customHeight="false" outlineLevel="0" collapsed="false">
      <c r="A130" s="189"/>
      <c r="B130" s="190"/>
      <c r="C130" s="190"/>
      <c r="D130" s="190"/>
      <c r="E130" s="190"/>
      <c r="F130" s="190"/>
      <c r="G130" s="190"/>
      <c r="H130" s="190"/>
      <c r="I130" s="199" t="n">
        <v>42273</v>
      </c>
      <c r="J130" s="192" t="s">
        <v>318</v>
      </c>
      <c r="K130" s="193" t="n">
        <v>65000</v>
      </c>
      <c r="L130" s="193"/>
      <c r="M130" s="193"/>
      <c r="N130" s="141" t="n">
        <f aca="false">SUM(K130+L130-M130)</f>
        <v>65000</v>
      </c>
      <c r="O130" s="141" t="n">
        <v>62706</v>
      </c>
      <c r="P130" s="188" t="n">
        <f aca="false">SUM(O130/N130*100)</f>
        <v>96.4707692307692</v>
      </c>
      <c r="Q130" s="0" t="n">
        <v>22410.9</v>
      </c>
      <c r="R130" s="0" t="s">
        <v>319</v>
      </c>
    </row>
    <row r="131" customFormat="false" ht="12.75" hidden="true" customHeight="false" outlineLevel="0" collapsed="false">
      <c r="A131" s="189"/>
      <c r="B131" s="190"/>
      <c r="C131" s="190"/>
      <c r="D131" s="190"/>
      <c r="E131" s="190"/>
      <c r="F131" s="190"/>
      <c r="G131" s="190"/>
      <c r="H131" s="190"/>
      <c r="I131" s="199" t="n">
        <v>42273</v>
      </c>
      <c r="J131" s="192" t="s">
        <v>320</v>
      </c>
      <c r="K131" s="193"/>
      <c r="L131" s="193" t="n">
        <v>22500</v>
      </c>
      <c r="M131" s="193"/>
      <c r="N131" s="141" t="n">
        <f aca="false">SUM(K131+L131-M131)</f>
        <v>22500</v>
      </c>
      <c r="O131" s="141" t="n">
        <v>22410.9</v>
      </c>
      <c r="P131" s="188"/>
    </row>
    <row r="132" s="147" customFormat="true" ht="12.75" hidden="false" customHeight="false" outlineLevel="0" collapsed="false">
      <c r="A132" s="200"/>
      <c r="B132" s="201" t="s">
        <v>122</v>
      </c>
      <c r="C132" s="201"/>
      <c r="D132" s="201"/>
      <c r="E132" s="201"/>
      <c r="F132" s="201"/>
      <c r="G132" s="201"/>
      <c r="H132" s="201"/>
      <c r="I132" s="199" t="n">
        <v>423</v>
      </c>
      <c r="J132" s="198" t="s">
        <v>104</v>
      </c>
      <c r="K132" s="197" t="n">
        <f aca="false">SUM(K133)</f>
        <v>50000</v>
      </c>
      <c r="L132" s="197" t="n">
        <f aca="false">SUM(L133)</f>
        <v>0</v>
      </c>
      <c r="M132" s="197" t="n">
        <f aca="false">SUM(M133)</f>
        <v>0</v>
      </c>
      <c r="N132" s="197" t="n">
        <f aca="false">SUM(N133)</f>
        <v>50000</v>
      </c>
      <c r="O132" s="197" t="n">
        <f aca="false">SUM(O133)</f>
        <v>49375</v>
      </c>
      <c r="P132" s="188" t="n">
        <f aca="false">SUM(O132/N132*100)</f>
        <v>98.75</v>
      </c>
    </row>
    <row r="133" customFormat="false" ht="12.75" hidden="true" customHeight="false" outlineLevel="0" collapsed="false">
      <c r="A133" s="200"/>
      <c r="B133" s="201"/>
      <c r="C133" s="201"/>
      <c r="D133" s="201"/>
      <c r="E133" s="201"/>
      <c r="F133" s="201"/>
      <c r="G133" s="201"/>
      <c r="H133" s="201"/>
      <c r="I133" s="199" t="n">
        <v>42315</v>
      </c>
      <c r="J133" s="198" t="s">
        <v>321</v>
      </c>
      <c r="K133" s="193" t="n">
        <v>50000</v>
      </c>
      <c r="L133" s="193"/>
      <c r="M133" s="193"/>
      <c r="N133" s="141" t="n">
        <f aca="false">SUM(K133+L133-M133)</f>
        <v>50000</v>
      </c>
      <c r="O133" s="141" t="n">
        <v>49375</v>
      </c>
      <c r="P133" s="188" t="n">
        <f aca="false">SUM(O133/N133*100)</f>
        <v>98.75</v>
      </c>
    </row>
    <row r="134" customFormat="false" ht="12.75" hidden="true" customHeight="false" outlineLevel="0" collapsed="false">
      <c r="A134" s="200"/>
      <c r="B134" s="201"/>
      <c r="C134" s="201"/>
      <c r="D134" s="201"/>
      <c r="E134" s="201"/>
      <c r="F134" s="201"/>
      <c r="G134" s="201"/>
      <c r="H134" s="201"/>
      <c r="I134" s="199" t="n">
        <v>42639</v>
      </c>
      <c r="J134" s="198" t="s">
        <v>322</v>
      </c>
      <c r="K134" s="193"/>
      <c r="L134" s="193"/>
      <c r="M134" s="193"/>
      <c r="N134" s="141" t="n">
        <f aca="false">SUM(K134+L134-M134)</f>
        <v>0</v>
      </c>
      <c r="O134" s="141"/>
      <c r="P134" s="188" t="e">
        <f aca="false">SUM(O134/N134*100)</f>
        <v>#DIV/0!</v>
      </c>
    </row>
    <row r="135" customFormat="false" ht="12.75" hidden="true" customHeight="false" outlineLevel="0" collapsed="false">
      <c r="A135" s="200"/>
      <c r="B135" s="201"/>
      <c r="C135" s="201"/>
      <c r="D135" s="201"/>
      <c r="E135" s="201"/>
      <c r="F135" s="201"/>
      <c r="G135" s="201"/>
      <c r="H135" s="201"/>
      <c r="I135" s="199" t="n">
        <v>42637</v>
      </c>
      <c r="J135" s="198" t="s">
        <v>323</v>
      </c>
      <c r="K135" s="193"/>
      <c r="L135" s="193"/>
      <c r="M135" s="193"/>
      <c r="N135" s="141" t="n">
        <f aca="false">SUM(K135+L135-M135)</f>
        <v>0</v>
      </c>
      <c r="O135" s="141"/>
      <c r="P135" s="188" t="e">
        <f aca="false">SUM(O135/N135*100)</f>
        <v>#DIV/0!</v>
      </c>
    </row>
    <row r="136" customFormat="false" ht="12.75" hidden="false" customHeight="false" outlineLevel="0" collapsed="false">
      <c r="A136" s="180" t="s">
        <v>324</v>
      </c>
      <c r="B136" s="202"/>
      <c r="C136" s="202"/>
      <c r="D136" s="202"/>
      <c r="E136" s="202"/>
      <c r="F136" s="202"/>
      <c r="G136" s="202"/>
      <c r="H136" s="202"/>
      <c r="I136" s="171" t="s">
        <v>325</v>
      </c>
      <c r="J136" s="172" t="s">
        <v>326</v>
      </c>
      <c r="K136" s="173" t="n">
        <f aca="false">SUM(K137+K143)</f>
        <v>60000</v>
      </c>
      <c r="L136" s="173" t="n">
        <f aca="false">SUM(L137+L143)</f>
        <v>0</v>
      </c>
      <c r="M136" s="173" t="n">
        <f aca="false">SUM(M137+M143)</f>
        <v>0</v>
      </c>
      <c r="N136" s="173" t="n">
        <f aca="false">SUM(N137+N143)</f>
        <v>60000</v>
      </c>
      <c r="O136" s="173" t="n">
        <f aca="false">SUM(O137+O143)</f>
        <v>50000</v>
      </c>
      <c r="P136" s="188" t="n">
        <f aca="false">SUM(O136/N136*100)</f>
        <v>83.3333333333333</v>
      </c>
    </row>
    <row r="137" customFormat="false" ht="12.75" hidden="false" customHeight="false" outlineLevel="0" collapsed="false">
      <c r="A137" s="175" t="s">
        <v>327</v>
      </c>
      <c r="B137" s="170"/>
      <c r="C137" s="170"/>
      <c r="D137" s="170"/>
      <c r="E137" s="170"/>
      <c r="F137" s="170"/>
      <c r="G137" s="170"/>
      <c r="H137" s="170"/>
      <c r="I137" s="181" t="s">
        <v>214</v>
      </c>
      <c r="J137" s="182" t="s">
        <v>328</v>
      </c>
      <c r="K137" s="183" t="n">
        <f aca="false">SUM(K138)</f>
        <v>50000</v>
      </c>
      <c r="L137" s="183" t="n">
        <f aca="false">SUM(L138)</f>
        <v>0</v>
      </c>
      <c r="M137" s="183" t="n">
        <f aca="false">SUM(M138)</f>
        <v>0</v>
      </c>
      <c r="N137" s="183" t="n">
        <f aca="false">SUM(N138)</f>
        <v>50000</v>
      </c>
      <c r="O137" s="183" t="n">
        <f aca="false">SUM(O138)</f>
        <v>50000</v>
      </c>
      <c r="P137" s="188" t="n">
        <f aca="false">SUM(O137/N137*100)</f>
        <v>100</v>
      </c>
    </row>
    <row r="138" customFormat="false" ht="12.75" hidden="false" customHeight="false" outlineLevel="0" collapsed="false">
      <c r="A138" s="175"/>
      <c r="B138" s="170"/>
      <c r="C138" s="170"/>
      <c r="D138" s="170"/>
      <c r="E138" s="170"/>
      <c r="F138" s="170"/>
      <c r="G138" s="170"/>
      <c r="H138" s="170"/>
      <c r="I138" s="181" t="s">
        <v>329</v>
      </c>
      <c r="J138" s="182"/>
      <c r="K138" s="183" t="n">
        <f aca="false">SUM(K139)</f>
        <v>50000</v>
      </c>
      <c r="L138" s="183" t="n">
        <f aca="false">SUM(L139)</f>
        <v>0</v>
      </c>
      <c r="M138" s="183" t="n">
        <f aca="false">SUM(M139)</f>
        <v>0</v>
      </c>
      <c r="N138" s="183" t="n">
        <f aca="false">SUM(N139)</f>
        <v>50000</v>
      </c>
      <c r="O138" s="183" t="n">
        <f aca="false">SUM(O139)</f>
        <v>50000</v>
      </c>
      <c r="P138" s="188" t="n">
        <f aca="false">SUM(O138/N138*100)</f>
        <v>100</v>
      </c>
    </row>
    <row r="139" customFormat="false" ht="12.75" hidden="false" customHeight="false" outlineLevel="0" collapsed="false">
      <c r="A139" s="184"/>
      <c r="B139" s="185"/>
      <c r="C139" s="185"/>
      <c r="D139" s="185"/>
      <c r="E139" s="185"/>
      <c r="F139" s="185"/>
      <c r="G139" s="185"/>
      <c r="H139" s="185"/>
      <c r="I139" s="186" t="n">
        <v>3</v>
      </c>
      <c r="J139" s="98" t="s">
        <v>78</v>
      </c>
      <c r="K139" s="187" t="n">
        <f aca="false">SUM(K140)</f>
        <v>50000</v>
      </c>
      <c r="L139" s="187" t="n">
        <f aca="false">SUM(L140)</f>
        <v>0</v>
      </c>
      <c r="M139" s="187" t="n">
        <f aca="false">SUM(M140)</f>
        <v>0</v>
      </c>
      <c r="N139" s="187" t="n">
        <f aca="false">SUM(N140)</f>
        <v>50000</v>
      </c>
      <c r="O139" s="187" t="n">
        <f aca="false">SUM(O140)</f>
        <v>50000</v>
      </c>
      <c r="P139" s="188" t="n">
        <f aca="false">SUM(O139/N139*100)</f>
        <v>100</v>
      </c>
    </row>
    <row r="140" customFormat="false" ht="12.75" hidden="false" customHeight="false" outlineLevel="0" collapsed="false">
      <c r="A140" s="184"/>
      <c r="B140" s="185"/>
      <c r="C140" s="185"/>
      <c r="D140" s="185"/>
      <c r="E140" s="185"/>
      <c r="F140" s="185"/>
      <c r="G140" s="185"/>
      <c r="H140" s="185"/>
      <c r="I140" s="186" t="n">
        <v>38</v>
      </c>
      <c r="J140" s="98" t="s">
        <v>223</v>
      </c>
      <c r="K140" s="187" t="n">
        <f aca="false">SUM(K141)</f>
        <v>50000</v>
      </c>
      <c r="L140" s="187" t="n">
        <f aca="false">SUM(L141)</f>
        <v>0</v>
      </c>
      <c r="M140" s="187" t="n">
        <f aca="false">SUM(M141)</f>
        <v>0</v>
      </c>
      <c r="N140" s="187" t="n">
        <f aca="false">SUM(N141)</f>
        <v>50000</v>
      </c>
      <c r="O140" s="187" t="n">
        <f aca="false">SUM(O141)</f>
        <v>50000</v>
      </c>
      <c r="P140" s="188" t="n">
        <f aca="false">SUM(O140/N140*100)</f>
        <v>100</v>
      </c>
    </row>
    <row r="141" customFormat="false" ht="12.75" hidden="false" customHeight="false" outlineLevel="0" collapsed="false">
      <c r="A141" s="189"/>
      <c r="B141" s="190" t="s">
        <v>119</v>
      </c>
      <c r="C141" s="190"/>
      <c r="D141" s="190"/>
      <c r="E141" s="190"/>
      <c r="F141" s="190"/>
      <c r="G141" s="190"/>
      <c r="H141" s="190"/>
      <c r="I141" s="191" t="n">
        <v>381</v>
      </c>
      <c r="J141" s="192" t="s">
        <v>97</v>
      </c>
      <c r="K141" s="193" t="n">
        <f aca="false">SUM(K142:K142)</f>
        <v>50000</v>
      </c>
      <c r="L141" s="193" t="n">
        <f aca="false">SUM(L142:L142)</f>
        <v>0</v>
      </c>
      <c r="M141" s="193" t="n">
        <f aca="false">SUM(M142:M142)</f>
        <v>0</v>
      </c>
      <c r="N141" s="193" t="n">
        <f aca="false">SUM(N142:N142)</f>
        <v>50000</v>
      </c>
      <c r="O141" s="193" t="n">
        <f aca="false">SUM(O142:O142)</f>
        <v>50000</v>
      </c>
      <c r="P141" s="188" t="n">
        <f aca="false">SUM(O141/N141*100)</f>
        <v>100</v>
      </c>
    </row>
    <row r="142" customFormat="false" ht="12.75" hidden="true" customHeight="false" outlineLevel="0" collapsed="false">
      <c r="A142" s="189"/>
      <c r="B142" s="190"/>
      <c r="C142" s="190"/>
      <c r="D142" s="190"/>
      <c r="E142" s="190"/>
      <c r="F142" s="190"/>
      <c r="G142" s="190"/>
      <c r="H142" s="190"/>
      <c r="I142" s="199" t="n">
        <v>38111</v>
      </c>
      <c r="J142" s="192" t="s">
        <v>328</v>
      </c>
      <c r="K142" s="193" t="n">
        <v>50000</v>
      </c>
      <c r="L142" s="193"/>
      <c r="M142" s="193"/>
      <c r="N142" s="141" t="n">
        <f aca="false">SUM(K142+L142-M142)</f>
        <v>50000</v>
      </c>
      <c r="O142" s="141" t="n">
        <v>50000</v>
      </c>
      <c r="P142" s="188" t="n">
        <f aca="false">SUM(O142/N142*100)</f>
        <v>100</v>
      </c>
    </row>
    <row r="143" customFormat="false" ht="12.75" hidden="false" customHeight="false" outlineLevel="0" collapsed="false">
      <c r="A143" s="175" t="s">
        <v>330</v>
      </c>
      <c r="B143" s="170"/>
      <c r="C143" s="170"/>
      <c r="D143" s="170"/>
      <c r="E143" s="170"/>
      <c r="F143" s="170"/>
      <c r="G143" s="170"/>
      <c r="H143" s="170"/>
      <c r="I143" s="181" t="s">
        <v>214</v>
      </c>
      <c r="J143" s="182" t="s">
        <v>331</v>
      </c>
      <c r="K143" s="183" t="n">
        <f aca="false">SUM(K144)</f>
        <v>10000</v>
      </c>
      <c r="L143" s="183" t="n">
        <f aca="false">SUM(L144)</f>
        <v>0</v>
      </c>
      <c r="M143" s="183" t="n">
        <f aca="false">SUM(M144)</f>
        <v>0</v>
      </c>
      <c r="N143" s="183" t="n">
        <f aca="false">SUM(N144)</f>
        <v>10000</v>
      </c>
      <c r="O143" s="183" t="n">
        <f aca="false">SUM(O144)</f>
        <v>0</v>
      </c>
      <c r="P143" s="188" t="n">
        <f aca="false">SUM(O143/N143*100)</f>
        <v>0</v>
      </c>
    </row>
    <row r="144" customFormat="false" ht="12.75" hidden="false" customHeight="false" outlineLevel="0" collapsed="false">
      <c r="A144" s="175"/>
      <c r="B144" s="170"/>
      <c r="C144" s="170"/>
      <c r="D144" s="170"/>
      <c r="E144" s="170"/>
      <c r="F144" s="170"/>
      <c r="G144" s="170"/>
      <c r="H144" s="170"/>
      <c r="I144" s="181" t="s">
        <v>332</v>
      </c>
      <c r="J144" s="182"/>
      <c r="K144" s="183" t="n">
        <f aca="false">SUM(K145)</f>
        <v>10000</v>
      </c>
      <c r="L144" s="183" t="n">
        <f aca="false">SUM(L145)</f>
        <v>0</v>
      </c>
      <c r="M144" s="183" t="n">
        <f aca="false">SUM(M145)</f>
        <v>0</v>
      </c>
      <c r="N144" s="183" t="n">
        <f aca="false">SUM(N145)</f>
        <v>10000</v>
      </c>
      <c r="O144" s="183" t="n">
        <f aca="false">SUM(O145)</f>
        <v>0</v>
      </c>
      <c r="P144" s="188" t="n">
        <f aca="false">SUM(O144/N144*100)</f>
        <v>0</v>
      </c>
    </row>
    <row r="145" customFormat="false" ht="12.75" hidden="false" customHeight="false" outlineLevel="0" collapsed="false">
      <c r="A145" s="184"/>
      <c r="B145" s="185"/>
      <c r="C145" s="185"/>
      <c r="D145" s="185"/>
      <c r="E145" s="185"/>
      <c r="F145" s="185"/>
      <c r="G145" s="185"/>
      <c r="H145" s="185"/>
      <c r="I145" s="186" t="n">
        <v>3</v>
      </c>
      <c r="J145" s="98" t="s">
        <v>78</v>
      </c>
      <c r="K145" s="187" t="n">
        <f aca="false">SUM(K146)</f>
        <v>10000</v>
      </c>
      <c r="L145" s="187" t="n">
        <f aca="false">SUM(L146)</f>
        <v>0</v>
      </c>
      <c r="M145" s="187" t="n">
        <f aca="false">SUM(M146)</f>
        <v>0</v>
      </c>
      <c r="N145" s="187" t="n">
        <f aca="false">SUM(N146)</f>
        <v>10000</v>
      </c>
      <c r="O145" s="187" t="n">
        <f aca="false">SUM(O146)</f>
        <v>0</v>
      </c>
      <c r="P145" s="188" t="n">
        <f aca="false">SUM(O145/N145*100)</f>
        <v>0</v>
      </c>
    </row>
    <row r="146" customFormat="false" ht="12.75" hidden="false" customHeight="false" outlineLevel="0" collapsed="false">
      <c r="A146" s="184"/>
      <c r="B146" s="185"/>
      <c r="C146" s="185"/>
      <c r="D146" s="185"/>
      <c r="E146" s="185"/>
      <c r="F146" s="185"/>
      <c r="G146" s="185"/>
      <c r="H146" s="185"/>
      <c r="I146" s="186" t="n">
        <v>38</v>
      </c>
      <c r="J146" s="98" t="s">
        <v>223</v>
      </c>
      <c r="K146" s="187" t="n">
        <f aca="false">SUM(K147)</f>
        <v>10000</v>
      </c>
      <c r="L146" s="187" t="n">
        <f aca="false">SUM(L147)</f>
        <v>0</v>
      </c>
      <c r="M146" s="187" t="n">
        <f aca="false">SUM(M147)</f>
        <v>0</v>
      </c>
      <c r="N146" s="187" t="n">
        <f aca="false">SUM(N147)</f>
        <v>10000</v>
      </c>
      <c r="O146" s="187" t="n">
        <f aca="false">SUM(O147)</f>
        <v>0</v>
      </c>
      <c r="P146" s="188" t="n">
        <f aca="false">SUM(O146/N146*100)</f>
        <v>0</v>
      </c>
    </row>
    <row r="147" customFormat="false" ht="12.75" hidden="false" customHeight="false" outlineLevel="0" collapsed="false">
      <c r="A147" s="189"/>
      <c r="B147" s="190" t="s">
        <v>119</v>
      </c>
      <c r="C147" s="190"/>
      <c r="D147" s="190"/>
      <c r="E147" s="190"/>
      <c r="F147" s="190"/>
      <c r="G147" s="190"/>
      <c r="H147" s="190"/>
      <c r="I147" s="191" t="n">
        <v>381</v>
      </c>
      <c r="J147" s="192" t="s">
        <v>97</v>
      </c>
      <c r="K147" s="193" t="n">
        <f aca="false">SUM(K148)</f>
        <v>10000</v>
      </c>
      <c r="L147" s="193" t="n">
        <f aca="false">SUM(L148)</f>
        <v>0</v>
      </c>
      <c r="M147" s="193" t="n">
        <f aca="false">SUM(M148)</f>
        <v>0</v>
      </c>
      <c r="N147" s="193" t="n">
        <f aca="false">SUM(N148)</f>
        <v>10000</v>
      </c>
      <c r="O147" s="193" t="n">
        <f aca="false">SUM(O148)</f>
        <v>0</v>
      </c>
      <c r="P147" s="188" t="n">
        <f aca="false">SUM(O147/N147*100)</f>
        <v>0</v>
      </c>
    </row>
    <row r="148" customFormat="false" ht="12.75" hidden="true" customHeight="false" outlineLevel="0" collapsed="false">
      <c r="A148" s="189"/>
      <c r="B148" s="190"/>
      <c r="C148" s="190"/>
      <c r="D148" s="190"/>
      <c r="E148" s="190"/>
      <c r="F148" s="190"/>
      <c r="G148" s="190"/>
      <c r="H148" s="190"/>
      <c r="I148" s="191" t="n">
        <v>38111</v>
      </c>
      <c r="J148" s="192" t="s">
        <v>331</v>
      </c>
      <c r="K148" s="193" t="n">
        <v>10000</v>
      </c>
      <c r="L148" s="193"/>
      <c r="M148" s="193"/>
      <c r="N148" s="141" t="n">
        <f aca="false">SUM(K148+L148-M148)</f>
        <v>10000</v>
      </c>
      <c r="O148" s="141"/>
      <c r="P148" s="188" t="n">
        <f aca="false">SUM(O148/N148*100)</f>
        <v>0</v>
      </c>
    </row>
    <row r="149" customFormat="false" ht="12.75" hidden="false" customHeight="false" outlineLevel="0" collapsed="false">
      <c r="A149" s="180" t="s">
        <v>333</v>
      </c>
      <c r="B149" s="202"/>
      <c r="C149" s="202"/>
      <c r="D149" s="202"/>
      <c r="E149" s="202"/>
      <c r="F149" s="202"/>
      <c r="G149" s="202"/>
      <c r="H149" s="202"/>
      <c r="I149" s="171" t="s">
        <v>334</v>
      </c>
      <c r="J149" s="172" t="s">
        <v>335</v>
      </c>
      <c r="K149" s="173" t="n">
        <f aca="false">SUM(K150+K161+K167)</f>
        <v>304500</v>
      </c>
      <c r="L149" s="173" t="n">
        <f aca="false">SUM(L150+L161+L167)</f>
        <v>17900</v>
      </c>
      <c r="M149" s="173" t="n">
        <f aca="false">SUM(M150+M161+M167)</f>
        <v>22500</v>
      </c>
      <c r="N149" s="173" t="n">
        <f aca="false">SUM(N150+N161+N167)</f>
        <v>299900</v>
      </c>
      <c r="O149" s="173" t="n">
        <f aca="false">SUM(O150+O161+O167)</f>
        <v>250558.01</v>
      </c>
      <c r="P149" s="188" t="n">
        <f aca="false">SUM(O149/N149*100)</f>
        <v>83.5471857285762</v>
      </c>
    </row>
    <row r="150" customFormat="false" ht="12.75" hidden="false" customHeight="false" outlineLevel="0" collapsed="false">
      <c r="A150" s="175" t="s">
        <v>336</v>
      </c>
      <c r="B150" s="170"/>
      <c r="C150" s="170"/>
      <c r="D150" s="170"/>
      <c r="E150" s="170"/>
      <c r="F150" s="170"/>
      <c r="G150" s="170"/>
      <c r="H150" s="170"/>
      <c r="I150" s="181" t="s">
        <v>214</v>
      </c>
      <c r="J150" s="182" t="s">
        <v>337</v>
      </c>
      <c r="K150" s="183" t="n">
        <f aca="false">SUM(K151)</f>
        <v>141000</v>
      </c>
      <c r="L150" s="183" t="n">
        <f aca="false">SUM(L151)</f>
        <v>6000</v>
      </c>
      <c r="M150" s="183" t="n">
        <f aca="false">SUM(M151)</f>
        <v>4000</v>
      </c>
      <c r="N150" s="183" t="n">
        <f aca="false">SUM(N151)</f>
        <v>143000</v>
      </c>
      <c r="O150" s="183" t="n">
        <f aca="false">SUM(O151)</f>
        <v>117567.37</v>
      </c>
      <c r="P150" s="188" t="n">
        <f aca="false">SUM(O150/N150*100)</f>
        <v>82.214944055944</v>
      </c>
    </row>
    <row r="151" customFormat="false" ht="12.75" hidden="false" customHeight="false" outlineLevel="0" collapsed="false">
      <c r="A151" s="175"/>
      <c r="B151" s="170"/>
      <c r="C151" s="170"/>
      <c r="D151" s="170"/>
      <c r="E151" s="170"/>
      <c r="F151" s="170"/>
      <c r="G151" s="170"/>
      <c r="H151" s="170"/>
      <c r="I151" s="181" t="s">
        <v>338</v>
      </c>
      <c r="J151" s="182"/>
      <c r="K151" s="183" t="n">
        <f aca="false">SUM(K152)</f>
        <v>141000</v>
      </c>
      <c r="L151" s="183" t="n">
        <f aca="false">SUM(L152)</f>
        <v>6000</v>
      </c>
      <c r="M151" s="183" t="n">
        <f aca="false">SUM(M152)</f>
        <v>4000</v>
      </c>
      <c r="N151" s="183" t="n">
        <f aca="false">SUM(N152)</f>
        <v>143000</v>
      </c>
      <c r="O151" s="183" t="n">
        <f aca="false">SUM(O152)</f>
        <v>117567.37</v>
      </c>
      <c r="P151" s="188" t="n">
        <f aca="false">SUM(O151/N151*100)</f>
        <v>82.214944055944</v>
      </c>
    </row>
    <row r="152" customFormat="false" ht="12.75" hidden="false" customHeight="false" outlineLevel="0" collapsed="false">
      <c r="A152" s="184"/>
      <c r="B152" s="185"/>
      <c r="C152" s="185"/>
      <c r="D152" s="185"/>
      <c r="E152" s="185"/>
      <c r="F152" s="185"/>
      <c r="G152" s="185"/>
      <c r="H152" s="185"/>
      <c r="I152" s="186" t="n">
        <v>3</v>
      </c>
      <c r="J152" s="98" t="s">
        <v>78</v>
      </c>
      <c r="K152" s="187" t="n">
        <f aca="false">SUM(K156)</f>
        <v>141000</v>
      </c>
      <c r="L152" s="187" t="n">
        <f aca="false">SUM(L153+L156)</f>
        <v>6000</v>
      </c>
      <c r="M152" s="187" t="n">
        <f aca="false">SUM(M153+M156)</f>
        <v>4000</v>
      </c>
      <c r="N152" s="187" t="n">
        <f aca="false">SUM(N153+N156)</f>
        <v>143000</v>
      </c>
      <c r="O152" s="187" t="n">
        <f aca="false">SUM(O153+O156)</f>
        <v>117567.37</v>
      </c>
      <c r="P152" s="188" t="n">
        <f aca="false">SUM(O152/N152*100)</f>
        <v>82.214944055944</v>
      </c>
    </row>
    <row r="153" customFormat="false" ht="12.75" hidden="false" customHeight="false" outlineLevel="0" collapsed="false">
      <c r="A153" s="184"/>
      <c r="B153" s="185"/>
      <c r="C153" s="185"/>
      <c r="D153" s="185"/>
      <c r="E153" s="185"/>
      <c r="F153" s="185"/>
      <c r="G153" s="185"/>
      <c r="H153" s="185"/>
      <c r="I153" s="186" t="n">
        <v>37</v>
      </c>
      <c r="J153" s="98" t="s">
        <v>339</v>
      </c>
      <c r="K153" s="187"/>
      <c r="L153" s="187" t="n">
        <f aca="false">SUM(L154)</f>
        <v>6000</v>
      </c>
      <c r="M153" s="187" t="n">
        <f aca="false">SUM(M154)</f>
        <v>0</v>
      </c>
      <c r="N153" s="187" t="n">
        <f aca="false">SUM(N154)</f>
        <v>6000</v>
      </c>
      <c r="O153" s="187" t="n">
        <f aca="false">SUM(O154)</f>
        <v>5644.61</v>
      </c>
      <c r="P153" s="188"/>
    </row>
    <row r="154" customFormat="false" ht="12.75" hidden="false" customHeight="false" outlineLevel="0" collapsed="false">
      <c r="A154" s="184"/>
      <c r="B154" s="190" t="s">
        <v>119</v>
      </c>
      <c r="C154" s="190"/>
      <c r="D154" s="190"/>
      <c r="E154" s="190"/>
      <c r="F154" s="190"/>
      <c r="G154" s="190"/>
      <c r="H154" s="190"/>
      <c r="I154" s="191" t="n">
        <v>372</v>
      </c>
      <c r="J154" s="192" t="s">
        <v>340</v>
      </c>
      <c r="K154" s="187"/>
      <c r="L154" s="187" t="n">
        <f aca="false">SUM(L155)</f>
        <v>6000</v>
      </c>
      <c r="M154" s="187" t="n">
        <f aca="false">SUM(M155)</f>
        <v>0</v>
      </c>
      <c r="N154" s="187" t="n">
        <f aca="false">SUM(N155)</f>
        <v>6000</v>
      </c>
      <c r="O154" s="187" t="n">
        <f aca="false">SUM(O155)</f>
        <v>5644.61</v>
      </c>
      <c r="P154" s="188"/>
    </row>
    <row r="155" customFormat="false" ht="12.75" hidden="true" customHeight="false" outlineLevel="0" collapsed="false">
      <c r="A155" s="184"/>
      <c r="B155" s="190"/>
      <c r="C155" s="190"/>
      <c r="D155" s="190"/>
      <c r="E155" s="190"/>
      <c r="F155" s="190"/>
      <c r="G155" s="190"/>
      <c r="H155" s="190"/>
      <c r="I155" s="199" t="n">
        <v>37221</v>
      </c>
      <c r="J155" s="192" t="s">
        <v>341</v>
      </c>
      <c r="K155" s="193"/>
      <c r="L155" s="193" t="n">
        <v>6000</v>
      </c>
      <c r="M155" s="193"/>
      <c r="N155" s="141" t="n">
        <f aca="false">SUM(K155+L155-M155)</f>
        <v>6000</v>
      </c>
      <c r="O155" s="141" t="n">
        <v>5644.61</v>
      </c>
      <c r="P155" s="188"/>
    </row>
    <row r="156" customFormat="false" ht="12.75" hidden="false" customHeight="false" outlineLevel="0" collapsed="false">
      <c r="A156" s="184"/>
      <c r="B156" s="185"/>
      <c r="C156" s="185"/>
      <c r="D156" s="185"/>
      <c r="E156" s="185"/>
      <c r="F156" s="185"/>
      <c r="G156" s="185"/>
      <c r="H156" s="185"/>
      <c r="I156" s="186" t="n">
        <v>38</v>
      </c>
      <c r="J156" s="98" t="s">
        <v>96</v>
      </c>
      <c r="K156" s="187" t="n">
        <f aca="false">SUM(K157)</f>
        <v>141000</v>
      </c>
      <c r="L156" s="187" t="n">
        <f aca="false">SUM(L157)</f>
        <v>0</v>
      </c>
      <c r="M156" s="187" t="n">
        <f aca="false">SUM(M157)</f>
        <v>4000</v>
      </c>
      <c r="N156" s="187" t="n">
        <f aca="false">SUM(N157)</f>
        <v>137000</v>
      </c>
      <c r="O156" s="187" t="n">
        <f aca="false">SUM(O157)</f>
        <v>111922.76</v>
      </c>
      <c r="P156" s="188" t="n">
        <f aca="false">SUM(O156/N156*100)</f>
        <v>81.6954452554745</v>
      </c>
    </row>
    <row r="157" customFormat="false" ht="12.75" hidden="false" customHeight="false" outlineLevel="0" collapsed="false">
      <c r="A157" s="189"/>
      <c r="B157" s="190" t="s">
        <v>119</v>
      </c>
      <c r="C157" s="190"/>
      <c r="D157" s="190"/>
      <c r="E157" s="190"/>
      <c r="F157" s="190"/>
      <c r="G157" s="190"/>
      <c r="H157" s="190"/>
      <c r="I157" s="191" t="n">
        <v>381</v>
      </c>
      <c r="J157" s="192" t="s">
        <v>97</v>
      </c>
      <c r="K157" s="193" t="n">
        <f aca="false">SUM(K158:K160)</f>
        <v>141000</v>
      </c>
      <c r="L157" s="193" t="n">
        <f aca="false">SUM(L158:L160)</f>
        <v>0</v>
      </c>
      <c r="M157" s="193" t="n">
        <f aca="false">SUM(M158:M160)</f>
        <v>4000</v>
      </c>
      <c r="N157" s="193" t="n">
        <f aca="false">SUM(N158:N160)</f>
        <v>137000</v>
      </c>
      <c r="O157" s="193" t="n">
        <f aca="false">SUM(O158:O160)</f>
        <v>111922.76</v>
      </c>
      <c r="P157" s="188" t="n">
        <f aca="false">SUM(O157/N157*100)</f>
        <v>81.6954452554745</v>
      </c>
    </row>
    <row r="158" customFormat="false" ht="12.75" hidden="true" customHeight="false" outlineLevel="0" collapsed="false">
      <c r="A158" s="189"/>
      <c r="B158" s="190"/>
      <c r="C158" s="190"/>
      <c r="D158" s="190"/>
      <c r="E158" s="190"/>
      <c r="F158" s="190"/>
      <c r="G158" s="190"/>
      <c r="H158" s="190"/>
      <c r="I158" s="191" t="n">
        <v>38113</v>
      </c>
      <c r="J158" s="192" t="s">
        <v>342</v>
      </c>
      <c r="K158" s="193" t="n">
        <v>117000</v>
      </c>
      <c r="L158" s="193"/>
      <c r="M158" s="193"/>
      <c r="N158" s="141" t="n">
        <f aca="false">SUM(K158+L158-M158)</f>
        <v>117000</v>
      </c>
      <c r="O158" s="141" t="n">
        <v>95491.26</v>
      </c>
      <c r="P158" s="188" t="n">
        <f aca="false">SUM(O158/N158*100)</f>
        <v>81.6164615384615</v>
      </c>
    </row>
    <row r="159" customFormat="false" ht="12.75" hidden="true" customHeight="false" outlineLevel="0" collapsed="false">
      <c r="A159" s="189"/>
      <c r="B159" s="190"/>
      <c r="C159" s="190"/>
      <c r="D159" s="190"/>
      <c r="E159" s="190"/>
      <c r="F159" s="190"/>
      <c r="G159" s="190"/>
      <c r="H159" s="190"/>
      <c r="I159" s="199" t="n">
        <v>38113</v>
      </c>
      <c r="J159" s="192" t="s">
        <v>343</v>
      </c>
      <c r="K159" s="193" t="n">
        <v>4000</v>
      </c>
      <c r="L159" s="193"/>
      <c r="M159" s="193" t="n">
        <v>4000</v>
      </c>
      <c r="N159" s="141" t="n">
        <f aca="false">SUM(K159+L159-M159)</f>
        <v>0</v>
      </c>
      <c r="O159" s="141"/>
      <c r="P159" s="188" t="e">
        <f aca="false">SUM(O159/N159*100)</f>
        <v>#DIV/0!</v>
      </c>
    </row>
    <row r="160" customFormat="false" ht="12.75" hidden="true" customHeight="false" outlineLevel="0" collapsed="false">
      <c r="A160" s="189"/>
      <c r="B160" s="190"/>
      <c r="C160" s="190"/>
      <c r="D160" s="190"/>
      <c r="E160" s="190"/>
      <c r="F160" s="190"/>
      <c r="G160" s="190"/>
      <c r="H160" s="190"/>
      <c r="I160" s="191" t="n">
        <v>38113</v>
      </c>
      <c r="J160" s="192" t="s">
        <v>344</v>
      </c>
      <c r="K160" s="193" t="n">
        <v>20000</v>
      </c>
      <c r="L160" s="193"/>
      <c r="M160" s="193"/>
      <c r="N160" s="141" t="n">
        <f aca="false">SUM(K160+L160-M160)</f>
        <v>20000</v>
      </c>
      <c r="O160" s="141" t="n">
        <v>16431.5</v>
      </c>
      <c r="P160" s="188" t="n">
        <f aca="false">SUM(O160/N160*100)</f>
        <v>82.1575</v>
      </c>
    </row>
    <row r="161" customFormat="false" ht="12.75" hidden="false" customHeight="false" outlineLevel="0" collapsed="false">
      <c r="A161" s="175" t="s">
        <v>345</v>
      </c>
      <c r="B161" s="170"/>
      <c r="C161" s="170"/>
      <c r="D161" s="170"/>
      <c r="E161" s="170"/>
      <c r="F161" s="170"/>
      <c r="G161" s="170"/>
      <c r="H161" s="170"/>
      <c r="I161" s="181" t="s">
        <v>214</v>
      </c>
      <c r="J161" s="182" t="s">
        <v>346</v>
      </c>
      <c r="K161" s="183" t="n">
        <f aca="false">SUM(K162)</f>
        <v>35000</v>
      </c>
      <c r="L161" s="183" t="n">
        <f aca="false">SUM(L162)</f>
        <v>0</v>
      </c>
      <c r="M161" s="183" t="n">
        <f aca="false">SUM(M162)</f>
        <v>10000</v>
      </c>
      <c r="N161" s="183" t="n">
        <f aca="false">SUM(N162)</f>
        <v>25000</v>
      </c>
      <c r="O161" s="183" t="n">
        <f aca="false">SUM(O162)</f>
        <v>15313.21</v>
      </c>
      <c r="P161" s="188" t="n">
        <f aca="false">SUM(O161/N161*100)</f>
        <v>61.25284</v>
      </c>
    </row>
    <row r="162" customFormat="false" ht="12.75" hidden="false" customHeight="false" outlineLevel="0" collapsed="false">
      <c r="A162" s="175"/>
      <c r="B162" s="170"/>
      <c r="C162" s="170"/>
      <c r="D162" s="170"/>
      <c r="E162" s="170"/>
      <c r="F162" s="170"/>
      <c r="G162" s="170"/>
      <c r="H162" s="170"/>
      <c r="I162" s="181" t="s">
        <v>347</v>
      </c>
      <c r="J162" s="182"/>
      <c r="K162" s="183" t="n">
        <f aca="false">SUM(K163)</f>
        <v>35000</v>
      </c>
      <c r="L162" s="183" t="n">
        <f aca="false">SUM(L163)</f>
        <v>0</v>
      </c>
      <c r="M162" s="183" t="n">
        <f aca="false">SUM(M163)</f>
        <v>10000</v>
      </c>
      <c r="N162" s="183" t="n">
        <f aca="false">SUM(N163)</f>
        <v>25000</v>
      </c>
      <c r="O162" s="183" t="n">
        <f aca="false">SUM(O163)</f>
        <v>15313.21</v>
      </c>
      <c r="P162" s="188" t="n">
        <f aca="false">SUM(O162/N162*100)</f>
        <v>61.25284</v>
      </c>
    </row>
    <row r="163" customFormat="false" ht="12.75" hidden="false" customHeight="false" outlineLevel="0" collapsed="false">
      <c r="A163" s="184"/>
      <c r="B163" s="185"/>
      <c r="C163" s="185"/>
      <c r="D163" s="185"/>
      <c r="E163" s="185"/>
      <c r="F163" s="185"/>
      <c r="G163" s="185"/>
      <c r="H163" s="185"/>
      <c r="I163" s="186" t="n">
        <v>3</v>
      </c>
      <c r="J163" s="98" t="s">
        <v>78</v>
      </c>
      <c r="K163" s="187" t="n">
        <f aca="false">SUM(K164)</f>
        <v>35000</v>
      </c>
      <c r="L163" s="187" t="n">
        <f aca="false">SUM(L164)</f>
        <v>0</v>
      </c>
      <c r="M163" s="187" t="n">
        <f aca="false">SUM(M164)</f>
        <v>10000</v>
      </c>
      <c r="N163" s="187" t="n">
        <f aca="false">SUM(N164)</f>
        <v>25000</v>
      </c>
      <c r="O163" s="187" t="n">
        <f aca="false">SUM(O164)</f>
        <v>15313.21</v>
      </c>
      <c r="P163" s="188" t="n">
        <f aca="false">SUM(O163/N163*100)</f>
        <v>61.25284</v>
      </c>
    </row>
    <row r="164" customFormat="false" ht="12.75" hidden="false" customHeight="false" outlineLevel="0" collapsed="false">
      <c r="A164" s="184"/>
      <c r="B164" s="185"/>
      <c r="C164" s="185"/>
      <c r="D164" s="185"/>
      <c r="E164" s="185"/>
      <c r="F164" s="185"/>
      <c r="G164" s="185"/>
      <c r="H164" s="185"/>
      <c r="I164" s="186" t="n">
        <v>37</v>
      </c>
      <c r="J164" s="98" t="s">
        <v>339</v>
      </c>
      <c r="K164" s="187" t="n">
        <f aca="false">SUM(K165)</f>
        <v>35000</v>
      </c>
      <c r="L164" s="187" t="n">
        <f aca="false">SUM(L165)</f>
        <v>0</v>
      </c>
      <c r="M164" s="187" t="n">
        <f aca="false">SUM(M165)</f>
        <v>10000</v>
      </c>
      <c r="N164" s="187" t="n">
        <f aca="false">SUM(N165)</f>
        <v>25000</v>
      </c>
      <c r="O164" s="187" t="n">
        <f aca="false">SUM(O165)</f>
        <v>15313.21</v>
      </c>
      <c r="P164" s="188" t="n">
        <f aca="false">SUM(O164/N164*100)</f>
        <v>61.25284</v>
      </c>
    </row>
    <row r="165" customFormat="false" ht="12.75" hidden="false" customHeight="false" outlineLevel="0" collapsed="false">
      <c r="A165" s="189"/>
      <c r="B165" s="190" t="s">
        <v>119</v>
      </c>
      <c r="C165" s="190"/>
      <c r="D165" s="190"/>
      <c r="E165" s="190"/>
      <c r="F165" s="190"/>
      <c r="G165" s="190"/>
      <c r="H165" s="190"/>
      <c r="I165" s="191" t="n">
        <v>372</v>
      </c>
      <c r="J165" s="192" t="s">
        <v>340</v>
      </c>
      <c r="K165" s="193" t="n">
        <f aca="false">SUM(K166)</f>
        <v>35000</v>
      </c>
      <c r="L165" s="193" t="n">
        <f aca="false">SUM(L166)</f>
        <v>0</v>
      </c>
      <c r="M165" s="193" t="n">
        <f aca="false">SUM(M166)</f>
        <v>10000</v>
      </c>
      <c r="N165" s="193" t="n">
        <f aca="false">SUM(N166)</f>
        <v>25000</v>
      </c>
      <c r="O165" s="193" t="n">
        <f aca="false">SUM(O166)</f>
        <v>15313.21</v>
      </c>
      <c r="P165" s="188" t="n">
        <f aca="false">SUM(O165/N165*100)</f>
        <v>61.25284</v>
      </c>
    </row>
    <row r="166" customFormat="false" ht="12.75" hidden="true" customHeight="false" outlineLevel="0" collapsed="false">
      <c r="A166" s="189"/>
      <c r="B166" s="190"/>
      <c r="C166" s="190"/>
      <c r="D166" s="190"/>
      <c r="E166" s="190"/>
      <c r="F166" s="190"/>
      <c r="G166" s="190"/>
      <c r="H166" s="190"/>
      <c r="I166" s="191" t="n">
        <v>37221</v>
      </c>
      <c r="J166" s="192" t="s">
        <v>348</v>
      </c>
      <c r="K166" s="193" t="n">
        <v>35000</v>
      </c>
      <c r="L166" s="193"/>
      <c r="M166" s="193" t="n">
        <v>10000</v>
      </c>
      <c r="N166" s="141" t="n">
        <f aca="false">SUM(K166+L166-M166)</f>
        <v>25000</v>
      </c>
      <c r="O166" s="141" t="n">
        <v>15313.21</v>
      </c>
      <c r="P166" s="188" t="n">
        <f aca="false">SUM(O166/N166*100)</f>
        <v>61.25284</v>
      </c>
    </row>
    <row r="167" customFormat="false" ht="12.75" hidden="false" customHeight="false" outlineLevel="0" collapsed="false">
      <c r="A167" s="175" t="s">
        <v>336</v>
      </c>
      <c r="B167" s="170"/>
      <c r="C167" s="170"/>
      <c r="D167" s="170"/>
      <c r="E167" s="170"/>
      <c r="F167" s="170"/>
      <c r="G167" s="170"/>
      <c r="H167" s="170"/>
      <c r="I167" s="181" t="s">
        <v>214</v>
      </c>
      <c r="J167" s="182" t="s">
        <v>349</v>
      </c>
      <c r="K167" s="183" t="n">
        <f aca="false">SUM(K168)</f>
        <v>128500</v>
      </c>
      <c r="L167" s="183" t="n">
        <f aca="false">SUM(L168)</f>
        <v>11900</v>
      </c>
      <c r="M167" s="183" t="n">
        <f aca="false">SUM(M168)</f>
        <v>8500</v>
      </c>
      <c r="N167" s="183" t="n">
        <f aca="false">SUM(N168)</f>
        <v>131900</v>
      </c>
      <c r="O167" s="183" t="n">
        <f aca="false">SUM(O168)</f>
        <v>117677.43</v>
      </c>
      <c r="P167" s="188" t="n">
        <f aca="false">SUM(O167/N167*100)</f>
        <v>89.2171569370735</v>
      </c>
    </row>
    <row r="168" customFormat="false" ht="12.75" hidden="false" customHeight="false" outlineLevel="0" collapsed="false">
      <c r="A168" s="175"/>
      <c r="B168" s="170"/>
      <c r="C168" s="170"/>
      <c r="D168" s="170"/>
      <c r="E168" s="170"/>
      <c r="F168" s="170"/>
      <c r="G168" s="170"/>
      <c r="H168" s="170"/>
      <c r="I168" s="181" t="s">
        <v>350</v>
      </c>
      <c r="J168" s="182"/>
      <c r="K168" s="183" t="n">
        <f aca="false">SUM(K169)</f>
        <v>128500</v>
      </c>
      <c r="L168" s="183" t="n">
        <f aca="false">SUM(L169)</f>
        <v>11900</v>
      </c>
      <c r="M168" s="183" t="n">
        <f aca="false">SUM(M169)</f>
        <v>8500</v>
      </c>
      <c r="N168" s="183" t="n">
        <f aca="false">SUM(N169)</f>
        <v>131900</v>
      </c>
      <c r="O168" s="183" t="n">
        <f aca="false">SUM(O169)</f>
        <v>117677.43</v>
      </c>
      <c r="P168" s="188" t="n">
        <f aca="false">SUM(O168/N168*100)</f>
        <v>89.2171569370735</v>
      </c>
    </row>
    <row r="169" customFormat="false" ht="12.75" hidden="false" customHeight="false" outlineLevel="0" collapsed="false">
      <c r="A169" s="184"/>
      <c r="B169" s="185"/>
      <c r="C169" s="185"/>
      <c r="D169" s="185"/>
      <c r="E169" s="185"/>
      <c r="F169" s="185"/>
      <c r="G169" s="185"/>
      <c r="H169" s="185"/>
      <c r="I169" s="186" t="n">
        <v>3</v>
      </c>
      <c r="J169" s="98" t="s">
        <v>78</v>
      </c>
      <c r="K169" s="187" t="n">
        <f aca="false">SUM(K170+K175)</f>
        <v>128500</v>
      </c>
      <c r="L169" s="187" t="n">
        <f aca="false">SUM(L170+L175)</f>
        <v>11900</v>
      </c>
      <c r="M169" s="187" t="n">
        <f aca="false">SUM(M170+M175)</f>
        <v>8500</v>
      </c>
      <c r="N169" s="187" t="n">
        <f aca="false">SUM(N170+N175)</f>
        <v>131900</v>
      </c>
      <c r="O169" s="187" t="n">
        <f aca="false">SUM(O170+O175)</f>
        <v>117677.43</v>
      </c>
      <c r="P169" s="188" t="n">
        <f aca="false">SUM(O169/N169*100)</f>
        <v>89.2171569370735</v>
      </c>
    </row>
    <row r="170" customFormat="false" ht="12.75" hidden="false" customHeight="false" outlineLevel="0" collapsed="false">
      <c r="A170" s="184"/>
      <c r="B170" s="185"/>
      <c r="C170" s="185"/>
      <c r="D170" s="185"/>
      <c r="E170" s="185"/>
      <c r="F170" s="185"/>
      <c r="G170" s="185"/>
      <c r="H170" s="185"/>
      <c r="I170" s="186" t="n">
        <v>36</v>
      </c>
      <c r="J170" s="98" t="s">
        <v>96</v>
      </c>
      <c r="K170" s="187" t="n">
        <f aca="false">SUM(K171)</f>
        <v>45000</v>
      </c>
      <c r="L170" s="187" t="n">
        <f aca="false">SUM(L171)</f>
        <v>7500</v>
      </c>
      <c r="M170" s="187" t="n">
        <f aca="false">SUM(M171)</f>
        <v>0</v>
      </c>
      <c r="N170" s="187" t="n">
        <f aca="false">SUM(N171)</f>
        <v>52500</v>
      </c>
      <c r="O170" s="187" t="n">
        <f aca="false">SUM(O171)</f>
        <v>46935.62</v>
      </c>
      <c r="P170" s="188" t="n">
        <f aca="false">SUM(O170/N170*100)</f>
        <v>89.401180952381</v>
      </c>
    </row>
    <row r="171" customFormat="false" ht="12.75" hidden="false" customHeight="false" outlineLevel="0" collapsed="false">
      <c r="A171" s="189"/>
      <c r="B171" s="190" t="s">
        <v>119</v>
      </c>
      <c r="C171" s="190"/>
      <c r="D171" s="190"/>
      <c r="E171" s="190"/>
      <c r="F171" s="190"/>
      <c r="G171" s="190"/>
      <c r="H171" s="190"/>
      <c r="I171" s="191" t="n">
        <v>366</v>
      </c>
      <c r="J171" s="192" t="s">
        <v>97</v>
      </c>
      <c r="K171" s="193" t="n">
        <f aca="false">SUM(K172:K174)</f>
        <v>45000</v>
      </c>
      <c r="L171" s="193" t="n">
        <f aca="false">SUM(L172:L174)</f>
        <v>7500</v>
      </c>
      <c r="M171" s="193" t="n">
        <f aca="false">SUM(M172:M174)</f>
        <v>0</v>
      </c>
      <c r="N171" s="193" t="n">
        <f aca="false">SUM(N172:N174)</f>
        <v>52500</v>
      </c>
      <c r="O171" s="193" t="n">
        <f aca="false">SUM(O172:O174)</f>
        <v>46935.62</v>
      </c>
      <c r="P171" s="188" t="n">
        <f aca="false">SUM(O171/N171*100)</f>
        <v>89.401180952381</v>
      </c>
    </row>
    <row r="172" customFormat="false" ht="12.75" hidden="true" customHeight="false" outlineLevel="0" collapsed="false">
      <c r="A172" s="189"/>
      <c r="B172" s="190"/>
      <c r="C172" s="190"/>
      <c r="D172" s="190"/>
      <c r="E172" s="190"/>
      <c r="F172" s="190"/>
      <c r="G172" s="190"/>
      <c r="H172" s="190"/>
      <c r="I172" s="191" t="n">
        <v>36611</v>
      </c>
      <c r="J172" s="192" t="s">
        <v>351</v>
      </c>
      <c r="K172" s="193" t="n">
        <v>10000</v>
      </c>
      <c r="L172" s="193" t="n">
        <v>1500</v>
      </c>
      <c r="M172" s="193"/>
      <c r="N172" s="141" t="n">
        <f aca="false">SUM(K172+L172-M172)</f>
        <v>11500</v>
      </c>
      <c r="O172" s="141" t="n">
        <v>11500</v>
      </c>
      <c r="P172" s="188" t="n">
        <f aca="false">SUM(O172/N172*100)</f>
        <v>100</v>
      </c>
    </row>
    <row r="173" customFormat="false" ht="12.75" hidden="true" customHeight="false" outlineLevel="0" collapsed="false">
      <c r="A173" s="189"/>
      <c r="B173" s="190"/>
      <c r="C173" s="190"/>
      <c r="D173" s="190"/>
      <c r="E173" s="190"/>
      <c r="F173" s="190"/>
      <c r="G173" s="190"/>
      <c r="H173" s="190"/>
      <c r="I173" s="191" t="n">
        <v>36611</v>
      </c>
      <c r="J173" s="192" t="s">
        <v>352</v>
      </c>
      <c r="K173" s="193" t="n">
        <v>35000</v>
      </c>
      <c r="L173" s="193"/>
      <c r="M173" s="193"/>
      <c r="N173" s="141" t="n">
        <f aca="false">SUM(K173+L173-M173)</f>
        <v>35000</v>
      </c>
      <c r="O173" s="141" t="n">
        <v>32222</v>
      </c>
      <c r="P173" s="188" t="n">
        <f aca="false">SUM(O173/N173*100)</f>
        <v>92.0628571428571</v>
      </c>
    </row>
    <row r="174" s="147" customFormat="true" ht="12.75" hidden="true" customHeight="false" outlineLevel="0" collapsed="false">
      <c r="A174" s="200"/>
      <c r="B174" s="201"/>
      <c r="C174" s="201"/>
      <c r="D174" s="201"/>
      <c r="E174" s="201"/>
      <c r="F174" s="201"/>
      <c r="G174" s="201"/>
      <c r="H174" s="201"/>
      <c r="I174" s="199" t="n">
        <v>36314</v>
      </c>
      <c r="J174" s="198" t="s">
        <v>353</v>
      </c>
      <c r="K174" s="197"/>
      <c r="L174" s="197" t="n">
        <v>6000</v>
      </c>
      <c r="M174" s="197"/>
      <c r="N174" s="143" t="n">
        <f aca="false">SUM(K174+L174-M174)</f>
        <v>6000</v>
      </c>
      <c r="O174" s="143" t="n">
        <v>3213.62</v>
      </c>
      <c r="P174" s="188"/>
    </row>
    <row r="175" customFormat="false" ht="12.75" hidden="false" customHeight="false" outlineLevel="0" collapsed="false">
      <c r="A175" s="184"/>
      <c r="B175" s="185"/>
      <c r="C175" s="185"/>
      <c r="D175" s="185"/>
      <c r="E175" s="185"/>
      <c r="F175" s="185"/>
      <c r="G175" s="185"/>
      <c r="H175" s="185"/>
      <c r="I175" s="186" t="n">
        <v>37</v>
      </c>
      <c r="J175" s="98" t="s">
        <v>339</v>
      </c>
      <c r="K175" s="196" t="n">
        <f aca="false">SUM(K176)</f>
        <v>83500</v>
      </c>
      <c r="L175" s="196" t="n">
        <f aca="false">SUM(L176)</f>
        <v>4400</v>
      </c>
      <c r="M175" s="196" t="n">
        <f aca="false">SUM(M176)</f>
        <v>8500</v>
      </c>
      <c r="N175" s="196" t="n">
        <f aca="false">SUM(N176)</f>
        <v>79400</v>
      </c>
      <c r="O175" s="196" t="n">
        <f aca="false">SUM(O176)</f>
        <v>70741.81</v>
      </c>
      <c r="P175" s="188" t="n">
        <f aca="false">SUM(O175/N175*100)</f>
        <v>89.0954785894207</v>
      </c>
    </row>
    <row r="176" customFormat="false" ht="12.75" hidden="false" customHeight="false" outlineLevel="0" collapsed="false">
      <c r="A176" s="189"/>
      <c r="B176" s="190" t="s">
        <v>119</v>
      </c>
      <c r="C176" s="190"/>
      <c r="D176" s="190"/>
      <c r="E176" s="190"/>
      <c r="F176" s="190"/>
      <c r="G176" s="190"/>
      <c r="H176" s="190"/>
      <c r="I176" s="191" t="n">
        <v>372</v>
      </c>
      <c r="J176" s="192" t="s">
        <v>340</v>
      </c>
      <c r="K176" s="203" t="n">
        <f aca="false">SUM(K177:K180)</f>
        <v>83500</v>
      </c>
      <c r="L176" s="203" t="n">
        <f aca="false">SUM(L177:L180)</f>
        <v>4400</v>
      </c>
      <c r="M176" s="203" t="n">
        <f aca="false">SUM(M177:M180)</f>
        <v>8500</v>
      </c>
      <c r="N176" s="203" t="n">
        <f aca="false">SUM(N177:N180)</f>
        <v>79400</v>
      </c>
      <c r="O176" s="203" t="n">
        <f aca="false">SUM(O177:O180)</f>
        <v>70741.81</v>
      </c>
      <c r="P176" s="188" t="n">
        <f aca="false">SUM(O176/N176*100)</f>
        <v>89.0954785894207</v>
      </c>
    </row>
    <row r="177" customFormat="false" ht="12.75" hidden="true" customHeight="false" outlineLevel="0" collapsed="false">
      <c r="A177" s="189"/>
      <c r="B177" s="190"/>
      <c r="C177" s="190"/>
      <c r="D177" s="190"/>
      <c r="E177" s="190"/>
      <c r="F177" s="190"/>
      <c r="G177" s="190"/>
      <c r="H177" s="190"/>
      <c r="I177" s="199" t="n">
        <v>37221</v>
      </c>
      <c r="J177" s="192" t="s">
        <v>354</v>
      </c>
      <c r="K177" s="193" t="n">
        <v>14000</v>
      </c>
      <c r="L177" s="193" t="n">
        <v>2000</v>
      </c>
      <c r="M177" s="193"/>
      <c r="N177" s="141" t="n">
        <f aca="false">SUM(K177+L177-M177)</f>
        <v>16000</v>
      </c>
      <c r="O177" s="141" t="n">
        <v>15341.81</v>
      </c>
      <c r="P177" s="188" t="n">
        <f aca="false">SUM(O177/N177*100)</f>
        <v>95.8863125</v>
      </c>
    </row>
    <row r="178" customFormat="false" ht="12.75" hidden="true" customHeight="false" outlineLevel="0" collapsed="false">
      <c r="A178" s="189"/>
      <c r="B178" s="190"/>
      <c r="C178" s="190"/>
      <c r="D178" s="190"/>
      <c r="E178" s="190"/>
      <c r="F178" s="190"/>
      <c r="G178" s="190"/>
      <c r="H178" s="190"/>
      <c r="I178" s="199" t="n">
        <v>37221</v>
      </c>
      <c r="J178" s="192" t="s">
        <v>355</v>
      </c>
      <c r="K178" s="193" t="n">
        <v>8500</v>
      </c>
      <c r="L178" s="193"/>
      <c r="M178" s="193" t="n">
        <v>8500</v>
      </c>
      <c r="N178" s="141" t="n">
        <f aca="false">SUM(K178+L178-M178)</f>
        <v>0</v>
      </c>
      <c r="O178" s="141"/>
      <c r="P178" s="188" t="n">
        <v>0</v>
      </c>
    </row>
    <row r="179" customFormat="false" ht="12.75" hidden="true" customHeight="false" outlineLevel="0" collapsed="false">
      <c r="A179" s="189"/>
      <c r="B179" s="190"/>
      <c r="C179" s="190"/>
      <c r="D179" s="190"/>
      <c r="E179" s="190"/>
      <c r="F179" s="190"/>
      <c r="G179" s="190"/>
      <c r="H179" s="190"/>
      <c r="I179" s="199" t="n">
        <v>37221</v>
      </c>
      <c r="J179" s="192" t="s">
        <v>356</v>
      </c>
      <c r="K179" s="193" t="n">
        <v>45000</v>
      </c>
      <c r="L179" s="193"/>
      <c r="M179" s="193"/>
      <c r="N179" s="141" t="n">
        <f aca="false">SUM(K179+L179-M179)</f>
        <v>45000</v>
      </c>
      <c r="O179" s="141" t="n">
        <v>37000</v>
      </c>
      <c r="P179" s="188" t="n">
        <f aca="false">SUM(O179/N179*100)</f>
        <v>82.2222222222222</v>
      </c>
    </row>
    <row r="180" customFormat="false" ht="12.75" hidden="true" customHeight="false" outlineLevel="0" collapsed="false">
      <c r="A180" s="189"/>
      <c r="B180" s="190"/>
      <c r="C180" s="190"/>
      <c r="D180" s="190"/>
      <c r="E180" s="190"/>
      <c r="F180" s="190"/>
      <c r="G180" s="190"/>
      <c r="H180" s="190"/>
      <c r="I180" s="199" t="n">
        <v>37229</v>
      </c>
      <c r="J180" s="192" t="s">
        <v>357</v>
      </c>
      <c r="K180" s="193" t="n">
        <v>16000</v>
      </c>
      <c r="L180" s="193" t="n">
        <v>2400</v>
      </c>
      <c r="M180" s="193"/>
      <c r="N180" s="141" t="n">
        <f aca="false">SUM(K180+L180-M180)</f>
        <v>18400</v>
      </c>
      <c r="O180" s="141" t="n">
        <v>18400</v>
      </c>
      <c r="P180" s="188" t="n">
        <f aca="false">SUM(O180/N180*100)</f>
        <v>100</v>
      </c>
    </row>
    <row r="181" customFormat="false" ht="12.75" hidden="false" customHeight="false" outlineLevel="0" collapsed="false">
      <c r="A181" s="180" t="s">
        <v>358</v>
      </c>
      <c r="B181" s="202"/>
      <c r="C181" s="202"/>
      <c r="D181" s="202"/>
      <c r="E181" s="202"/>
      <c r="F181" s="202"/>
      <c r="G181" s="202"/>
      <c r="H181" s="202"/>
      <c r="I181" s="171" t="s">
        <v>359</v>
      </c>
      <c r="J181" s="172" t="s">
        <v>360</v>
      </c>
      <c r="K181" s="173" t="n">
        <f aca="false">SUM(K182+K198+K192)</f>
        <v>1700000</v>
      </c>
      <c r="L181" s="173" t="n">
        <f aca="false">SUM(L182+L198+L192)</f>
        <v>0</v>
      </c>
      <c r="M181" s="173" t="n">
        <f aca="false">SUM(M182+M198+M192)</f>
        <v>570000</v>
      </c>
      <c r="N181" s="173" t="n">
        <f aca="false">SUM(N182+N198+N192)</f>
        <v>1130000</v>
      </c>
      <c r="O181" s="173" t="n">
        <f aca="false">SUM(O182+O198+O192)</f>
        <v>1121665.36</v>
      </c>
      <c r="P181" s="188" t="n">
        <f aca="false">SUM(O181/N181*100)</f>
        <v>99.262421238938</v>
      </c>
    </row>
    <row r="182" customFormat="false" ht="12.75" hidden="false" customHeight="false" outlineLevel="0" collapsed="false">
      <c r="A182" s="175" t="s">
        <v>361</v>
      </c>
      <c r="B182" s="170"/>
      <c r="C182" s="170"/>
      <c r="D182" s="170"/>
      <c r="E182" s="170"/>
      <c r="F182" s="170"/>
      <c r="G182" s="170"/>
      <c r="H182" s="170"/>
      <c r="I182" s="181" t="s">
        <v>214</v>
      </c>
      <c r="J182" s="182" t="s">
        <v>362</v>
      </c>
      <c r="K182" s="183" t="n">
        <f aca="false">SUM(K183)</f>
        <v>1350000</v>
      </c>
      <c r="L182" s="183" t="n">
        <f aca="false">SUM(L183)</f>
        <v>0</v>
      </c>
      <c r="M182" s="183" t="n">
        <f aca="false">SUM(M183)</f>
        <v>350000</v>
      </c>
      <c r="N182" s="183" t="n">
        <f aca="false">SUM(N183)</f>
        <v>1000000</v>
      </c>
      <c r="O182" s="183" t="n">
        <f aca="false">SUM(O183)</f>
        <v>1007652.43</v>
      </c>
      <c r="P182" s="188" t="n">
        <f aca="false">SUM(O182/N182*100)</f>
        <v>100.765243</v>
      </c>
    </row>
    <row r="183" customFormat="false" ht="12.75" hidden="false" customHeight="false" outlineLevel="0" collapsed="false">
      <c r="A183" s="175"/>
      <c r="B183" s="170"/>
      <c r="C183" s="170"/>
      <c r="D183" s="170"/>
      <c r="E183" s="170"/>
      <c r="F183" s="170"/>
      <c r="G183" s="170"/>
      <c r="H183" s="170"/>
      <c r="I183" s="181" t="s">
        <v>363</v>
      </c>
      <c r="J183" s="182"/>
      <c r="K183" s="183" t="n">
        <f aca="false">SUM(K184)</f>
        <v>1350000</v>
      </c>
      <c r="L183" s="183" t="n">
        <f aca="false">SUM(L184)</f>
        <v>0</v>
      </c>
      <c r="M183" s="183" t="n">
        <f aca="false">SUM(M184)</f>
        <v>350000</v>
      </c>
      <c r="N183" s="183" t="n">
        <f aca="false">SUM(N184)</f>
        <v>1000000</v>
      </c>
      <c r="O183" s="183" t="n">
        <f aca="false">SUM(O184)</f>
        <v>1007652.43</v>
      </c>
      <c r="P183" s="188" t="n">
        <f aca="false">SUM(O183/N183*100)</f>
        <v>100.765243</v>
      </c>
    </row>
    <row r="184" customFormat="false" ht="12.75" hidden="false" customHeight="false" outlineLevel="0" collapsed="false">
      <c r="A184" s="184"/>
      <c r="B184" s="185"/>
      <c r="C184" s="185"/>
      <c r="D184" s="185"/>
      <c r="E184" s="185"/>
      <c r="F184" s="185"/>
      <c r="G184" s="185"/>
      <c r="H184" s="185"/>
      <c r="I184" s="186" t="n">
        <v>4</v>
      </c>
      <c r="J184" s="98" t="s">
        <v>99</v>
      </c>
      <c r="K184" s="187" t="n">
        <f aca="false">SUM(K185)</f>
        <v>1350000</v>
      </c>
      <c r="L184" s="187" t="n">
        <f aca="false">SUM(L185)</f>
        <v>0</v>
      </c>
      <c r="M184" s="187" t="n">
        <f aca="false">SUM(M185)</f>
        <v>350000</v>
      </c>
      <c r="N184" s="187" t="n">
        <f aca="false">SUM(N185)</f>
        <v>1000000</v>
      </c>
      <c r="O184" s="187" t="n">
        <f aca="false">SUM(O185)</f>
        <v>1007652.43</v>
      </c>
      <c r="P184" s="188" t="n">
        <f aca="false">SUM(O184/N184*100)</f>
        <v>100.765243</v>
      </c>
    </row>
    <row r="185" customFormat="false" ht="12.75" hidden="false" customHeight="false" outlineLevel="0" collapsed="false">
      <c r="A185" s="184"/>
      <c r="B185" s="185"/>
      <c r="C185" s="185"/>
      <c r="D185" s="185"/>
      <c r="E185" s="185"/>
      <c r="F185" s="185"/>
      <c r="G185" s="185"/>
      <c r="H185" s="185"/>
      <c r="I185" s="186" t="n">
        <v>45</v>
      </c>
      <c r="J185" s="98" t="s">
        <v>364</v>
      </c>
      <c r="K185" s="187" t="n">
        <f aca="false">SUM(K186)</f>
        <v>1350000</v>
      </c>
      <c r="L185" s="187" t="n">
        <f aca="false">SUM(L186)</f>
        <v>0</v>
      </c>
      <c r="M185" s="187" t="n">
        <f aca="false">SUM(M186)</f>
        <v>350000</v>
      </c>
      <c r="N185" s="187" t="n">
        <f aca="false">SUM(N186)</f>
        <v>1000000</v>
      </c>
      <c r="O185" s="187" t="n">
        <f aca="false">SUM(O186)</f>
        <v>1007652.43</v>
      </c>
      <c r="P185" s="188" t="n">
        <f aca="false">SUM(O185/N185*100)</f>
        <v>100.765243</v>
      </c>
    </row>
    <row r="186" customFormat="false" ht="12.75" hidden="false" customHeight="false" outlineLevel="0" collapsed="false">
      <c r="A186" s="189"/>
      <c r="B186" s="190" t="s">
        <v>365</v>
      </c>
      <c r="C186" s="190"/>
      <c r="D186" s="190"/>
      <c r="E186" s="190"/>
      <c r="F186" s="190"/>
      <c r="G186" s="190"/>
      <c r="H186" s="190"/>
      <c r="I186" s="199" t="n">
        <v>451</v>
      </c>
      <c r="J186" s="192" t="s">
        <v>366</v>
      </c>
      <c r="K186" s="193" t="n">
        <f aca="false">SUM(K187:K191)</f>
        <v>1350000</v>
      </c>
      <c r="L186" s="193" t="n">
        <f aca="false">SUM(L187:L191)</f>
        <v>0</v>
      </c>
      <c r="M186" s="193" t="n">
        <f aca="false">SUM(M187:M191)</f>
        <v>350000</v>
      </c>
      <c r="N186" s="193" t="n">
        <f aca="false">SUM(N187:N191)</f>
        <v>1000000</v>
      </c>
      <c r="O186" s="193" t="n">
        <f aca="false">SUM(O187:O191)</f>
        <v>1007652.43</v>
      </c>
      <c r="P186" s="188" t="n">
        <f aca="false">SUM(O186/N186*100)</f>
        <v>100.765243</v>
      </c>
    </row>
    <row r="187" customFormat="false" ht="12.75" hidden="true" customHeight="false" outlineLevel="0" collapsed="false">
      <c r="A187" s="189"/>
      <c r="B187" s="190"/>
      <c r="C187" s="190"/>
      <c r="D187" s="190"/>
      <c r="E187" s="190"/>
      <c r="F187" s="190"/>
      <c r="G187" s="190"/>
      <c r="H187" s="190"/>
      <c r="I187" s="191" t="n">
        <v>45111</v>
      </c>
      <c r="J187" s="192" t="s">
        <v>367</v>
      </c>
      <c r="K187" s="193" t="n">
        <v>400000</v>
      </c>
      <c r="L187" s="193"/>
      <c r="M187" s="193"/>
      <c r="N187" s="141" t="n">
        <f aca="false">SUM(K187+L187-M187)</f>
        <v>400000</v>
      </c>
      <c r="O187" s="143" t="n">
        <v>361517.56</v>
      </c>
      <c r="P187" s="188" t="n">
        <f aca="false">SUM(O187/N187*100)</f>
        <v>90.37939</v>
      </c>
    </row>
    <row r="188" customFormat="false" ht="12.75" hidden="true" customHeight="false" outlineLevel="0" collapsed="false">
      <c r="A188" s="200"/>
      <c r="B188" s="190"/>
      <c r="C188" s="190"/>
      <c r="D188" s="190"/>
      <c r="E188" s="190"/>
      <c r="F188" s="190"/>
      <c r="G188" s="190"/>
      <c r="H188" s="190"/>
      <c r="I188" s="191" t="n">
        <v>45111</v>
      </c>
      <c r="J188" s="192" t="s">
        <v>368</v>
      </c>
      <c r="K188" s="193" t="n">
        <v>600000</v>
      </c>
      <c r="L188" s="193"/>
      <c r="M188" s="193"/>
      <c r="N188" s="141" t="n">
        <f aca="false">SUM(K188+L188-M188)</f>
        <v>600000</v>
      </c>
      <c r="O188" s="141" t="n">
        <v>432919.07</v>
      </c>
      <c r="P188" s="188" t="n">
        <f aca="false">SUM(O188/N188*100)</f>
        <v>72.1531783333333</v>
      </c>
    </row>
    <row r="189" customFormat="false" ht="12.75" hidden="true" customHeight="false" outlineLevel="0" collapsed="false">
      <c r="A189" s="189"/>
      <c r="B189" s="190"/>
      <c r="C189" s="190"/>
      <c r="D189" s="190"/>
      <c r="E189" s="190"/>
      <c r="F189" s="190"/>
      <c r="G189" s="190"/>
      <c r="H189" s="190"/>
      <c r="I189" s="199" t="n">
        <v>45111</v>
      </c>
      <c r="J189" s="192" t="s">
        <v>369</v>
      </c>
      <c r="K189" s="193" t="n">
        <v>320000</v>
      </c>
      <c r="L189" s="193"/>
      <c r="M189" s="193" t="n">
        <v>320000</v>
      </c>
      <c r="N189" s="141" t="n">
        <f aca="false">SUM(K189+L189-M189)</f>
        <v>0</v>
      </c>
      <c r="O189" s="141"/>
      <c r="P189" s="188" t="e">
        <f aca="false">SUM(O189/N189*100)</f>
        <v>#DIV/0!</v>
      </c>
    </row>
    <row r="190" customFormat="false" ht="12.75" hidden="true" customHeight="false" outlineLevel="0" collapsed="false">
      <c r="A190" s="189"/>
      <c r="B190" s="190"/>
      <c r="C190" s="190"/>
      <c r="D190" s="190"/>
      <c r="E190" s="190"/>
      <c r="F190" s="190"/>
      <c r="G190" s="190"/>
      <c r="H190" s="190"/>
      <c r="I190" s="191" t="n">
        <v>45111</v>
      </c>
      <c r="J190" s="192" t="s">
        <v>370</v>
      </c>
      <c r="K190" s="193" t="n">
        <v>30000</v>
      </c>
      <c r="L190" s="193"/>
      <c r="M190" s="193" t="n">
        <v>30000</v>
      </c>
      <c r="N190" s="141" t="n">
        <f aca="false">SUM(K190+L190-M190)</f>
        <v>0</v>
      </c>
      <c r="O190" s="141"/>
      <c r="P190" s="188" t="e">
        <f aca="false">SUM(O190/N190*100)</f>
        <v>#DIV/0!</v>
      </c>
    </row>
    <row r="191" s="210" customFormat="true" ht="12.75" hidden="true" customHeight="false" outlineLevel="0" collapsed="false">
      <c r="A191" s="204"/>
      <c r="B191" s="205"/>
      <c r="C191" s="205"/>
      <c r="D191" s="205"/>
      <c r="E191" s="205"/>
      <c r="F191" s="205"/>
      <c r="G191" s="205"/>
      <c r="H191" s="205"/>
      <c r="I191" s="206" t="n">
        <v>45111</v>
      </c>
      <c r="J191" s="207" t="s">
        <v>371</v>
      </c>
      <c r="K191" s="208" t="n">
        <v>0</v>
      </c>
      <c r="L191" s="208"/>
      <c r="M191" s="208"/>
      <c r="N191" s="140" t="n">
        <f aca="false">SUM(K191+L191-M191)</f>
        <v>0</v>
      </c>
      <c r="O191" s="140" t="n">
        <v>213215.8</v>
      </c>
      <c r="P191" s="209" t="e">
        <f aca="false">SUM(O191/N191*100)</f>
        <v>#DIV/0!</v>
      </c>
    </row>
    <row r="192" customFormat="false" ht="12.75" hidden="false" customHeight="false" outlineLevel="0" collapsed="false">
      <c r="A192" s="175" t="s">
        <v>372</v>
      </c>
      <c r="B192" s="170"/>
      <c r="C192" s="170"/>
      <c r="D192" s="170"/>
      <c r="E192" s="170"/>
      <c r="F192" s="170"/>
      <c r="G192" s="170"/>
      <c r="H192" s="170"/>
      <c r="I192" s="181" t="s">
        <v>373</v>
      </c>
      <c r="J192" s="182"/>
      <c r="K192" s="183" t="n">
        <f aca="false">SUM(K193)</f>
        <v>300000</v>
      </c>
      <c r="L192" s="183" t="n">
        <f aca="false">SUM(L193)</f>
        <v>0</v>
      </c>
      <c r="M192" s="183" t="n">
        <f aca="false">SUM(M193)</f>
        <v>200000</v>
      </c>
      <c r="N192" s="183" t="n">
        <f aca="false">SUM(N193)</f>
        <v>100000</v>
      </c>
      <c r="O192" s="183" t="n">
        <f aca="false">SUM(O193)</f>
        <v>99442.93</v>
      </c>
      <c r="P192" s="188" t="n">
        <f aca="false">SUM(O192/N192*100)</f>
        <v>99.44293</v>
      </c>
    </row>
    <row r="193" customFormat="false" ht="12.75" hidden="false" customHeight="false" outlineLevel="0" collapsed="false">
      <c r="A193" s="175"/>
      <c r="B193" s="170"/>
      <c r="C193" s="170"/>
      <c r="D193" s="170"/>
      <c r="E193" s="170"/>
      <c r="F193" s="170"/>
      <c r="G193" s="170"/>
      <c r="H193" s="170"/>
      <c r="I193" s="181" t="s">
        <v>374</v>
      </c>
      <c r="J193" s="182"/>
      <c r="K193" s="183" t="n">
        <f aca="false">SUM(K194)</f>
        <v>300000</v>
      </c>
      <c r="L193" s="183" t="n">
        <f aca="false">SUM(L194)</f>
        <v>0</v>
      </c>
      <c r="M193" s="183" t="n">
        <f aca="false">SUM(M194)</f>
        <v>200000</v>
      </c>
      <c r="N193" s="183" t="n">
        <f aca="false">SUM(N194)</f>
        <v>100000</v>
      </c>
      <c r="O193" s="183" t="n">
        <f aca="false">SUM(O194)</f>
        <v>99442.93</v>
      </c>
      <c r="P193" s="188" t="n">
        <f aca="false">SUM(O193/N193*100)</f>
        <v>99.44293</v>
      </c>
    </row>
    <row r="194" customFormat="false" ht="12.75" hidden="false" customHeight="false" outlineLevel="0" collapsed="false">
      <c r="A194" s="184"/>
      <c r="B194" s="185"/>
      <c r="C194" s="185"/>
      <c r="D194" s="185"/>
      <c r="E194" s="185"/>
      <c r="F194" s="185"/>
      <c r="G194" s="185"/>
      <c r="H194" s="185"/>
      <c r="I194" s="186" t="n">
        <v>4</v>
      </c>
      <c r="J194" s="98" t="s">
        <v>99</v>
      </c>
      <c r="K194" s="187" t="n">
        <f aca="false">SUM(K195)</f>
        <v>300000</v>
      </c>
      <c r="L194" s="187" t="n">
        <f aca="false">SUM(L195)</f>
        <v>0</v>
      </c>
      <c r="M194" s="187" t="n">
        <f aca="false">SUM(M195)</f>
        <v>200000</v>
      </c>
      <c r="N194" s="187" t="n">
        <f aca="false">SUM(N195)</f>
        <v>100000</v>
      </c>
      <c r="O194" s="187" t="n">
        <f aca="false">SUM(O195)</f>
        <v>99442.93</v>
      </c>
      <c r="P194" s="188" t="n">
        <f aca="false">SUM(O194/N194*100)</f>
        <v>99.44293</v>
      </c>
    </row>
    <row r="195" customFormat="false" ht="12.75" hidden="false" customHeight="false" outlineLevel="0" collapsed="false">
      <c r="A195" s="184"/>
      <c r="B195" s="185"/>
      <c r="C195" s="185"/>
      <c r="D195" s="185"/>
      <c r="E195" s="185"/>
      <c r="F195" s="185"/>
      <c r="G195" s="185"/>
      <c r="H195" s="185"/>
      <c r="I195" s="186" t="n">
        <v>45</v>
      </c>
      <c r="J195" s="98" t="s">
        <v>364</v>
      </c>
      <c r="K195" s="187" t="n">
        <f aca="false">SUM(K196)</f>
        <v>300000</v>
      </c>
      <c r="L195" s="187" t="n">
        <f aca="false">SUM(L196)</f>
        <v>0</v>
      </c>
      <c r="M195" s="187" t="n">
        <f aca="false">SUM(M196)</f>
        <v>200000</v>
      </c>
      <c r="N195" s="187" t="n">
        <f aca="false">SUM(N196)</f>
        <v>100000</v>
      </c>
      <c r="O195" s="187" t="n">
        <f aca="false">SUM(O196)</f>
        <v>99442.93</v>
      </c>
      <c r="P195" s="188" t="n">
        <f aca="false">SUM(O195/N195*100)</f>
        <v>99.44293</v>
      </c>
    </row>
    <row r="196" customFormat="false" ht="12.75" hidden="false" customHeight="false" outlineLevel="0" collapsed="false">
      <c r="A196" s="189"/>
      <c r="B196" s="190" t="s">
        <v>310</v>
      </c>
      <c r="C196" s="190"/>
      <c r="D196" s="190"/>
      <c r="E196" s="190"/>
      <c r="F196" s="190"/>
      <c r="G196" s="190"/>
      <c r="H196" s="190"/>
      <c r="I196" s="191" t="n">
        <v>421</v>
      </c>
      <c r="J196" s="192" t="s">
        <v>102</v>
      </c>
      <c r="K196" s="193" t="n">
        <f aca="false">SUM(K197:K197)</f>
        <v>300000</v>
      </c>
      <c r="L196" s="193" t="n">
        <f aca="false">SUM(L197:L197)</f>
        <v>0</v>
      </c>
      <c r="M196" s="193" t="n">
        <f aca="false">SUM(M197:M197)</f>
        <v>200000</v>
      </c>
      <c r="N196" s="193" t="n">
        <f aca="false">SUM(N197:N197)</f>
        <v>100000</v>
      </c>
      <c r="O196" s="193" t="n">
        <f aca="false">SUM(O197:O197)</f>
        <v>99442.93</v>
      </c>
      <c r="P196" s="188" t="n">
        <f aca="false">SUM(O196/N196*100)</f>
        <v>99.44293</v>
      </c>
    </row>
    <row r="197" customFormat="false" ht="12.75" hidden="true" customHeight="false" outlineLevel="0" collapsed="false">
      <c r="A197" s="189"/>
      <c r="B197" s="190"/>
      <c r="C197" s="190"/>
      <c r="D197" s="190"/>
      <c r="E197" s="190"/>
      <c r="F197" s="190"/>
      <c r="G197" s="190"/>
      <c r="H197" s="190"/>
      <c r="I197" s="191" t="n">
        <v>42131</v>
      </c>
      <c r="J197" s="192" t="s">
        <v>375</v>
      </c>
      <c r="K197" s="193" t="n">
        <v>300000</v>
      </c>
      <c r="L197" s="197"/>
      <c r="M197" s="193" t="n">
        <v>200000</v>
      </c>
      <c r="N197" s="141" t="n">
        <f aca="false">SUM(K197+L197-M197)</f>
        <v>100000</v>
      </c>
      <c r="O197" s="141" t="n">
        <v>99442.93</v>
      </c>
      <c r="P197" s="188" t="n">
        <f aca="false">SUM(O197/N197*100)</f>
        <v>99.44293</v>
      </c>
    </row>
    <row r="198" customFormat="false" ht="12.75" hidden="false" customHeight="false" outlineLevel="0" collapsed="false">
      <c r="A198" s="175" t="s">
        <v>376</v>
      </c>
      <c r="B198" s="170"/>
      <c r="C198" s="170"/>
      <c r="D198" s="170"/>
      <c r="E198" s="170"/>
      <c r="F198" s="170"/>
      <c r="G198" s="170"/>
      <c r="H198" s="170"/>
      <c r="I198" s="181" t="s">
        <v>214</v>
      </c>
      <c r="J198" s="182" t="s">
        <v>377</v>
      </c>
      <c r="K198" s="183" t="n">
        <f aca="false">SUM(K199)</f>
        <v>50000</v>
      </c>
      <c r="L198" s="183" t="n">
        <f aca="false">SUM(L199)</f>
        <v>0</v>
      </c>
      <c r="M198" s="183" t="n">
        <f aca="false">SUM(M199)</f>
        <v>20000</v>
      </c>
      <c r="N198" s="183" t="n">
        <f aca="false">SUM(N199)</f>
        <v>30000</v>
      </c>
      <c r="O198" s="183" t="n">
        <f aca="false">SUM(O199)</f>
        <v>14570</v>
      </c>
      <c r="P198" s="188" t="n">
        <f aca="false">SUM(O198/N198*100)</f>
        <v>48.5666666666667</v>
      </c>
    </row>
    <row r="199" customFormat="false" ht="12.75" hidden="false" customHeight="false" outlineLevel="0" collapsed="false">
      <c r="A199" s="175"/>
      <c r="B199" s="170"/>
      <c r="C199" s="170"/>
      <c r="D199" s="170"/>
      <c r="E199" s="170"/>
      <c r="F199" s="170"/>
      <c r="G199" s="170"/>
      <c r="H199" s="170"/>
      <c r="I199" s="181" t="s">
        <v>378</v>
      </c>
      <c r="J199" s="182"/>
      <c r="K199" s="183" t="n">
        <f aca="false">SUM(K200)</f>
        <v>50000</v>
      </c>
      <c r="L199" s="183" t="n">
        <f aca="false">SUM(L200)</f>
        <v>0</v>
      </c>
      <c r="M199" s="183" t="n">
        <f aca="false">SUM(M200)</f>
        <v>20000</v>
      </c>
      <c r="N199" s="183" t="n">
        <f aca="false">SUM(N200)</f>
        <v>30000</v>
      </c>
      <c r="O199" s="183" t="n">
        <f aca="false">SUM(O200)</f>
        <v>14570</v>
      </c>
      <c r="P199" s="188" t="n">
        <f aca="false">SUM(O199/N199*100)</f>
        <v>48.5666666666667</v>
      </c>
    </row>
    <row r="200" customFormat="false" ht="12.75" hidden="false" customHeight="false" outlineLevel="0" collapsed="false">
      <c r="A200" s="184"/>
      <c r="B200" s="185"/>
      <c r="C200" s="185"/>
      <c r="D200" s="185"/>
      <c r="E200" s="185"/>
      <c r="F200" s="185"/>
      <c r="G200" s="185"/>
      <c r="H200" s="185"/>
      <c r="I200" s="186" t="n">
        <v>3</v>
      </c>
      <c r="J200" s="98" t="s">
        <v>78</v>
      </c>
      <c r="K200" s="187" t="n">
        <f aca="false">SUM(K201)</f>
        <v>50000</v>
      </c>
      <c r="L200" s="187" t="n">
        <f aca="false">SUM(L201)</f>
        <v>0</v>
      </c>
      <c r="M200" s="187" t="n">
        <f aca="false">SUM(M201)</f>
        <v>20000</v>
      </c>
      <c r="N200" s="187" t="n">
        <f aca="false">SUM(N201)</f>
        <v>30000</v>
      </c>
      <c r="O200" s="187" t="n">
        <f aca="false">SUM(O201)</f>
        <v>14570</v>
      </c>
      <c r="P200" s="188" t="n">
        <f aca="false">SUM(O200/N200*100)</f>
        <v>48.5666666666667</v>
      </c>
    </row>
    <row r="201" customFormat="false" ht="12.75" hidden="false" customHeight="false" outlineLevel="0" collapsed="false">
      <c r="A201" s="184"/>
      <c r="B201" s="185"/>
      <c r="C201" s="185"/>
      <c r="D201" s="185"/>
      <c r="E201" s="185"/>
      <c r="F201" s="185"/>
      <c r="G201" s="185"/>
      <c r="H201" s="185"/>
      <c r="I201" s="186" t="n">
        <v>32</v>
      </c>
      <c r="J201" s="98" t="s">
        <v>83</v>
      </c>
      <c r="K201" s="187" t="n">
        <f aca="false">SUM(K202+K204)</f>
        <v>50000</v>
      </c>
      <c r="L201" s="187" t="n">
        <f aca="false">SUM(L202+L204)</f>
        <v>0</v>
      </c>
      <c r="M201" s="187" t="n">
        <f aca="false">SUM(M202+M204)</f>
        <v>20000</v>
      </c>
      <c r="N201" s="187" t="n">
        <f aca="false">SUM(N202+N204)</f>
        <v>30000</v>
      </c>
      <c r="O201" s="187" t="n">
        <f aca="false">SUM(O202+O204)</f>
        <v>14570</v>
      </c>
      <c r="P201" s="188" t="n">
        <f aca="false">SUM(O201/N201*100)</f>
        <v>48.5666666666667</v>
      </c>
    </row>
    <row r="202" customFormat="false" ht="12.75" hidden="true" customHeight="false" outlineLevel="0" collapsed="false">
      <c r="A202" s="189"/>
      <c r="B202" s="190"/>
      <c r="C202" s="190"/>
      <c r="D202" s="190"/>
      <c r="E202" s="190"/>
      <c r="F202" s="190"/>
      <c r="G202" s="190"/>
      <c r="H202" s="190"/>
      <c r="I202" s="191" t="n">
        <v>322</v>
      </c>
      <c r="J202" s="192" t="s">
        <v>379</v>
      </c>
      <c r="K202" s="193"/>
      <c r="L202" s="193"/>
      <c r="M202" s="193"/>
      <c r="N202" s="141" t="n">
        <f aca="false">SUM(K202+L202-M202)</f>
        <v>0</v>
      </c>
      <c r="O202" s="141"/>
      <c r="P202" s="188" t="e">
        <f aca="false">SUM(O202/N202*100)</f>
        <v>#DIV/0!</v>
      </c>
    </row>
    <row r="203" customFormat="false" ht="12.75" hidden="true" customHeight="false" outlineLevel="0" collapsed="false">
      <c r="A203" s="189"/>
      <c r="B203" s="190"/>
      <c r="C203" s="190"/>
      <c r="D203" s="190"/>
      <c r="E203" s="190"/>
      <c r="F203" s="190"/>
      <c r="G203" s="190"/>
      <c r="H203" s="190"/>
      <c r="I203" s="191" t="n">
        <v>32241</v>
      </c>
      <c r="J203" s="192" t="s">
        <v>380</v>
      </c>
      <c r="K203" s="193"/>
      <c r="L203" s="193"/>
      <c r="M203" s="193"/>
      <c r="N203" s="141" t="n">
        <f aca="false">SUM(K203+L203-M203)</f>
        <v>0</v>
      </c>
      <c r="O203" s="141"/>
      <c r="P203" s="188" t="e">
        <f aca="false">SUM(O203/N203*100)</f>
        <v>#DIV/0!</v>
      </c>
    </row>
    <row r="204" customFormat="false" ht="12.75" hidden="false" customHeight="false" outlineLevel="0" collapsed="false">
      <c r="A204" s="189"/>
      <c r="B204" s="190" t="s">
        <v>119</v>
      </c>
      <c r="C204" s="190"/>
      <c r="D204" s="190"/>
      <c r="E204" s="190"/>
      <c r="F204" s="190"/>
      <c r="G204" s="190"/>
      <c r="H204" s="190"/>
      <c r="I204" s="191" t="n">
        <v>323</v>
      </c>
      <c r="J204" s="192" t="s">
        <v>86</v>
      </c>
      <c r="K204" s="197" t="n">
        <f aca="false">SUM(K205)</f>
        <v>50000</v>
      </c>
      <c r="L204" s="197" t="n">
        <f aca="false">SUM(L205)</f>
        <v>0</v>
      </c>
      <c r="M204" s="197" t="n">
        <f aca="false">SUM(M205)</f>
        <v>20000</v>
      </c>
      <c r="N204" s="197" t="n">
        <f aca="false">SUM(N205)</f>
        <v>30000</v>
      </c>
      <c r="O204" s="197" t="n">
        <f aca="false">SUM(O205)</f>
        <v>14570</v>
      </c>
      <c r="P204" s="188" t="n">
        <f aca="false">SUM(O204/N204*100)</f>
        <v>48.5666666666667</v>
      </c>
    </row>
    <row r="205" customFormat="false" ht="12.75" hidden="true" customHeight="false" outlineLevel="0" collapsed="false">
      <c r="A205" s="189"/>
      <c r="B205" s="190"/>
      <c r="C205" s="190"/>
      <c r="D205" s="190"/>
      <c r="E205" s="190"/>
      <c r="F205" s="190"/>
      <c r="G205" s="190"/>
      <c r="H205" s="190"/>
      <c r="I205" s="191" t="n">
        <v>32329</v>
      </c>
      <c r="J205" s="192" t="s">
        <v>381</v>
      </c>
      <c r="K205" s="193" t="n">
        <v>50000</v>
      </c>
      <c r="L205" s="193"/>
      <c r="M205" s="193" t="n">
        <v>20000</v>
      </c>
      <c r="N205" s="141" t="n">
        <f aca="false">SUM(K205+L205-M205)</f>
        <v>30000</v>
      </c>
      <c r="O205" s="141" t="n">
        <v>14570</v>
      </c>
      <c r="P205" s="188" t="n">
        <f aca="false">SUM(O205/N205*100)</f>
        <v>48.5666666666667</v>
      </c>
    </row>
    <row r="206" customFormat="false" ht="12.75" hidden="false" customHeight="false" outlineLevel="0" collapsed="false">
      <c r="A206" s="180" t="s">
        <v>382</v>
      </c>
      <c r="B206" s="202"/>
      <c r="C206" s="202"/>
      <c r="D206" s="202"/>
      <c r="E206" s="202"/>
      <c r="F206" s="202"/>
      <c r="G206" s="202"/>
      <c r="H206" s="202"/>
      <c r="I206" s="171" t="s">
        <v>383</v>
      </c>
      <c r="J206" s="172" t="s">
        <v>384</v>
      </c>
      <c r="K206" s="173" t="n">
        <f aca="false">SUM(K207+K217)</f>
        <v>4670000</v>
      </c>
      <c r="L206" s="173" t="n">
        <f aca="false">SUM(L207+L217)</f>
        <v>0</v>
      </c>
      <c r="M206" s="173" t="n">
        <f aca="false">SUM(M207+M217)</f>
        <v>3220000</v>
      </c>
      <c r="N206" s="173" t="n">
        <f aca="false">SUM(N207+N217)</f>
        <v>1450000</v>
      </c>
      <c r="O206" s="173" t="n">
        <f aca="false">SUM(O207+O217)</f>
        <v>825759.76</v>
      </c>
      <c r="P206" s="188" t="n">
        <f aca="false">SUM(O206/N206*100)</f>
        <v>56.9489489655172</v>
      </c>
    </row>
    <row r="207" customFormat="false" ht="12.75" hidden="false" customHeight="false" outlineLevel="0" collapsed="false">
      <c r="A207" s="175" t="s">
        <v>385</v>
      </c>
      <c r="B207" s="170"/>
      <c r="C207" s="170"/>
      <c r="D207" s="170"/>
      <c r="E207" s="170"/>
      <c r="F207" s="170"/>
      <c r="G207" s="170"/>
      <c r="H207" s="170"/>
      <c r="I207" s="181" t="s">
        <v>306</v>
      </c>
      <c r="J207" s="182" t="s">
        <v>386</v>
      </c>
      <c r="K207" s="183" t="n">
        <f aca="false">SUM(K209)</f>
        <v>4470000</v>
      </c>
      <c r="L207" s="183" t="n">
        <f aca="false">SUM(L209)</f>
        <v>0</v>
      </c>
      <c r="M207" s="183" t="n">
        <f aca="false">SUM(M209)</f>
        <v>3020000</v>
      </c>
      <c r="N207" s="183" t="n">
        <f aca="false">SUM(N209)</f>
        <v>1450000</v>
      </c>
      <c r="O207" s="183" t="n">
        <f aca="false">SUM(O209)</f>
        <v>825759.76</v>
      </c>
      <c r="P207" s="188" t="n">
        <f aca="false">SUM(O207/N207*100)</f>
        <v>56.9489489655172</v>
      </c>
    </row>
    <row r="208" customFormat="false" ht="12.75" hidden="false" customHeight="false" outlineLevel="0" collapsed="false">
      <c r="A208" s="175"/>
      <c r="B208" s="170"/>
      <c r="C208" s="170"/>
      <c r="D208" s="170"/>
      <c r="E208" s="170"/>
      <c r="F208" s="170"/>
      <c r="G208" s="170"/>
      <c r="H208" s="170"/>
      <c r="I208" s="181" t="s">
        <v>363</v>
      </c>
      <c r="J208" s="182"/>
      <c r="K208" s="183" t="n">
        <f aca="false">SUM(K209)</f>
        <v>4470000</v>
      </c>
      <c r="L208" s="183" t="n">
        <f aca="false">SUM(L209)</f>
        <v>0</v>
      </c>
      <c r="M208" s="183" t="n">
        <f aca="false">SUM(M209)</f>
        <v>3020000</v>
      </c>
      <c r="N208" s="183" t="n">
        <f aca="false">SUM(N209)</f>
        <v>1450000</v>
      </c>
      <c r="O208" s="183" t="n">
        <f aca="false">SUM(O209)</f>
        <v>825759.76</v>
      </c>
      <c r="P208" s="188" t="n">
        <f aca="false">SUM(O208/N208*100)</f>
        <v>56.9489489655172</v>
      </c>
    </row>
    <row r="209" customFormat="false" ht="12.75" hidden="false" customHeight="false" outlineLevel="0" collapsed="false">
      <c r="A209" s="184"/>
      <c r="B209" s="185"/>
      <c r="C209" s="185"/>
      <c r="D209" s="185"/>
      <c r="E209" s="185"/>
      <c r="F209" s="185"/>
      <c r="G209" s="185"/>
      <c r="H209" s="185"/>
      <c r="I209" s="186" t="n">
        <v>4</v>
      </c>
      <c r="J209" s="98" t="s">
        <v>99</v>
      </c>
      <c r="K209" s="187" t="n">
        <f aca="false">SUM(K210)</f>
        <v>4470000</v>
      </c>
      <c r="L209" s="187" t="n">
        <f aca="false">SUM(L210)</f>
        <v>0</v>
      </c>
      <c r="M209" s="187" t="n">
        <f aca="false">SUM(M210)</f>
        <v>3020000</v>
      </c>
      <c r="N209" s="187" t="n">
        <f aca="false">SUM(N210)</f>
        <v>1450000</v>
      </c>
      <c r="O209" s="187" t="n">
        <f aca="false">SUM(O210)</f>
        <v>825759.76</v>
      </c>
      <c r="P209" s="188" t="n">
        <f aca="false">SUM(O209/N209*100)</f>
        <v>56.9489489655172</v>
      </c>
    </row>
    <row r="210" customFormat="false" ht="12.75" hidden="false" customHeight="false" outlineLevel="0" collapsed="false">
      <c r="A210" s="184"/>
      <c r="B210" s="185"/>
      <c r="C210" s="185"/>
      <c r="D210" s="185"/>
      <c r="E210" s="185"/>
      <c r="F210" s="185"/>
      <c r="G210" s="185"/>
      <c r="H210" s="185"/>
      <c r="I210" s="186" t="n">
        <v>42</v>
      </c>
      <c r="J210" s="98" t="s">
        <v>387</v>
      </c>
      <c r="K210" s="187" t="n">
        <f aca="false">SUM(K211)</f>
        <v>4470000</v>
      </c>
      <c r="L210" s="187" t="n">
        <f aca="false">SUM(L211)</f>
        <v>0</v>
      </c>
      <c r="M210" s="187" t="n">
        <f aca="false">SUM(M211)</f>
        <v>3020000</v>
      </c>
      <c r="N210" s="187" t="n">
        <f aca="false">SUM(N211)</f>
        <v>1450000</v>
      </c>
      <c r="O210" s="187" t="n">
        <f aca="false">SUM(O211)</f>
        <v>825759.76</v>
      </c>
      <c r="P210" s="188" t="n">
        <f aca="false">SUM(O210/N210*100)</f>
        <v>56.9489489655172</v>
      </c>
    </row>
    <row r="211" customFormat="false" ht="12.75" hidden="false" customHeight="false" outlineLevel="0" collapsed="false">
      <c r="A211" s="189"/>
      <c r="B211" s="190"/>
      <c r="C211" s="190"/>
      <c r="D211" s="190"/>
      <c r="E211" s="190"/>
      <c r="F211" s="190"/>
      <c r="G211" s="190"/>
      <c r="H211" s="190"/>
      <c r="I211" s="191" t="n">
        <v>421</v>
      </c>
      <c r="J211" s="192" t="s">
        <v>102</v>
      </c>
      <c r="K211" s="193" t="n">
        <f aca="false">SUM(K212:K216)</f>
        <v>4470000</v>
      </c>
      <c r="L211" s="193" t="n">
        <f aca="false">SUM(L212:L216)</f>
        <v>0</v>
      </c>
      <c r="M211" s="193" t="n">
        <f aca="false">SUM(M212:M216)</f>
        <v>3020000</v>
      </c>
      <c r="N211" s="193" t="n">
        <f aca="false">SUM(N212:N216)</f>
        <v>1450000</v>
      </c>
      <c r="O211" s="193" t="n">
        <f aca="false">SUM(O212:O216)</f>
        <v>825759.76</v>
      </c>
      <c r="P211" s="188" t="n">
        <f aca="false">SUM(O211/N211*100)</f>
        <v>56.9489489655172</v>
      </c>
    </row>
    <row r="212" customFormat="false" ht="12.75" hidden="true" customHeight="false" outlineLevel="0" collapsed="false">
      <c r="A212" s="189"/>
      <c r="B212" s="190"/>
      <c r="C212" s="190"/>
      <c r="D212" s="190"/>
      <c r="E212" s="190"/>
      <c r="F212" s="190"/>
      <c r="G212" s="190"/>
      <c r="H212" s="190"/>
      <c r="I212" s="191" t="n">
        <v>42131</v>
      </c>
      <c r="J212" s="192" t="s">
        <v>388</v>
      </c>
      <c r="K212" s="193" t="n">
        <v>400000</v>
      </c>
      <c r="L212" s="193"/>
      <c r="M212" s="193"/>
      <c r="N212" s="193" t="n">
        <f aca="false">SUM(K212+L212-M212)</f>
        <v>400000</v>
      </c>
      <c r="O212" s="193" t="n">
        <v>239749.63</v>
      </c>
      <c r="P212" s="188"/>
    </row>
    <row r="213" customFormat="false" ht="12.75" hidden="true" customHeight="false" outlineLevel="0" collapsed="false">
      <c r="A213" s="189"/>
      <c r="B213" s="190"/>
      <c r="C213" s="190"/>
      <c r="D213" s="190"/>
      <c r="E213" s="190"/>
      <c r="F213" s="190"/>
      <c r="G213" s="190"/>
      <c r="H213" s="190"/>
      <c r="I213" s="191" t="n">
        <v>42141</v>
      </c>
      <c r="J213" s="192" t="s">
        <v>389</v>
      </c>
      <c r="K213" s="193" t="n">
        <v>20000</v>
      </c>
      <c r="L213" s="193"/>
      <c r="M213" s="193" t="n">
        <v>20000</v>
      </c>
      <c r="N213" s="141" t="n">
        <f aca="false">SUM(K213+L213-M213)</f>
        <v>0</v>
      </c>
      <c r="O213" s="141"/>
      <c r="P213" s="188" t="e">
        <f aca="false">SUM(O213/N213*100)</f>
        <v>#DIV/0!</v>
      </c>
    </row>
    <row r="214" customFormat="false" ht="12.75" hidden="true" customHeight="false" outlineLevel="0" collapsed="false">
      <c r="A214" s="189"/>
      <c r="B214" s="190"/>
      <c r="C214" s="190"/>
      <c r="D214" s="190"/>
      <c r="E214" s="190"/>
      <c r="F214" s="190"/>
      <c r="G214" s="190"/>
      <c r="H214" s="190"/>
      <c r="I214" s="199" t="n">
        <v>42142</v>
      </c>
      <c r="J214" s="192" t="s">
        <v>390</v>
      </c>
      <c r="K214" s="193" t="n">
        <v>600000</v>
      </c>
      <c r="L214" s="193"/>
      <c r="M214" s="193"/>
      <c r="N214" s="141" t="n">
        <f aca="false">SUM(K214+L214-M214)</f>
        <v>600000</v>
      </c>
      <c r="O214" s="141" t="n">
        <v>586010.13</v>
      </c>
      <c r="P214" s="188" t="n">
        <f aca="false">SUM(O214/N214*100)</f>
        <v>97.668355</v>
      </c>
    </row>
    <row r="215" customFormat="false" ht="12.75" hidden="true" customHeight="false" outlineLevel="0" collapsed="false">
      <c r="A215" s="189"/>
      <c r="B215" s="190"/>
      <c r="C215" s="190"/>
      <c r="D215" s="190"/>
      <c r="E215" s="190"/>
      <c r="F215" s="190"/>
      <c r="G215" s="190"/>
      <c r="H215" s="190"/>
      <c r="I215" s="191" t="n">
        <v>42142</v>
      </c>
      <c r="J215" s="192" t="s">
        <v>391</v>
      </c>
      <c r="K215" s="193" t="n">
        <v>3000000</v>
      </c>
      <c r="L215" s="193"/>
      <c r="M215" s="193" t="n">
        <v>3000000</v>
      </c>
      <c r="N215" s="141" t="n">
        <f aca="false">SUM(K215+L215-M215)</f>
        <v>0</v>
      </c>
      <c r="O215" s="141"/>
      <c r="P215" s="188" t="e">
        <f aca="false">SUM(O215/N215*100)</f>
        <v>#DIV/0!</v>
      </c>
    </row>
    <row r="216" s="147" customFormat="true" ht="12.75" hidden="true" customHeight="false" outlineLevel="0" collapsed="false">
      <c r="A216" s="200"/>
      <c r="B216" s="201"/>
      <c r="C216" s="201"/>
      <c r="D216" s="201"/>
      <c r="E216" s="201"/>
      <c r="F216" s="201"/>
      <c r="G216" s="201"/>
      <c r="H216" s="201"/>
      <c r="I216" s="199" t="n">
        <v>42149</v>
      </c>
      <c r="J216" s="198" t="s">
        <v>371</v>
      </c>
      <c r="K216" s="197" t="n">
        <v>450000</v>
      </c>
      <c r="L216" s="197"/>
      <c r="M216" s="197"/>
      <c r="N216" s="143" t="n">
        <f aca="false">SUM(K216+L216-M216)</f>
        <v>450000</v>
      </c>
      <c r="O216" s="143"/>
      <c r="P216" s="188" t="n">
        <f aca="false">SUM(O216/N216*100)</f>
        <v>0</v>
      </c>
    </row>
    <row r="217" customFormat="false" ht="12.75" hidden="false" customHeight="false" outlineLevel="0" collapsed="false">
      <c r="A217" s="175" t="s">
        <v>392</v>
      </c>
      <c r="B217" s="170"/>
      <c r="C217" s="170"/>
      <c r="D217" s="170"/>
      <c r="E217" s="170"/>
      <c r="F217" s="170"/>
      <c r="G217" s="170"/>
      <c r="H217" s="170"/>
      <c r="I217" s="181" t="s">
        <v>306</v>
      </c>
      <c r="J217" s="182" t="s">
        <v>393</v>
      </c>
      <c r="K217" s="183" t="n">
        <f aca="false">SUM(K219)</f>
        <v>200000</v>
      </c>
      <c r="L217" s="183" t="n">
        <f aca="false">SUM(L219)</f>
        <v>0</v>
      </c>
      <c r="M217" s="183" t="n">
        <f aca="false">SUM(M219)</f>
        <v>200000</v>
      </c>
      <c r="N217" s="183" t="n">
        <f aca="false">SUM(N219)</f>
        <v>0</v>
      </c>
      <c r="O217" s="183" t="n">
        <f aca="false">SUM(O219)</f>
        <v>0</v>
      </c>
      <c r="P217" s="188" t="e">
        <f aca="false">SUM(O217/N217*100)</f>
        <v>#DIV/0!</v>
      </c>
    </row>
    <row r="218" customFormat="false" ht="12.75" hidden="false" customHeight="false" outlineLevel="0" collapsed="false">
      <c r="A218" s="175"/>
      <c r="B218" s="170"/>
      <c r="C218" s="170"/>
      <c r="D218" s="170"/>
      <c r="E218" s="170"/>
      <c r="F218" s="170"/>
      <c r="G218" s="170"/>
      <c r="H218" s="170"/>
      <c r="I218" s="181" t="s">
        <v>363</v>
      </c>
      <c r="J218" s="182"/>
      <c r="K218" s="183" t="n">
        <f aca="false">SUM(K219)</f>
        <v>200000</v>
      </c>
      <c r="L218" s="183" t="n">
        <f aca="false">SUM(L219)</f>
        <v>0</v>
      </c>
      <c r="M218" s="183" t="n">
        <f aca="false">SUM(M219)</f>
        <v>200000</v>
      </c>
      <c r="N218" s="183" t="n">
        <f aca="false">SUM(N219)</f>
        <v>0</v>
      </c>
      <c r="O218" s="183" t="n">
        <f aca="false">SUM(O219)</f>
        <v>0</v>
      </c>
      <c r="P218" s="188" t="e">
        <f aca="false">SUM(O218/N218*100)</f>
        <v>#DIV/0!</v>
      </c>
    </row>
    <row r="219" customFormat="false" ht="12.75" hidden="false" customHeight="false" outlineLevel="0" collapsed="false">
      <c r="A219" s="184"/>
      <c r="B219" s="185"/>
      <c r="C219" s="185"/>
      <c r="D219" s="185"/>
      <c r="E219" s="185"/>
      <c r="F219" s="185"/>
      <c r="G219" s="185"/>
      <c r="H219" s="185"/>
      <c r="I219" s="186" t="n">
        <v>4</v>
      </c>
      <c r="J219" s="98" t="s">
        <v>99</v>
      </c>
      <c r="K219" s="187" t="n">
        <f aca="false">SUM(K220)</f>
        <v>200000</v>
      </c>
      <c r="L219" s="187" t="n">
        <f aca="false">SUM(L220)</f>
        <v>0</v>
      </c>
      <c r="M219" s="187" t="n">
        <f aca="false">SUM(M220)</f>
        <v>200000</v>
      </c>
      <c r="N219" s="187" t="n">
        <f aca="false">SUM(N220)</f>
        <v>0</v>
      </c>
      <c r="O219" s="187" t="n">
        <f aca="false">SUM(O220)</f>
        <v>0</v>
      </c>
      <c r="P219" s="188" t="e">
        <f aca="false">SUM(O219/N219*100)</f>
        <v>#DIV/0!</v>
      </c>
    </row>
    <row r="220" customFormat="false" ht="12.75" hidden="false" customHeight="false" outlineLevel="0" collapsed="false">
      <c r="A220" s="184"/>
      <c r="B220" s="185"/>
      <c r="C220" s="185"/>
      <c r="D220" s="185"/>
      <c r="E220" s="185"/>
      <c r="F220" s="185"/>
      <c r="G220" s="185"/>
      <c r="H220" s="185"/>
      <c r="I220" s="186" t="n">
        <v>42</v>
      </c>
      <c r="J220" s="98" t="s">
        <v>387</v>
      </c>
      <c r="K220" s="187" t="n">
        <f aca="false">SUM(K221+K223)</f>
        <v>200000</v>
      </c>
      <c r="L220" s="187" t="n">
        <f aca="false">SUM(L221+L223)</f>
        <v>0</v>
      </c>
      <c r="M220" s="187" t="n">
        <f aca="false">SUM(M221+M223)</f>
        <v>200000</v>
      </c>
      <c r="N220" s="187" t="n">
        <f aca="false">SUM(N221+N223)</f>
        <v>0</v>
      </c>
      <c r="O220" s="187" t="n">
        <f aca="false">SUM(O221+O223)</f>
        <v>0</v>
      </c>
      <c r="P220" s="188" t="e">
        <f aca="false">SUM(O220/N220*100)</f>
        <v>#DIV/0!</v>
      </c>
    </row>
    <row r="221" customFormat="false" ht="12.75" hidden="false" customHeight="false" outlineLevel="0" collapsed="false">
      <c r="A221" s="189"/>
      <c r="B221" s="190" t="s">
        <v>394</v>
      </c>
      <c r="C221" s="190"/>
      <c r="D221" s="190"/>
      <c r="E221" s="190"/>
      <c r="F221" s="190"/>
      <c r="G221" s="190"/>
      <c r="H221" s="190"/>
      <c r="I221" s="191" t="n">
        <v>422</v>
      </c>
      <c r="J221" s="192" t="s">
        <v>103</v>
      </c>
      <c r="K221" s="193" t="n">
        <f aca="false">SUM(K222:K222)</f>
        <v>200000</v>
      </c>
      <c r="L221" s="193" t="n">
        <f aca="false">SUM(L222:L222)</f>
        <v>0</v>
      </c>
      <c r="M221" s="193" t="n">
        <f aca="false">SUM(M222:M222)</f>
        <v>200000</v>
      </c>
      <c r="N221" s="193" t="n">
        <f aca="false">SUM(N222:N222)</f>
        <v>0</v>
      </c>
      <c r="O221" s="193" t="n">
        <f aca="false">SUM(O222:O222)</f>
        <v>0</v>
      </c>
      <c r="P221" s="188" t="e">
        <f aca="false">SUM(O221/N221*100)</f>
        <v>#DIV/0!</v>
      </c>
    </row>
    <row r="222" customFormat="false" ht="12.75" hidden="true" customHeight="false" outlineLevel="0" collapsed="false">
      <c r="A222" s="189"/>
      <c r="B222" s="190"/>
      <c r="C222" s="190"/>
      <c r="D222" s="190"/>
      <c r="E222" s="190"/>
      <c r="F222" s="190"/>
      <c r="G222" s="190"/>
      <c r="H222" s="190"/>
      <c r="I222" s="191" t="n">
        <v>42231</v>
      </c>
      <c r="J222" s="192" t="s">
        <v>395</v>
      </c>
      <c r="K222" s="193" t="n">
        <v>200000</v>
      </c>
      <c r="L222" s="193"/>
      <c r="M222" s="193" t="n">
        <v>200000</v>
      </c>
      <c r="N222" s="141" t="n">
        <f aca="false">SUM(K222+L222-M222)</f>
        <v>0</v>
      </c>
      <c r="O222" s="141"/>
      <c r="P222" s="188" t="e">
        <f aca="false">SUM(O222/N222*100)</f>
        <v>#DIV/0!</v>
      </c>
    </row>
    <row r="223" customFormat="false" ht="12.75" hidden="true" customHeight="false" outlineLevel="0" collapsed="false">
      <c r="A223" s="189"/>
      <c r="B223" s="190"/>
      <c r="C223" s="190"/>
      <c r="D223" s="190"/>
      <c r="E223" s="190"/>
      <c r="F223" s="190"/>
      <c r="G223" s="190"/>
      <c r="H223" s="190"/>
      <c r="I223" s="191" t="n">
        <v>423</v>
      </c>
      <c r="J223" s="192" t="s">
        <v>396</v>
      </c>
      <c r="K223" s="193" t="n">
        <f aca="false">K224</f>
        <v>0</v>
      </c>
      <c r="L223" s="193"/>
      <c r="M223" s="193"/>
      <c r="N223" s="141" t="n">
        <f aca="false">SUM(K223+L223-M223)</f>
        <v>0</v>
      </c>
      <c r="O223" s="141"/>
      <c r="P223" s="188" t="e">
        <f aca="false">SUM(O223/N223*100)</f>
        <v>#DIV/0!</v>
      </c>
    </row>
    <row r="224" customFormat="false" ht="12.75" hidden="true" customHeight="false" outlineLevel="0" collapsed="false">
      <c r="A224" s="189"/>
      <c r="B224" s="190"/>
      <c r="C224" s="190"/>
      <c r="D224" s="190"/>
      <c r="E224" s="190"/>
      <c r="F224" s="190"/>
      <c r="G224" s="190"/>
      <c r="H224" s="190"/>
      <c r="I224" s="191" t="n">
        <v>42315</v>
      </c>
      <c r="J224" s="192" t="s">
        <v>397</v>
      </c>
      <c r="K224" s="193" t="n">
        <v>0</v>
      </c>
      <c r="L224" s="193"/>
      <c r="M224" s="193"/>
      <c r="N224" s="141" t="n">
        <f aca="false">SUM(K224+L224-M224)</f>
        <v>0</v>
      </c>
      <c r="O224" s="141"/>
      <c r="P224" s="188" t="e">
        <f aca="false">SUM(O224/N224*100)</f>
        <v>#DIV/0!</v>
      </c>
    </row>
    <row r="225" customFormat="false" ht="12.75" hidden="false" customHeight="false" outlineLevel="0" collapsed="false">
      <c r="A225" s="180" t="s">
        <v>398</v>
      </c>
      <c r="B225" s="195"/>
      <c r="C225" s="195"/>
      <c r="D225" s="195"/>
      <c r="E225" s="195"/>
      <c r="F225" s="195"/>
      <c r="G225" s="195"/>
      <c r="H225" s="195"/>
      <c r="I225" s="177" t="s">
        <v>399</v>
      </c>
      <c r="J225" s="178" t="s">
        <v>400</v>
      </c>
      <c r="K225" s="179" t="n">
        <f aca="false">SUM(K226+K316+K251+K237)</f>
        <v>742000</v>
      </c>
      <c r="L225" s="179" t="n">
        <f aca="false">SUM(L226+L316+L251+L237)</f>
        <v>47500</v>
      </c>
      <c r="M225" s="179" t="n">
        <f aca="false">SUM(M226+M316+M251+M237)</f>
        <v>30000</v>
      </c>
      <c r="N225" s="179" t="n">
        <f aca="false">SUM(N226+N316+N251+N237)</f>
        <v>759500</v>
      </c>
      <c r="O225" s="179" t="n">
        <f aca="false">SUM(O226+O316+O251+O237)</f>
        <v>481379.55</v>
      </c>
      <c r="P225" s="188" t="n">
        <f aca="false">SUM(O225/N225*100)</f>
        <v>63.3811125740619</v>
      </c>
    </row>
    <row r="226" customFormat="false" ht="12.75" hidden="false" customHeight="false" outlineLevel="0" collapsed="false">
      <c r="A226" s="169" t="s">
        <v>401</v>
      </c>
      <c r="B226" s="170"/>
      <c r="C226" s="170"/>
      <c r="D226" s="170"/>
      <c r="E226" s="170"/>
      <c r="F226" s="170"/>
      <c r="G226" s="170"/>
      <c r="H226" s="170"/>
      <c r="I226" s="171" t="s">
        <v>214</v>
      </c>
      <c r="J226" s="172" t="s">
        <v>402</v>
      </c>
      <c r="K226" s="173" t="n">
        <f aca="false">SUM(K227)</f>
        <v>282000</v>
      </c>
      <c r="L226" s="173" t="n">
        <f aca="false">SUM(L227)</f>
        <v>45500</v>
      </c>
      <c r="M226" s="173" t="n">
        <f aca="false">SUM(M227)</f>
        <v>30000</v>
      </c>
      <c r="N226" s="173" t="n">
        <f aca="false">SUM(N227)</f>
        <v>297500</v>
      </c>
      <c r="O226" s="173" t="n">
        <f aca="false">SUM(O227)</f>
        <v>257779.55</v>
      </c>
      <c r="P226" s="188" t="n">
        <f aca="false">SUM(O226/N226*100)</f>
        <v>86.6485882352941</v>
      </c>
    </row>
    <row r="227" customFormat="false" ht="12.75" hidden="false" customHeight="false" outlineLevel="0" collapsed="false">
      <c r="A227" s="169"/>
      <c r="B227" s="170"/>
      <c r="C227" s="170"/>
      <c r="D227" s="170"/>
      <c r="E227" s="170"/>
      <c r="F227" s="170"/>
      <c r="G227" s="170"/>
      <c r="H227" s="170"/>
      <c r="I227" s="177" t="s">
        <v>403</v>
      </c>
      <c r="J227" s="178"/>
      <c r="K227" s="179" t="n">
        <f aca="false">SUM(K228)</f>
        <v>282000</v>
      </c>
      <c r="L227" s="179" t="n">
        <f aca="false">SUM(L228)</f>
        <v>45500</v>
      </c>
      <c r="M227" s="179" t="n">
        <f aca="false">SUM(M228)</f>
        <v>30000</v>
      </c>
      <c r="N227" s="179" t="n">
        <f aca="false">SUM(N228)</f>
        <v>297500</v>
      </c>
      <c r="O227" s="179" t="n">
        <f aca="false">SUM(O228)</f>
        <v>257779.55</v>
      </c>
      <c r="P227" s="188" t="n">
        <f aca="false">SUM(O227/N227*100)</f>
        <v>86.6485882352941</v>
      </c>
    </row>
    <row r="228" customFormat="false" ht="12.75" hidden="false" customHeight="false" outlineLevel="0" collapsed="false">
      <c r="A228" s="184"/>
      <c r="B228" s="185"/>
      <c r="C228" s="185"/>
      <c r="D228" s="185"/>
      <c r="E228" s="185"/>
      <c r="F228" s="185"/>
      <c r="G228" s="185"/>
      <c r="H228" s="185"/>
      <c r="I228" s="186" t="n">
        <v>3</v>
      </c>
      <c r="J228" s="98" t="s">
        <v>78</v>
      </c>
      <c r="K228" s="187" t="n">
        <f aca="false">SUM(K229)</f>
        <v>282000</v>
      </c>
      <c r="L228" s="187" t="n">
        <f aca="false">SUM(L229)</f>
        <v>45500</v>
      </c>
      <c r="M228" s="187" t="n">
        <f aca="false">SUM(M229)</f>
        <v>30000</v>
      </c>
      <c r="N228" s="187" t="n">
        <f aca="false">SUM(N229)</f>
        <v>297500</v>
      </c>
      <c r="O228" s="187" t="n">
        <f aca="false">SUM(O229)</f>
        <v>257779.55</v>
      </c>
      <c r="P228" s="188" t="n">
        <f aca="false">SUM(O228/N228*100)</f>
        <v>86.6485882352941</v>
      </c>
    </row>
    <row r="229" customFormat="false" ht="12.75" hidden="false" customHeight="false" outlineLevel="0" collapsed="false">
      <c r="A229" s="184"/>
      <c r="B229" s="185"/>
      <c r="C229" s="185"/>
      <c r="D229" s="185"/>
      <c r="E229" s="185"/>
      <c r="F229" s="185"/>
      <c r="G229" s="185"/>
      <c r="H229" s="185"/>
      <c r="I229" s="186" t="n">
        <v>37</v>
      </c>
      <c r="J229" s="98" t="s">
        <v>339</v>
      </c>
      <c r="K229" s="187" t="n">
        <f aca="false">SUM(K230)</f>
        <v>282000</v>
      </c>
      <c r="L229" s="187" t="n">
        <f aca="false">SUM(L230)</f>
        <v>45500</v>
      </c>
      <c r="M229" s="187" t="n">
        <f aca="false">SUM(M230)</f>
        <v>30000</v>
      </c>
      <c r="N229" s="187" t="n">
        <f aca="false">SUM(N230)</f>
        <v>297500</v>
      </c>
      <c r="O229" s="187" t="n">
        <f aca="false">SUM(O230)</f>
        <v>257779.55</v>
      </c>
      <c r="P229" s="188" t="n">
        <f aca="false">SUM(O229/N229*100)</f>
        <v>86.6485882352941</v>
      </c>
    </row>
    <row r="230" customFormat="false" ht="12.75" hidden="false" customHeight="false" outlineLevel="0" collapsed="false">
      <c r="A230" s="189"/>
      <c r="B230" s="190" t="s">
        <v>119</v>
      </c>
      <c r="C230" s="190"/>
      <c r="D230" s="190"/>
      <c r="E230" s="190"/>
      <c r="F230" s="190"/>
      <c r="G230" s="190"/>
      <c r="H230" s="190"/>
      <c r="I230" s="191" t="n">
        <v>372</v>
      </c>
      <c r="J230" s="192" t="s">
        <v>404</v>
      </c>
      <c r="K230" s="193" t="n">
        <f aca="false">SUM(K231:K236)</f>
        <v>282000</v>
      </c>
      <c r="L230" s="193" t="n">
        <f aca="false">SUM(L231:L236)</f>
        <v>45500</v>
      </c>
      <c r="M230" s="193" t="n">
        <f aca="false">SUM(M231:M236)</f>
        <v>30000</v>
      </c>
      <c r="N230" s="193" t="n">
        <f aca="false">SUM(N231:N236)</f>
        <v>297500</v>
      </c>
      <c r="O230" s="193" t="n">
        <f aca="false">SUM(O231:O236)</f>
        <v>257779.55</v>
      </c>
      <c r="P230" s="188" t="n">
        <f aca="false">SUM(O230/N230*100)</f>
        <v>86.6485882352941</v>
      </c>
    </row>
    <row r="231" customFormat="false" ht="12.75" hidden="true" customHeight="false" outlineLevel="0" collapsed="false">
      <c r="A231" s="189"/>
      <c r="B231" s="190"/>
      <c r="C231" s="190"/>
      <c r="D231" s="190"/>
      <c r="E231" s="190"/>
      <c r="F231" s="190"/>
      <c r="G231" s="190"/>
      <c r="H231" s="190"/>
      <c r="I231" s="191" t="n">
        <v>37211</v>
      </c>
      <c r="J231" s="192" t="s">
        <v>405</v>
      </c>
      <c r="K231" s="193" t="n">
        <v>20000</v>
      </c>
      <c r="L231" s="193" t="n">
        <v>11000</v>
      </c>
      <c r="M231" s="193"/>
      <c r="N231" s="141" t="n">
        <f aca="false">SUM(K231+L231-M231)</f>
        <v>31000</v>
      </c>
      <c r="O231" s="143" t="n">
        <v>30904.14</v>
      </c>
      <c r="P231" s="188" t="n">
        <f aca="false">SUM(O231/N231*100)</f>
        <v>99.6907741935484</v>
      </c>
    </row>
    <row r="232" customFormat="false" ht="12.75" hidden="true" customHeight="false" outlineLevel="0" collapsed="false">
      <c r="A232" s="189"/>
      <c r="B232" s="190"/>
      <c r="C232" s="190"/>
      <c r="D232" s="190"/>
      <c r="E232" s="190"/>
      <c r="F232" s="190"/>
      <c r="G232" s="190"/>
      <c r="H232" s="190"/>
      <c r="I232" s="191" t="n">
        <v>37211</v>
      </c>
      <c r="J232" s="192" t="s">
        <v>406</v>
      </c>
      <c r="K232" s="193" t="n">
        <v>80000</v>
      </c>
      <c r="L232" s="193"/>
      <c r="M232" s="193"/>
      <c r="N232" s="141" t="n">
        <f aca="false">SUM(K232+L232-M232)</f>
        <v>80000</v>
      </c>
      <c r="O232" s="141" t="n">
        <v>78600</v>
      </c>
      <c r="P232" s="188" t="n">
        <f aca="false">SUM(O232/N232*100)</f>
        <v>98.25</v>
      </c>
    </row>
    <row r="233" customFormat="false" ht="12.75" hidden="true" customHeight="false" outlineLevel="0" collapsed="false">
      <c r="A233" s="189"/>
      <c r="B233" s="190"/>
      <c r="C233" s="190"/>
      <c r="D233" s="190"/>
      <c r="E233" s="190"/>
      <c r="F233" s="190"/>
      <c r="G233" s="190"/>
      <c r="H233" s="190"/>
      <c r="I233" s="191" t="n">
        <v>37211</v>
      </c>
      <c r="J233" s="192" t="s">
        <v>407</v>
      </c>
      <c r="K233" s="193" t="n">
        <v>70000</v>
      </c>
      <c r="L233" s="193"/>
      <c r="M233" s="193"/>
      <c r="N233" s="141" t="n">
        <f aca="false">SUM(K233+L233-M233)</f>
        <v>70000</v>
      </c>
      <c r="O233" s="141" t="n">
        <v>64100</v>
      </c>
      <c r="P233" s="188" t="n">
        <f aca="false">SUM(O233/N233*100)</f>
        <v>91.5714285714286</v>
      </c>
    </row>
    <row r="234" customFormat="false" ht="12.75" hidden="true" customHeight="false" outlineLevel="0" collapsed="false">
      <c r="A234" s="189"/>
      <c r="B234" s="190"/>
      <c r="C234" s="190"/>
      <c r="D234" s="190"/>
      <c r="E234" s="190"/>
      <c r="F234" s="190"/>
      <c r="G234" s="190"/>
      <c r="H234" s="190"/>
      <c r="I234" s="191" t="n">
        <v>3722</v>
      </c>
      <c r="J234" s="192" t="s">
        <v>408</v>
      </c>
      <c r="K234" s="193" t="n">
        <v>30000</v>
      </c>
      <c r="L234" s="193"/>
      <c r="M234" s="193"/>
      <c r="N234" s="141" t="n">
        <f aca="false">SUM(K234+L234-M234)</f>
        <v>30000</v>
      </c>
      <c r="O234" s="141" t="n">
        <v>9999.97</v>
      </c>
      <c r="P234" s="188" t="n">
        <f aca="false">SUM(O234/N234*100)</f>
        <v>33.3332333333333</v>
      </c>
    </row>
    <row r="235" customFormat="false" ht="12.75" hidden="true" customHeight="false" outlineLevel="0" collapsed="false">
      <c r="A235" s="189"/>
      <c r="B235" s="190"/>
      <c r="C235" s="190"/>
      <c r="D235" s="190"/>
      <c r="E235" s="190"/>
      <c r="F235" s="190"/>
      <c r="G235" s="190"/>
      <c r="H235" s="190"/>
      <c r="I235" s="191" t="n">
        <v>37221</v>
      </c>
      <c r="J235" s="192" t="s">
        <v>409</v>
      </c>
      <c r="K235" s="193" t="n">
        <v>52000</v>
      </c>
      <c r="L235" s="193" t="n">
        <v>34500</v>
      </c>
      <c r="M235" s="193"/>
      <c r="N235" s="141" t="n">
        <f aca="false">SUM(K235+L235-M235)</f>
        <v>86500</v>
      </c>
      <c r="O235" s="141" t="n">
        <v>74175.44</v>
      </c>
      <c r="P235" s="188" t="n">
        <f aca="false">SUM(O235/N235*100)</f>
        <v>85.7519537572254</v>
      </c>
    </row>
    <row r="236" customFormat="false" ht="12.75" hidden="true" customHeight="false" outlineLevel="0" collapsed="false">
      <c r="A236" s="189"/>
      <c r="B236" s="190"/>
      <c r="C236" s="190"/>
      <c r="D236" s="190"/>
      <c r="E236" s="190"/>
      <c r="F236" s="190"/>
      <c r="G236" s="190"/>
      <c r="H236" s="190"/>
      <c r="I236" s="199" t="n">
        <v>37221</v>
      </c>
      <c r="J236" s="192" t="s">
        <v>410</v>
      </c>
      <c r="K236" s="193" t="n">
        <v>30000</v>
      </c>
      <c r="L236" s="193"/>
      <c r="M236" s="193" t="n">
        <v>30000</v>
      </c>
      <c r="N236" s="141" t="n">
        <f aca="false">SUM(K236+L236-M236)</f>
        <v>0</v>
      </c>
      <c r="O236" s="141"/>
      <c r="P236" s="188" t="e">
        <f aca="false">SUM(O236/N236*100)</f>
        <v>#DIV/0!</v>
      </c>
    </row>
    <row r="237" customFormat="false" ht="12.75" hidden="false" customHeight="false" outlineLevel="0" collapsed="false">
      <c r="A237" s="175" t="s">
        <v>411</v>
      </c>
      <c r="B237" s="170"/>
      <c r="C237" s="170"/>
      <c r="D237" s="170"/>
      <c r="E237" s="170"/>
      <c r="F237" s="170"/>
      <c r="G237" s="170"/>
      <c r="H237" s="170"/>
      <c r="I237" s="181" t="s">
        <v>214</v>
      </c>
      <c r="J237" s="182" t="s">
        <v>412</v>
      </c>
      <c r="K237" s="173" t="n">
        <f aca="false">SUM(K238)</f>
        <v>45000</v>
      </c>
      <c r="L237" s="173" t="n">
        <f aca="false">SUM(L238)</f>
        <v>2000</v>
      </c>
      <c r="M237" s="173" t="n">
        <f aca="false">SUM(M238)</f>
        <v>0</v>
      </c>
      <c r="N237" s="173" t="n">
        <f aca="false">SUM(N238)</f>
        <v>47000</v>
      </c>
      <c r="O237" s="173" t="n">
        <f aca="false">SUM(O238)</f>
        <v>34000</v>
      </c>
      <c r="P237" s="188" t="n">
        <f aca="false">SUM(O237/N237*100)</f>
        <v>72.3404255319149</v>
      </c>
    </row>
    <row r="238" customFormat="false" ht="12.75" hidden="false" customHeight="false" outlineLevel="0" collapsed="false">
      <c r="A238" s="169"/>
      <c r="B238" s="170"/>
      <c r="C238" s="170"/>
      <c r="D238" s="170"/>
      <c r="E238" s="170"/>
      <c r="F238" s="170"/>
      <c r="G238" s="170"/>
      <c r="H238" s="170"/>
      <c r="I238" s="177" t="s">
        <v>403</v>
      </c>
      <c r="J238" s="178"/>
      <c r="K238" s="179" t="n">
        <f aca="false">SUM(K239)</f>
        <v>45000</v>
      </c>
      <c r="L238" s="179" t="n">
        <f aca="false">SUM(L239)</f>
        <v>2000</v>
      </c>
      <c r="M238" s="179" t="n">
        <f aca="false">SUM(M239)</f>
        <v>0</v>
      </c>
      <c r="N238" s="179" t="n">
        <f aca="false">SUM(N239)</f>
        <v>47000</v>
      </c>
      <c r="O238" s="179" t="n">
        <f aca="false">SUM(O239)</f>
        <v>34000</v>
      </c>
      <c r="P238" s="188" t="n">
        <f aca="false">SUM(O238/N238*100)</f>
        <v>72.3404255319149</v>
      </c>
    </row>
    <row r="239" customFormat="false" ht="12.75" hidden="false" customHeight="false" outlineLevel="0" collapsed="false">
      <c r="A239" s="211"/>
      <c r="B239" s="185"/>
      <c r="C239" s="185"/>
      <c r="D239" s="185"/>
      <c r="E239" s="185"/>
      <c r="F239" s="185"/>
      <c r="G239" s="185"/>
      <c r="H239" s="185"/>
      <c r="I239" s="186" t="n">
        <v>3</v>
      </c>
      <c r="J239" s="98" t="s">
        <v>78</v>
      </c>
      <c r="K239" s="212" t="n">
        <f aca="false">SUM(K240+K248)</f>
        <v>45000</v>
      </c>
      <c r="L239" s="212" t="n">
        <f aca="false">SUM(L240+L248)</f>
        <v>2000</v>
      </c>
      <c r="M239" s="212" t="n">
        <f aca="false">SUM(M240+M248)</f>
        <v>0</v>
      </c>
      <c r="N239" s="212" t="n">
        <f aca="false">SUM(N240+N248)</f>
        <v>47000</v>
      </c>
      <c r="O239" s="212" t="n">
        <f aca="false">SUM(O240+O248)</f>
        <v>34000</v>
      </c>
      <c r="P239" s="188" t="n">
        <f aca="false">SUM(O239/N239*100)</f>
        <v>72.3404255319149</v>
      </c>
    </row>
    <row r="240" customFormat="false" ht="12.75" hidden="false" customHeight="false" outlineLevel="0" collapsed="false">
      <c r="A240" s="184"/>
      <c r="B240" s="185"/>
      <c r="C240" s="185"/>
      <c r="D240" s="185"/>
      <c r="E240" s="185"/>
      <c r="F240" s="185"/>
      <c r="G240" s="185"/>
      <c r="H240" s="185"/>
      <c r="I240" s="186" t="n">
        <v>37</v>
      </c>
      <c r="J240" s="213" t="s">
        <v>339</v>
      </c>
      <c r="K240" s="187" t="n">
        <f aca="false">SUM(K241)</f>
        <v>45000</v>
      </c>
      <c r="L240" s="187" t="n">
        <f aca="false">SUM(L241)</f>
        <v>2000</v>
      </c>
      <c r="M240" s="187" t="n">
        <f aca="false">SUM(M241)</f>
        <v>0</v>
      </c>
      <c r="N240" s="187" t="n">
        <f aca="false">SUM(N241)</f>
        <v>47000</v>
      </c>
      <c r="O240" s="187" t="n">
        <f aca="false">SUM(O241)</f>
        <v>34000</v>
      </c>
      <c r="P240" s="188" t="n">
        <f aca="false">SUM(O240/N240*100)</f>
        <v>72.3404255319149</v>
      </c>
    </row>
    <row r="241" customFormat="false" ht="12.75" hidden="false" customHeight="false" outlineLevel="0" collapsed="false">
      <c r="A241" s="189"/>
      <c r="B241" s="190" t="s">
        <v>119</v>
      </c>
      <c r="C241" s="190"/>
      <c r="D241" s="190"/>
      <c r="E241" s="190"/>
      <c r="F241" s="190"/>
      <c r="G241" s="190"/>
      <c r="H241" s="190"/>
      <c r="I241" s="191" t="n">
        <v>372</v>
      </c>
      <c r="J241" s="192" t="s">
        <v>404</v>
      </c>
      <c r="K241" s="193" t="n">
        <f aca="false">SUM(K242:K244)</f>
        <v>45000</v>
      </c>
      <c r="L241" s="193" t="n">
        <f aca="false">SUM(L242:L244)</f>
        <v>2000</v>
      </c>
      <c r="M241" s="193" t="n">
        <f aca="false">SUM(M242:M244)</f>
        <v>0</v>
      </c>
      <c r="N241" s="193" t="n">
        <f aca="false">SUM(N242:N244)</f>
        <v>47000</v>
      </c>
      <c r="O241" s="193" t="n">
        <f aca="false">SUM(O242:O244)</f>
        <v>34000</v>
      </c>
      <c r="P241" s="188" t="n">
        <f aca="false">SUM(O241/N241*100)</f>
        <v>72.3404255319149</v>
      </c>
    </row>
    <row r="242" customFormat="false" ht="12.75" hidden="true" customHeight="false" outlineLevel="0" collapsed="false">
      <c r="A242" s="189"/>
      <c r="B242" s="190"/>
      <c r="C242" s="190"/>
      <c r="D242" s="190"/>
      <c r="E242" s="190"/>
      <c r="F242" s="190"/>
      <c r="G242" s="190"/>
      <c r="H242" s="190"/>
      <c r="I242" s="191" t="n">
        <v>37211</v>
      </c>
      <c r="J242" s="192" t="s">
        <v>413</v>
      </c>
      <c r="K242" s="193" t="n">
        <v>15000</v>
      </c>
      <c r="L242" s="193"/>
      <c r="M242" s="193"/>
      <c r="N242" s="141" t="n">
        <f aca="false">SUM(K242+L242-M242)</f>
        <v>15000</v>
      </c>
      <c r="O242" s="141" t="n">
        <v>9000</v>
      </c>
      <c r="P242" s="188" t="n">
        <f aca="false">SUM(O242/N242*100)</f>
        <v>60</v>
      </c>
    </row>
    <row r="243" customFormat="false" ht="12.75" hidden="true" customHeight="false" outlineLevel="0" collapsed="false">
      <c r="A243" s="189"/>
      <c r="B243" s="190"/>
      <c r="C243" s="190"/>
      <c r="D243" s="190"/>
      <c r="E243" s="190"/>
      <c r="F243" s="190"/>
      <c r="G243" s="190"/>
      <c r="H243" s="190"/>
      <c r="I243" s="191" t="n">
        <v>37211</v>
      </c>
      <c r="J243" s="192" t="s">
        <v>414</v>
      </c>
      <c r="K243" s="193"/>
      <c r="L243" s="193" t="n">
        <v>2000</v>
      </c>
      <c r="M243" s="193"/>
      <c r="N243" s="141" t="n">
        <f aca="false">SUM(K243+L243-M243)</f>
        <v>2000</v>
      </c>
      <c r="O243" s="141" t="n">
        <v>2000</v>
      </c>
      <c r="P243" s="188"/>
    </row>
    <row r="244" customFormat="false" ht="12.75" hidden="true" customHeight="false" outlineLevel="0" collapsed="false">
      <c r="A244" s="189"/>
      <c r="B244" s="190"/>
      <c r="C244" s="190"/>
      <c r="D244" s="190"/>
      <c r="E244" s="190"/>
      <c r="F244" s="190"/>
      <c r="G244" s="190"/>
      <c r="H244" s="190"/>
      <c r="I244" s="191" t="n">
        <v>37211</v>
      </c>
      <c r="J244" s="192" t="s">
        <v>415</v>
      </c>
      <c r="K244" s="193" t="n">
        <v>30000</v>
      </c>
      <c r="L244" s="193"/>
      <c r="M244" s="193"/>
      <c r="N244" s="141" t="n">
        <f aca="false">SUM(K244+L244-M244)</f>
        <v>30000</v>
      </c>
      <c r="O244" s="141" t="n">
        <v>23000</v>
      </c>
      <c r="P244" s="188" t="n">
        <f aca="false">SUM(O244/N244*100)</f>
        <v>76.6666666666667</v>
      </c>
    </row>
    <row r="245" customFormat="false" ht="12.75" hidden="true" customHeight="false" outlineLevel="0" collapsed="false">
      <c r="A245" s="214" t="s">
        <v>416</v>
      </c>
      <c r="B245" s="215"/>
      <c r="C245" s="215"/>
      <c r="D245" s="215"/>
      <c r="E245" s="215"/>
      <c r="F245" s="215"/>
      <c r="G245" s="215"/>
      <c r="H245" s="215"/>
      <c r="I245" s="216" t="s">
        <v>417</v>
      </c>
      <c r="J245" s="215"/>
      <c r="K245" s="193"/>
      <c r="L245" s="193"/>
      <c r="M245" s="193"/>
      <c r="N245" s="141" t="n">
        <f aca="false">SUM(K245+L245-M245)</f>
        <v>0</v>
      </c>
      <c r="O245" s="141"/>
      <c r="P245" s="188" t="e">
        <f aca="false">SUM(O245/N245*100)</f>
        <v>#DIV/0!</v>
      </c>
    </row>
    <row r="246" customFormat="false" ht="12.75" hidden="true" customHeight="false" outlineLevel="0" collapsed="false">
      <c r="A246" s="217"/>
      <c r="B246" s="218"/>
      <c r="C246" s="218"/>
      <c r="D246" s="218"/>
      <c r="E246" s="218"/>
      <c r="F246" s="218"/>
      <c r="G246" s="218"/>
      <c r="H246" s="218"/>
      <c r="I246" s="219" t="s">
        <v>418</v>
      </c>
      <c r="J246" s="218"/>
      <c r="K246" s="193"/>
      <c r="L246" s="193"/>
      <c r="M246" s="193"/>
      <c r="N246" s="141" t="n">
        <f aca="false">SUM(K246+L246-M246)</f>
        <v>0</v>
      </c>
      <c r="O246" s="141"/>
      <c r="P246" s="188" t="e">
        <f aca="false">SUM(O246/N246*100)</f>
        <v>#DIV/0!</v>
      </c>
    </row>
    <row r="247" customFormat="false" ht="12.75" hidden="true" customHeight="false" outlineLevel="0" collapsed="false">
      <c r="A247" s="184"/>
      <c r="B247" s="185"/>
      <c r="C247" s="185"/>
      <c r="D247" s="185"/>
      <c r="E247" s="185"/>
      <c r="F247" s="185"/>
      <c r="G247" s="185"/>
      <c r="H247" s="185"/>
      <c r="I247" s="186" t="n">
        <v>3</v>
      </c>
      <c r="J247" s="98" t="s">
        <v>78</v>
      </c>
      <c r="K247" s="193"/>
      <c r="L247" s="193"/>
      <c r="M247" s="193"/>
      <c r="N247" s="141" t="n">
        <f aca="false">SUM(K247+L247-M247)</f>
        <v>0</v>
      </c>
      <c r="O247" s="141"/>
      <c r="P247" s="188" t="e">
        <f aca="false">SUM(O247/N247*100)</f>
        <v>#DIV/0!</v>
      </c>
    </row>
    <row r="248" customFormat="false" ht="12.75" hidden="true" customHeight="false" outlineLevel="0" collapsed="false">
      <c r="A248" s="184"/>
      <c r="B248" s="185"/>
      <c r="C248" s="185"/>
      <c r="D248" s="185"/>
      <c r="E248" s="185"/>
      <c r="F248" s="185"/>
      <c r="G248" s="185"/>
      <c r="H248" s="185"/>
      <c r="I248" s="186" t="n">
        <v>38</v>
      </c>
      <c r="J248" s="98" t="s">
        <v>96</v>
      </c>
      <c r="K248" s="193"/>
      <c r="L248" s="193"/>
      <c r="M248" s="193"/>
      <c r="N248" s="141" t="n">
        <f aca="false">SUM(K248+L248-M248)</f>
        <v>0</v>
      </c>
      <c r="O248" s="141"/>
      <c r="P248" s="188" t="e">
        <f aca="false">SUM(O248/N248*100)</f>
        <v>#DIV/0!</v>
      </c>
    </row>
    <row r="249" customFormat="false" ht="12.75" hidden="true" customHeight="false" outlineLevel="0" collapsed="false">
      <c r="A249" s="189"/>
      <c r="B249" s="190"/>
      <c r="C249" s="190"/>
      <c r="D249" s="190"/>
      <c r="E249" s="190"/>
      <c r="F249" s="190"/>
      <c r="G249" s="190"/>
      <c r="H249" s="190"/>
      <c r="I249" s="191" t="n">
        <v>382</v>
      </c>
      <c r="J249" s="192" t="s">
        <v>77</v>
      </c>
      <c r="K249" s="193"/>
      <c r="L249" s="193"/>
      <c r="M249" s="193"/>
      <c r="N249" s="141" t="n">
        <f aca="false">SUM(K249+L249-M249)</f>
        <v>0</v>
      </c>
      <c r="O249" s="141"/>
      <c r="P249" s="188" t="e">
        <f aca="false">SUM(O249/N249*100)</f>
        <v>#DIV/0!</v>
      </c>
    </row>
    <row r="250" customFormat="false" ht="12.75" hidden="true" customHeight="false" outlineLevel="0" collapsed="false">
      <c r="A250" s="189"/>
      <c r="B250" s="190"/>
      <c r="C250" s="190"/>
      <c r="D250" s="190"/>
      <c r="E250" s="190"/>
      <c r="F250" s="190"/>
      <c r="G250" s="190"/>
      <c r="H250" s="190"/>
      <c r="I250" s="191" t="n">
        <v>38221</v>
      </c>
      <c r="J250" s="192" t="s">
        <v>419</v>
      </c>
      <c r="K250" s="193"/>
      <c r="L250" s="193"/>
      <c r="M250" s="193"/>
      <c r="N250" s="141" t="n">
        <f aca="false">SUM(K250+L250-M250)</f>
        <v>0</v>
      </c>
      <c r="O250" s="141"/>
      <c r="P250" s="188" t="e">
        <f aca="false">SUM(O250/N250*100)</f>
        <v>#DIV/0!</v>
      </c>
    </row>
    <row r="251" customFormat="false" ht="12.75" hidden="false" customHeight="false" outlineLevel="0" collapsed="false">
      <c r="A251" s="175" t="s">
        <v>420</v>
      </c>
      <c r="B251" s="170"/>
      <c r="C251" s="170"/>
      <c r="D251" s="170"/>
      <c r="E251" s="170"/>
      <c r="F251" s="170"/>
      <c r="G251" s="170"/>
      <c r="H251" s="170"/>
      <c r="I251" s="181" t="s">
        <v>214</v>
      </c>
      <c r="J251" s="182" t="s">
        <v>421</v>
      </c>
      <c r="K251" s="183" t="n">
        <f aca="false">SUM(K252)</f>
        <v>10000</v>
      </c>
      <c r="L251" s="183" t="n">
        <f aca="false">SUM(L252)</f>
        <v>0</v>
      </c>
      <c r="M251" s="183" t="n">
        <f aca="false">SUM(M252)</f>
        <v>0</v>
      </c>
      <c r="N251" s="183" t="n">
        <f aca="false">SUM(N252)</f>
        <v>10000</v>
      </c>
      <c r="O251" s="183" t="n">
        <f aca="false">SUM(O252)</f>
        <v>10000</v>
      </c>
      <c r="P251" s="188" t="n">
        <f aca="false">SUM(O251/N251*100)</f>
        <v>100</v>
      </c>
    </row>
    <row r="252" customFormat="false" ht="12.75" hidden="false" customHeight="false" outlineLevel="0" collapsed="false">
      <c r="A252" s="175"/>
      <c r="B252" s="170"/>
      <c r="C252" s="170"/>
      <c r="D252" s="170"/>
      <c r="E252" s="170"/>
      <c r="F252" s="170"/>
      <c r="G252" s="170"/>
      <c r="H252" s="170"/>
      <c r="I252" s="181" t="s">
        <v>403</v>
      </c>
      <c r="J252" s="182"/>
      <c r="K252" s="183" t="n">
        <f aca="false">SUM(K253)</f>
        <v>10000</v>
      </c>
      <c r="L252" s="183" t="n">
        <f aca="false">SUM(L253)</f>
        <v>0</v>
      </c>
      <c r="M252" s="183" t="n">
        <f aca="false">SUM(M253)</f>
        <v>0</v>
      </c>
      <c r="N252" s="183" t="n">
        <f aca="false">SUM(N253)</f>
        <v>10000</v>
      </c>
      <c r="O252" s="183" t="n">
        <f aca="false">SUM(O253)</f>
        <v>10000</v>
      </c>
      <c r="P252" s="188" t="n">
        <f aca="false">SUM(O252/N252*100)</f>
        <v>100</v>
      </c>
    </row>
    <row r="253" customFormat="false" ht="12.75" hidden="false" customHeight="false" outlineLevel="0" collapsed="false">
      <c r="A253" s="184"/>
      <c r="B253" s="185"/>
      <c r="C253" s="185"/>
      <c r="D253" s="185"/>
      <c r="E253" s="185"/>
      <c r="F253" s="185"/>
      <c r="G253" s="185"/>
      <c r="H253" s="185"/>
      <c r="I253" s="186" t="n">
        <v>3</v>
      </c>
      <c r="J253" s="98" t="s">
        <v>78</v>
      </c>
      <c r="K253" s="187" t="n">
        <f aca="false">SUM(K254)</f>
        <v>10000</v>
      </c>
      <c r="L253" s="187" t="n">
        <f aca="false">SUM(L254)</f>
        <v>0</v>
      </c>
      <c r="M253" s="187" t="n">
        <f aca="false">SUM(M254)</f>
        <v>0</v>
      </c>
      <c r="N253" s="187" t="n">
        <f aca="false">SUM(N254)</f>
        <v>10000</v>
      </c>
      <c r="O253" s="187" t="n">
        <f aca="false">SUM(O254)</f>
        <v>10000</v>
      </c>
      <c r="P253" s="188" t="n">
        <f aca="false">SUM(O253/N253*100)</f>
        <v>100</v>
      </c>
    </row>
    <row r="254" customFormat="false" ht="12.75" hidden="false" customHeight="false" outlineLevel="0" collapsed="false">
      <c r="A254" s="184"/>
      <c r="B254" s="185"/>
      <c r="C254" s="185"/>
      <c r="D254" s="185"/>
      <c r="E254" s="185"/>
      <c r="F254" s="185"/>
      <c r="G254" s="185"/>
      <c r="H254" s="185"/>
      <c r="I254" s="186" t="n">
        <v>38</v>
      </c>
      <c r="J254" s="98" t="s">
        <v>96</v>
      </c>
      <c r="K254" s="187" t="n">
        <f aca="false">SUM(K256)</f>
        <v>10000</v>
      </c>
      <c r="L254" s="187" t="n">
        <f aca="false">SUM(L256)</f>
        <v>0</v>
      </c>
      <c r="M254" s="187" t="n">
        <f aca="false">SUM(M256)</f>
        <v>0</v>
      </c>
      <c r="N254" s="187" t="n">
        <f aca="false">SUM(N256)</f>
        <v>10000</v>
      </c>
      <c r="O254" s="187" t="n">
        <f aca="false">SUM(O256)</f>
        <v>10000</v>
      </c>
      <c r="P254" s="188" t="n">
        <f aca="false">SUM(O254/N254*100)</f>
        <v>100</v>
      </c>
    </row>
    <row r="255" customFormat="false" ht="12.75" hidden="false" customHeight="false" outlineLevel="0" collapsed="false">
      <c r="A255" s="189"/>
      <c r="B255" s="190" t="s">
        <v>119</v>
      </c>
      <c r="C255" s="190"/>
      <c r="D255" s="190"/>
      <c r="E255" s="190"/>
      <c r="F255" s="190"/>
      <c r="G255" s="190"/>
      <c r="H255" s="190"/>
      <c r="I255" s="191" t="n">
        <v>381</v>
      </c>
      <c r="J255" s="192" t="s">
        <v>97</v>
      </c>
      <c r="K255" s="193" t="n">
        <f aca="false">SUM(K256)</f>
        <v>10000</v>
      </c>
      <c r="L255" s="193" t="n">
        <f aca="false">SUM(L256)</f>
        <v>0</v>
      </c>
      <c r="M255" s="193" t="n">
        <f aca="false">SUM(M256)</f>
        <v>0</v>
      </c>
      <c r="N255" s="193" t="n">
        <f aca="false">SUM(N256)</f>
        <v>10000</v>
      </c>
      <c r="O255" s="193" t="n">
        <f aca="false">SUM(O256)</f>
        <v>10000</v>
      </c>
      <c r="P255" s="188" t="n">
        <f aca="false">SUM(O255/N255*100)</f>
        <v>100</v>
      </c>
    </row>
    <row r="256" customFormat="false" ht="12.75" hidden="true" customHeight="false" outlineLevel="0" collapsed="false">
      <c r="A256" s="189"/>
      <c r="B256" s="190"/>
      <c r="C256" s="190"/>
      <c r="D256" s="190"/>
      <c r="E256" s="190"/>
      <c r="F256" s="190"/>
      <c r="G256" s="190"/>
      <c r="H256" s="190"/>
      <c r="I256" s="191" t="n">
        <v>38111</v>
      </c>
      <c r="J256" s="192" t="s">
        <v>422</v>
      </c>
      <c r="K256" s="193" t="n">
        <v>10000</v>
      </c>
      <c r="L256" s="193"/>
      <c r="M256" s="193"/>
      <c r="N256" s="141" t="n">
        <f aca="false">SUM(K256+L256-M256)</f>
        <v>10000</v>
      </c>
      <c r="O256" s="141" t="n">
        <v>10000</v>
      </c>
      <c r="P256" s="188" t="n">
        <f aca="false">SUM(O256/N256*100)</f>
        <v>100</v>
      </c>
    </row>
    <row r="257" customFormat="false" ht="12.75" hidden="false" customHeight="false" outlineLevel="0" collapsed="false">
      <c r="A257" s="180" t="s">
        <v>423</v>
      </c>
      <c r="B257" s="195"/>
      <c r="C257" s="195"/>
      <c r="D257" s="195"/>
      <c r="E257" s="195"/>
      <c r="F257" s="195"/>
      <c r="G257" s="195"/>
      <c r="H257" s="195"/>
      <c r="I257" s="177" t="s">
        <v>424</v>
      </c>
      <c r="J257" s="178" t="s">
        <v>425</v>
      </c>
      <c r="K257" s="179" t="n">
        <f aca="false">SUM(K258+K267+K273+K279+K285)</f>
        <v>635000</v>
      </c>
      <c r="L257" s="179" t="n">
        <f aca="false">SUM(L258+L267+L273+L279+L285)</f>
        <v>5000</v>
      </c>
      <c r="M257" s="179" t="n">
        <f aca="false">SUM(M258+M267+M273+M279+M285)</f>
        <v>80000</v>
      </c>
      <c r="N257" s="179" t="n">
        <f aca="false">SUM(N258+N267+N273+N279+N285)</f>
        <v>560000</v>
      </c>
      <c r="O257" s="179" t="n">
        <f aca="false">SUM(O258+O267+O273+O279+O285)</f>
        <v>462000</v>
      </c>
      <c r="P257" s="188" t="n">
        <f aca="false">SUM(O257/N257*100)</f>
        <v>82.5</v>
      </c>
    </row>
    <row r="258" customFormat="false" ht="12.75" hidden="false" customHeight="false" outlineLevel="0" collapsed="false">
      <c r="A258" s="169" t="s">
        <v>426</v>
      </c>
      <c r="B258" s="170"/>
      <c r="C258" s="170"/>
      <c r="D258" s="170"/>
      <c r="E258" s="170"/>
      <c r="F258" s="170"/>
      <c r="G258" s="170"/>
      <c r="H258" s="170"/>
      <c r="I258" s="177" t="s">
        <v>214</v>
      </c>
      <c r="J258" s="178" t="s">
        <v>427</v>
      </c>
      <c r="K258" s="179" t="n">
        <f aca="false">SUM(K259)</f>
        <v>200000</v>
      </c>
      <c r="L258" s="179" t="n">
        <f aca="false">SUM(L259)</f>
        <v>0</v>
      </c>
      <c r="M258" s="179" t="n">
        <f aca="false">SUM(M259)</f>
        <v>80000</v>
      </c>
      <c r="N258" s="179" t="n">
        <f aca="false">SUM(N259)</f>
        <v>120000</v>
      </c>
      <c r="O258" s="179" t="n">
        <f aca="false">SUM(O259)</f>
        <v>42000</v>
      </c>
      <c r="P258" s="188" t="n">
        <f aca="false">SUM(O258/N258*100)</f>
        <v>35</v>
      </c>
    </row>
    <row r="259" customFormat="false" ht="12.75" hidden="false" customHeight="false" outlineLevel="0" collapsed="false">
      <c r="A259" s="169"/>
      <c r="B259" s="170"/>
      <c r="C259" s="170"/>
      <c r="D259" s="170"/>
      <c r="E259" s="170"/>
      <c r="F259" s="170"/>
      <c r="G259" s="170"/>
      <c r="H259" s="170"/>
      <c r="I259" s="177" t="s">
        <v>428</v>
      </c>
      <c r="J259" s="178"/>
      <c r="K259" s="179" t="n">
        <f aca="false">SUM(K260)</f>
        <v>200000</v>
      </c>
      <c r="L259" s="179" t="n">
        <f aca="false">SUM(L260)</f>
        <v>0</v>
      </c>
      <c r="M259" s="179" t="n">
        <f aca="false">SUM(M260)</f>
        <v>80000</v>
      </c>
      <c r="N259" s="179" t="n">
        <f aca="false">SUM(N260)</f>
        <v>120000</v>
      </c>
      <c r="O259" s="179" t="n">
        <f aca="false">SUM(O260)</f>
        <v>42000</v>
      </c>
      <c r="P259" s="188" t="n">
        <f aca="false">SUM(O259/N259*100)</f>
        <v>35</v>
      </c>
    </row>
    <row r="260" customFormat="false" ht="12.75" hidden="false" customHeight="false" outlineLevel="0" collapsed="false">
      <c r="A260" s="211"/>
      <c r="B260" s="185"/>
      <c r="C260" s="185"/>
      <c r="D260" s="185"/>
      <c r="E260" s="185"/>
      <c r="F260" s="185"/>
      <c r="G260" s="185"/>
      <c r="H260" s="185"/>
      <c r="I260" s="186" t="n">
        <v>3</v>
      </c>
      <c r="J260" s="98" t="s">
        <v>78</v>
      </c>
      <c r="K260" s="212" t="n">
        <f aca="false">SUM(K261)</f>
        <v>200000</v>
      </c>
      <c r="L260" s="212" t="n">
        <f aca="false">SUM(L261)</f>
        <v>0</v>
      </c>
      <c r="M260" s="212" t="n">
        <f aca="false">SUM(M261)</f>
        <v>80000</v>
      </c>
      <c r="N260" s="212" t="n">
        <f aca="false">SUM(N261)</f>
        <v>120000</v>
      </c>
      <c r="O260" s="212" t="n">
        <f aca="false">SUM(O261)</f>
        <v>42000</v>
      </c>
      <c r="P260" s="188" t="n">
        <f aca="false">SUM(O260/N260*100)</f>
        <v>35</v>
      </c>
    </row>
    <row r="261" customFormat="false" ht="12.75" hidden="false" customHeight="false" outlineLevel="0" collapsed="false">
      <c r="A261" s="211"/>
      <c r="B261" s="185"/>
      <c r="C261" s="185"/>
      <c r="D261" s="185"/>
      <c r="E261" s="185"/>
      <c r="F261" s="185"/>
      <c r="G261" s="185"/>
      <c r="H261" s="185"/>
      <c r="I261" s="186" t="n">
        <v>38</v>
      </c>
      <c r="J261" s="98" t="s">
        <v>96</v>
      </c>
      <c r="K261" s="212" t="n">
        <f aca="false">SUM(K262+K265)</f>
        <v>200000</v>
      </c>
      <c r="L261" s="212" t="n">
        <f aca="false">SUM(L262+L265)</f>
        <v>0</v>
      </c>
      <c r="M261" s="212" t="n">
        <f aca="false">SUM(M262+M265)</f>
        <v>80000</v>
      </c>
      <c r="N261" s="212" t="n">
        <f aca="false">SUM(N262+N265)</f>
        <v>120000</v>
      </c>
      <c r="O261" s="212" t="n">
        <f aca="false">SUM(O262+O265)</f>
        <v>42000</v>
      </c>
      <c r="P261" s="188" t="n">
        <f aca="false">SUM(O261/N261*100)</f>
        <v>35</v>
      </c>
    </row>
    <row r="262" customFormat="false" ht="12.75" hidden="false" customHeight="false" outlineLevel="0" collapsed="false">
      <c r="A262" s="220"/>
      <c r="B262" s="190" t="s">
        <v>119</v>
      </c>
      <c r="C262" s="190"/>
      <c r="D262" s="190"/>
      <c r="E262" s="190"/>
      <c r="F262" s="190"/>
      <c r="G262" s="190"/>
      <c r="H262" s="190"/>
      <c r="I262" s="191" t="n">
        <v>381</v>
      </c>
      <c r="J262" s="192" t="s">
        <v>97</v>
      </c>
      <c r="K262" s="203" t="n">
        <f aca="false">SUM(K263:K264)</f>
        <v>35000</v>
      </c>
      <c r="L262" s="203" t="n">
        <f aca="false">SUM(L263:L264)</f>
        <v>0</v>
      </c>
      <c r="M262" s="203" t="n">
        <f aca="false">SUM(M263:M264)</f>
        <v>15000</v>
      </c>
      <c r="N262" s="203" t="n">
        <f aca="false">SUM(N263:N264)</f>
        <v>20000</v>
      </c>
      <c r="O262" s="203" t="n">
        <f aca="false">SUM(O263:O264)</f>
        <v>12000</v>
      </c>
      <c r="P262" s="188" t="n">
        <f aca="false">SUM(O262/N262*100)</f>
        <v>60</v>
      </c>
    </row>
    <row r="263" customFormat="false" ht="19.5" hidden="true" customHeight="true" outlineLevel="0" collapsed="false">
      <c r="A263" s="220"/>
      <c r="B263" s="190"/>
      <c r="C263" s="190"/>
      <c r="D263" s="190"/>
      <c r="E263" s="190"/>
      <c r="F263" s="190"/>
      <c r="G263" s="190"/>
      <c r="H263" s="190"/>
      <c r="I263" s="191" t="n">
        <v>38113</v>
      </c>
      <c r="J263" s="192" t="s">
        <v>429</v>
      </c>
      <c r="K263" s="193" t="n">
        <v>30000</v>
      </c>
      <c r="L263" s="193"/>
      <c r="M263" s="193" t="n">
        <v>15000</v>
      </c>
      <c r="N263" s="141" t="n">
        <f aca="false">SUM(K263+L263-M263)</f>
        <v>15000</v>
      </c>
      <c r="O263" s="141" t="n">
        <v>12000</v>
      </c>
      <c r="P263" s="188" t="n">
        <f aca="false">SUM(O263/N263*100)</f>
        <v>80</v>
      </c>
    </row>
    <row r="264" customFormat="false" ht="12.75" hidden="true" customHeight="false" outlineLevel="0" collapsed="false">
      <c r="A264" s="220"/>
      <c r="B264" s="190"/>
      <c r="C264" s="190"/>
      <c r="D264" s="190"/>
      <c r="E264" s="190"/>
      <c r="F264" s="190"/>
      <c r="G264" s="190"/>
      <c r="H264" s="190"/>
      <c r="I264" s="191" t="n">
        <v>38113</v>
      </c>
      <c r="J264" s="192" t="s">
        <v>430</v>
      </c>
      <c r="K264" s="193" t="n">
        <v>5000</v>
      </c>
      <c r="L264" s="193"/>
      <c r="M264" s="193"/>
      <c r="N264" s="141" t="n">
        <f aca="false">SUM(K264+L264-M264)</f>
        <v>5000</v>
      </c>
      <c r="O264" s="141"/>
      <c r="P264" s="188" t="n">
        <f aca="false">SUM(O264/N264*100)</f>
        <v>0</v>
      </c>
    </row>
    <row r="265" customFormat="false" ht="12.75" hidden="false" customHeight="false" outlineLevel="0" collapsed="false">
      <c r="A265" s="220"/>
      <c r="B265" s="190" t="n">
        <v>43</v>
      </c>
      <c r="C265" s="190"/>
      <c r="D265" s="190"/>
      <c r="E265" s="190"/>
      <c r="F265" s="190"/>
      <c r="G265" s="190"/>
      <c r="H265" s="190"/>
      <c r="I265" s="191" t="n">
        <v>382</v>
      </c>
      <c r="J265" s="192" t="s">
        <v>77</v>
      </c>
      <c r="K265" s="193" t="n">
        <f aca="false">SUM(K266)</f>
        <v>165000</v>
      </c>
      <c r="L265" s="193" t="n">
        <f aca="false">SUM(L266)</f>
        <v>0</v>
      </c>
      <c r="M265" s="193" t="n">
        <f aca="false">SUM(M266)</f>
        <v>65000</v>
      </c>
      <c r="N265" s="193" t="n">
        <f aca="false">SUM(N266)</f>
        <v>100000</v>
      </c>
      <c r="O265" s="193" t="n">
        <f aca="false">SUM(O266)</f>
        <v>30000</v>
      </c>
      <c r="P265" s="188" t="n">
        <f aca="false">SUM(O265/N265*100)</f>
        <v>30</v>
      </c>
    </row>
    <row r="266" customFormat="false" ht="12.75" hidden="true" customHeight="false" outlineLevel="0" collapsed="false">
      <c r="A266" s="220"/>
      <c r="B266" s="190"/>
      <c r="C266" s="190"/>
      <c r="D266" s="190"/>
      <c r="E266" s="190"/>
      <c r="F266" s="190"/>
      <c r="G266" s="190"/>
      <c r="H266" s="190"/>
      <c r="I266" s="191" t="n">
        <v>38212</v>
      </c>
      <c r="J266" s="192" t="s">
        <v>431</v>
      </c>
      <c r="K266" s="193" t="n">
        <v>165000</v>
      </c>
      <c r="L266" s="193"/>
      <c r="M266" s="193" t="n">
        <v>65000</v>
      </c>
      <c r="N266" s="141" t="n">
        <f aca="false">SUM(K266+L266-M266)</f>
        <v>100000</v>
      </c>
      <c r="O266" s="141" t="n">
        <v>30000</v>
      </c>
      <c r="P266" s="188" t="n">
        <f aca="false">SUM(O266/N266*100)</f>
        <v>30</v>
      </c>
    </row>
    <row r="267" customFormat="false" ht="12.75" hidden="false" customHeight="false" outlineLevel="0" collapsed="false">
      <c r="A267" s="169" t="s">
        <v>432</v>
      </c>
      <c r="B267" s="170"/>
      <c r="C267" s="170"/>
      <c r="D267" s="170"/>
      <c r="E267" s="170"/>
      <c r="F267" s="170"/>
      <c r="G267" s="170"/>
      <c r="H267" s="170"/>
      <c r="I267" s="181" t="s">
        <v>214</v>
      </c>
      <c r="J267" s="182" t="s">
        <v>433</v>
      </c>
      <c r="K267" s="179" t="n">
        <f aca="false">SUM(K268)</f>
        <v>40000</v>
      </c>
      <c r="L267" s="179" t="n">
        <f aca="false">SUM(L268)</f>
        <v>0</v>
      </c>
      <c r="M267" s="179" t="n">
        <f aca="false">SUM(M268)</f>
        <v>0</v>
      </c>
      <c r="N267" s="179" t="n">
        <f aca="false">SUM(N268)</f>
        <v>40000</v>
      </c>
      <c r="O267" s="179" t="n">
        <f aca="false">SUM(O268)</f>
        <v>37500</v>
      </c>
      <c r="P267" s="188" t="n">
        <f aca="false">SUM(O267/N267*100)</f>
        <v>93.75</v>
      </c>
    </row>
    <row r="268" customFormat="false" ht="12.75" hidden="false" customHeight="false" outlineLevel="0" collapsed="false">
      <c r="A268" s="169"/>
      <c r="B268" s="170"/>
      <c r="C268" s="170"/>
      <c r="D268" s="170"/>
      <c r="E268" s="170"/>
      <c r="F268" s="170"/>
      <c r="G268" s="170"/>
      <c r="H268" s="170"/>
      <c r="I268" s="181" t="s">
        <v>434</v>
      </c>
      <c r="J268" s="182"/>
      <c r="K268" s="179" t="n">
        <f aca="false">SUM(K269)</f>
        <v>40000</v>
      </c>
      <c r="L268" s="179" t="n">
        <f aca="false">SUM(L269)</f>
        <v>0</v>
      </c>
      <c r="M268" s="179" t="n">
        <f aca="false">SUM(M269)</f>
        <v>0</v>
      </c>
      <c r="N268" s="179" t="n">
        <f aca="false">SUM(N269)</f>
        <v>40000</v>
      </c>
      <c r="O268" s="179" t="n">
        <f aca="false">SUM(O269)</f>
        <v>37500</v>
      </c>
      <c r="P268" s="188" t="n">
        <f aca="false">SUM(O268/N268*100)</f>
        <v>93.75</v>
      </c>
    </row>
    <row r="269" customFormat="false" ht="12.75" hidden="false" customHeight="false" outlineLevel="0" collapsed="false">
      <c r="A269" s="211"/>
      <c r="B269" s="185"/>
      <c r="C269" s="185"/>
      <c r="D269" s="185"/>
      <c r="E269" s="185"/>
      <c r="F269" s="185"/>
      <c r="G269" s="185"/>
      <c r="H269" s="185"/>
      <c r="I269" s="186" t="n">
        <v>3</v>
      </c>
      <c r="J269" s="98" t="s">
        <v>78</v>
      </c>
      <c r="K269" s="212" t="n">
        <f aca="false">SUM(K270)</f>
        <v>40000</v>
      </c>
      <c r="L269" s="212" t="n">
        <f aca="false">SUM(L270)</f>
        <v>0</v>
      </c>
      <c r="M269" s="212" t="n">
        <f aca="false">SUM(M270)</f>
        <v>0</v>
      </c>
      <c r="N269" s="212" t="n">
        <f aca="false">SUM(N270)</f>
        <v>40000</v>
      </c>
      <c r="O269" s="212" t="n">
        <f aca="false">SUM(O270)</f>
        <v>37500</v>
      </c>
      <c r="P269" s="188" t="n">
        <f aca="false">SUM(O269/N269*100)</f>
        <v>93.75</v>
      </c>
    </row>
    <row r="270" customFormat="false" ht="12.75" hidden="false" customHeight="false" outlineLevel="0" collapsed="false">
      <c r="A270" s="211"/>
      <c r="B270" s="185"/>
      <c r="C270" s="185"/>
      <c r="D270" s="185"/>
      <c r="E270" s="185"/>
      <c r="F270" s="185"/>
      <c r="G270" s="185"/>
      <c r="H270" s="185"/>
      <c r="I270" s="186" t="n">
        <v>38</v>
      </c>
      <c r="J270" s="98" t="s">
        <v>96</v>
      </c>
      <c r="K270" s="212" t="n">
        <f aca="false">SUM(K271)</f>
        <v>40000</v>
      </c>
      <c r="L270" s="212" t="n">
        <f aca="false">SUM(L271)</f>
        <v>0</v>
      </c>
      <c r="M270" s="212" t="n">
        <f aca="false">SUM(M271)</f>
        <v>0</v>
      </c>
      <c r="N270" s="212" t="n">
        <f aca="false">SUM(N271)</f>
        <v>40000</v>
      </c>
      <c r="O270" s="212" t="n">
        <f aca="false">SUM(O271)</f>
        <v>37500</v>
      </c>
      <c r="P270" s="188" t="n">
        <f aca="false">SUM(O270/N270*100)</f>
        <v>93.75</v>
      </c>
    </row>
    <row r="271" customFormat="false" ht="12.75" hidden="false" customHeight="false" outlineLevel="0" collapsed="false">
      <c r="A271" s="220"/>
      <c r="B271" s="190" t="s">
        <v>119</v>
      </c>
      <c r="C271" s="190"/>
      <c r="D271" s="190"/>
      <c r="E271" s="190"/>
      <c r="F271" s="190"/>
      <c r="G271" s="190"/>
      <c r="H271" s="190"/>
      <c r="I271" s="191" t="n">
        <v>381</v>
      </c>
      <c r="J271" s="192" t="s">
        <v>97</v>
      </c>
      <c r="K271" s="203" t="n">
        <f aca="false">SUM(K272)</f>
        <v>40000</v>
      </c>
      <c r="L271" s="203" t="n">
        <f aca="false">SUM(L272)</f>
        <v>0</v>
      </c>
      <c r="M271" s="203" t="n">
        <f aca="false">SUM(M272)</f>
        <v>0</v>
      </c>
      <c r="N271" s="203" t="n">
        <f aca="false">SUM(N272)</f>
        <v>40000</v>
      </c>
      <c r="O271" s="203" t="n">
        <f aca="false">SUM(O272)</f>
        <v>37500</v>
      </c>
      <c r="P271" s="188" t="n">
        <f aca="false">SUM(O271/N271*100)</f>
        <v>93.75</v>
      </c>
    </row>
    <row r="272" customFormat="false" ht="12.75" hidden="true" customHeight="false" outlineLevel="0" collapsed="false">
      <c r="A272" s="220"/>
      <c r="B272" s="190"/>
      <c r="C272" s="190"/>
      <c r="D272" s="190"/>
      <c r="E272" s="190"/>
      <c r="F272" s="190"/>
      <c r="G272" s="190"/>
      <c r="H272" s="190"/>
      <c r="I272" s="191" t="n">
        <v>38113</v>
      </c>
      <c r="J272" s="192" t="s">
        <v>435</v>
      </c>
      <c r="K272" s="193" t="n">
        <v>40000</v>
      </c>
      <c r="L272" s="193"/>
      <c r="M272" s="193"/>
      <c r="N272" s="141" t="n">
        <f aca="false">SUM(K272+L272-M272)</f>
        <v>40000</v>
      </c>
      <c r="O272" s="141" t="n">
        <v>37500</v>
      </c>
      <c r="P272" s="188" t="n">
        <f aca="false">SUM(O272/N272*100)</f>
        <v>93.75</v>
      </c>
    </row>
    <row r="273" customFormat="false" ht="12.75" hidden="false" customHeight="false" outlineLevel="0" collapsed="false">
      <c r="A273" s="169" t="s">
        <v>436</v>
      </c>
      <c r="B273" s="170"/>
      <c r="C273" s="170"/>
      <c r="D273" s="170"/>
      <c r="E273" s="170"/>
      <c r="F273" s="170"/>
      <c r="G273" s="170"/>
      <c r="H273" s="170"/>
      <c r="I273" s="181" t="s">
        <v>214</v>
      </c>
      <c r="J273" s="182" t="s">
        <v>437</v>
      </c>
      <c r="K273" s="179" t="n">
        <f aca="false">SUM(K274)</f>
        <v>15000</v>
      </c>
      <c r="L273" s="179" t="n">
        <f aca="false">SUM(L274)</f>
        <v>0</v>
      </c>
      <c r="M273" s="179" t="n">
        <f aca="false">SUM(M274)</f>
        <v>0</v>
      </c>
      <c r="N273" s="179" t="n">
        <f aca="false">SUM(N274)</f>
        <v>15000</v>
      </c>
      <c r="O273" s="179" t="n">
        <f aca="false">SUM(O274)</f>
        <v>1000</v>
      </c>
      <c r="P273" s="188" t="n">
        <f aca="false">SUM(O273/N273*100)</f>
        <v>6.66666666666667</v>
      </c>
    </row>
    <row r="274" customFormat="false" ht="12.75" hidden="false" customHeight="false" outlineLevel="0" collapsed="false">
      <c r="A274" s="169"/>
      <c r="B274" s="170"/>
      <c r="C274" s="170"/>
      <c r="D274" s="170"/>
      <c r="E274" s="170"/>
      <c r="F274" s="170"/>
      <c r="G274" s="170"/>
      <c r="H274" s="170"/>
      <c r="I274" s="181" t="s">
        <v>434</v>
      </c>
      <c r="J274" s="182"/>
      <c r="K274" s="179" t="n">
        <f aca="false">SUM(K275)</f>
        <v>15000</v>
      </c>
      <c r="L274" s="179" t="n">
        <f aca="false">SUM(L275)</f>
        <v>0</v>
      </c>
      <c r="M274" s="179" t="n">
        <f aca="false">SUM(M275)</f>
        <v>0</v>
      </c>
      <c r="N274" s="179" t="n">
        <f aca="false">SUM(N275)</f>
        <v>15000</v>
      </c>
      <c r="O274" s="179" t="n">
        <f aca="false">SUM(O275)</f>
        <v>1000</v>
      </c>
      <c r="P274" s="188" t="n">
        <f aca="false">SUM(O274/N274*100)</f>
        <v>6.66666666666667</v>
      </c>
    </row>
    <row r="275" customFormat="false" ht="12.75" hidden="false" customHeight="false" outlineLevel="0" collapsed="false">
      <c r="A275" s="211"/>
      <c r="B275" s="185"/>
      <c r="C275" s="185"/>
      <c r="D275" s="185"/>
      <c r="E275" s="185"/>
      <c r="F275" s="185"/>
      <c r="G275" s="185"/>
      <c r="H275" s="185"/>
      <c r="I275" s="186" t="n">
        <v>3</v>
      </c>
      <c r="J275" s="98" t="s">
        <v>78</v>
      </c>
      <c r="K275" s="187" t="n">
        <f aca="false">SUM(K276)</f>
        <v>15000</v>
      </c>
      <c r="L275" s="187" t="n">
        <f aca="false">SUM(L276)</f>
        <v>0</v>
      </c>
      <c r="M275" s="187" t="n">
        <f aca="false">SUM(M276)</f>
        <v>0</v>
      </c>
      <c r="N275" s="187" t="n">
        <f aca="false">SUM(N276)</f>
        <v>15000</v>
      </c>
      <c r="O275" s="187" t="n">
        <f aca="false">SUM(O276)</f>
        <v>1000</v>
      </c>
      <c r="P275" s="188" t="n">
        <f aca="false">SUM(O275/N275*100)</f>
        <v>6.66666666666667</v>
      </c>
    </row>
    <row r="276" customFormat="false" ht="12.75" hidden="false" customHeight="false" outlineLevel="0" collapsed="false">
      <c r="A276" s="211"/>
      <c r="B276" s="185"/>
      <c r="C276" s="185"/>
      <c r="D276" s="185"/>
      <c r="E276" s="185"/>
      <c r="F276" s="185"/>
      <c r="G276" s="185"/>
      <c r="H276" s="185"/>
      <c r="I276" s="186" t="n">
        <v>38</v>
      </c>
      <c r="J276" s="98" t="s">
        <v>96</v>
      </c>
      <c r="K276" s="187" t="n">
        <f aca="false">SUM(K277)</f>
        <v>15000</v>
      </c>
      <c r="L276" s="187" t="n">
        <f aca="false">SUM(L277)</f>
        <v>0</v>
      </c>
      <c r="M276" s="187" t="n">
        <f aca="false">SUM(M277)</f>
        <v>0</v>
      </c>
      <c r="N276" s="187" t="n">
        <f aca="false">SUM(N277)</f>
        <v>15000</v>
      </c>
      <c r="O276" s="187" t="n">
        <f aca="false">SUM(O277)</f>
        <v>1000</v>
      </c>
      <c r="P276" s="188" t="n">
        <f aca="false">SUM(O276/N276*100)</f>
        <v>6.66666666666667</v>
      </c>
    </row>
    <row r="277" customFormat="false" ht="12.75" hidden="false" customHeight="false" outlineLevel="0" collapsed="false">
      <c r="A277" s="220"/>
      <c r="B277" s="190" t="s">
        <v>119</v>
      </c>
      <c r="C277" s="190"/>
      <c r="D277" s="190"/>
      <c r="E277" s="190"/>
      <c r="F277" s="190"/>
      <c r="G277" s="190"/>
      <c r="H277" s="190"/>
      <c r="I277" s="191" t="n">
        <v>381</v>
      </c>
      <c r="J277" s="192" t="s">
        <v>97</v>
      </c>
      <c r="K277" s="193" t="n">
        <f aca="false">SUM(K278)</f>
        <v>15000</v>
      </c>
      <c r="L277" s="193" t="n">
        <f aca="false">SUM(L278)</f>
        <v>0</v>
      </c>
      <c r="M277" s="193" t="n">
        <f aca="false">SUM(M278)</f>
        <v>0</v>
      </c>
      <c r="N277" s="193" t="n">
        <f aca="false">SUM(N278)</f>
        <v>15000</v>
      </c>
      <c r="O277" s="193" t="n">
        <f aca="false">SUM(O278)</f>
        <v>1000</v>
      </c>
      <c r="P277" s="188" t="n">
        <f aca="false">SUM(O277/N277*100)</f>
        <v>6.66666666666667</v>
      </c>
    </row>
    <row r="278" customFormat="false" ht="12.75" hidden="true" customHeight="false" outlineLevel="0" collapsed="false">
      <c r="A278" s="220"/>
      <c r="B278" s="190"/>
      <c r="C278" s="190"/>
      <c r="D278" s="190"/>
      <c r="E278" s="190"/>
      <c r="F278" s="190"/>
      <c r="G278" s="190"/>
      <c r="H278" s="190"/>
      <c r="I278" s="191" t="n">
        <v>38113</v>
      </c>
      <c r="J278" s="192" t="s">
        <v>438</v>
      </c>
      <c r="K278" s="193" t="n">
        <v>15000</v>
      </c>
      <c r="L278" s="193"/>
      <c r="M278" s="193"/>
      <c r="N278" s="141" t="n">
        <f aca="false">SUM(K278+L278-M278)</f>
        <v>15000</v>
      </c>
      <c r="O278" s="143" t="n">
        <v>1000</v>
      </c>
      <c r="P278" s="188" t="n">
        <f aca="false">SUM(O278/N278*100)</f>
        <v>6.66666666666667</v>
      </c>
    </row>
    <row r="279" customFormat="false" ht="12.75" hidden="false" customHeight="false" outlineLevel="0" collapsed="false">
      <c r="A279" s="169" t="s">
        <v>439</v>
      </c>
      <c r="B279" s="170"/>
      <c r="C279" s="170"/>
      <c r="D279" s="170"/>
      <c r="E279" s="170"/>
      <c r="F279" s="170"/>
      <c r="G279" s="170"/>
      <c r="H279" s="170"/>
      <c r="I279" s="181" t="s">
        <v>214</v>
      </c>
      <c r="J279" s="182" t="s">
        <v>440</v>
      </c>
      <c r="K279" s="183" t="n">
        <f aca="false">SUM(K280)</f>
        <v>40000</v>
      </c>
      <c r="L279" s="183" t="n">
        <f aca="false">SUM(L280)</f>
        <v>0</v>
      </c>
      <c r="M279" s="183" t="n">
        <f aca="false">SUM(M280)</f>
        <v>0</v>
      </c>
      <c r="N279" s="183" t="n">
        <f aca="false">SUM(N280)</f>
        <v>40000</v>
      </c>
      <c r="O279" s="183" t="n">
        <f aca="false">SUM(O280)</f>
        <v>40000</v>
      </c>
      <c r="P279" s="188" t="n">
        <f aca="false">SUM(O279/N279*100)</f>
        <v>100</v>
      </c>
    </row>
    <row r="280" customFormat="false" ht="12.75" hidden="false" customHeight="false" outlineLevel="0" collapsed="false">
      <c r="A280" s="169"/>
      <c r="B280" s="170"/>
      <c r="C280" s="170"/>
      <c r="D280" s="170"/>
      <c r="E280" s="170"/>
      <c r="F280" s="170"/>
      <c r="G280" s="170"/>
      <c r="H280" s="170"/>
      <c r="I280" s="181" t="s">
        <v>434</v>
      </c>
      <c r="J280" s="182"/>
      <c r="K280" s="183" t="n">
        <f aca="false">SUM(K281)</f>
        <v>40000</v>
      </c>
      <c r="L280" s="183" t="n">
        <f aca="false">SUM(L281)</f>
        <v>0</v>
      </c>
      <c r="M280" s="183" t="n">
        <f aca="false">SUM(M281)</f>
        <v>0</v>
      </c>
      <c r="N280" s="183" t="n">
        <f aca="false">SUM(N281)</f>
        <v>40000</v>
      </c>
      <c r="O280" s="183" t="n">
        <f aca="false">SUM(O281)</f>
        <v>40000</v>
      </c>
      <c r="P280" s="188" t="n">
        <f aca="false">SUM(O280/N280*100)</f>
        <v>100</v>
      </c>
    </row>
    <row r="281" customFormat="false" ht="12.75" hidden="false" customHeight="false" outlineLevel="0" collapsed="false">
      <c r="A281" s="211"/>
      <c r="B281" s="185"/>
      <c r="C281" s="185"/>
      <c r="D281" s="185"/>
      <c r="E281" s="185"/>
      <c r="F281" s="185"/>
      <c r="G281" s="185"/>
      <c r="H281" s="185"/>
      <c r="I281" s="186" t="n">
        <v>3</v>
      </c>
      <c r="J281" s="98" t="s">
        <v>78</v>
      </c>
      <c r="K281" s="187" t="n">
        <f aca="false">SUM(K282)</f>
        <v>40000</v>
      </c>
      <c r="L281" s="187" t="n">
        <f aca="false">SUM(L282)</f>
        <v>0</v>
      </c>
      <c r="M281" s="187" t="n">
        <f aca="false">SUM(M282)</f>
        <v>0</v>
      </c>
      <c r="N281" s="187" t="n">
        <f aca="false">SUM(N282)</f>
        <v>40000</v>
      </c>
      <c r="O281" s="187" t="n">
        <f aca="false">SUM(O282)</f>
        <v>40000</v>
      </c>
      <c r="P281" s="188" t="n">
        <f aca="false">SUM(O281/N281*100)</f>
        <v>100</v>
      </c>
    </row>
    <row r="282" customFormat="false" ht="12.75" hidden="false" customHeight="false" outlineLevel="0" collapsed="false">
      <c r="A282" s="211"/>
      <c r="B282" s="185"/>
      <c r="C282" s="185"/>
      <c r="D282" s="185"/>
      <c r="E282" s="185"/>
      <c r="F282" s="185"/>
      <c r="G282" s="185"/>
      <c r="H282" s="185"/>
      <c r="I282" s="186" t="n">
        <v>38</v>
      </c>
      <c r="J282" s="98" t="s">
        <v>96</v>
      </c>
      <c r="K282" s="187" t="n">
        <f aca="false">SUM(K283)</f>
        <v>40000</v>
      </c>
      <c r="L282" s="187" t="n">
        <f aca="false">SUM(L283)</f>
        <v>0</v>
      </c>
      <c r="M282" s="187" t="n">
        <f aca="false">SUM(M283)</f>
        <v>0</v>
      </c>
      <c r="N282" s="187" t="n">
        <f aca="false">SUM(N283)</f>
        <v>40000</v>
      </c>
      <c r="O282" s="187" t="n">
        <f aca="false">SUM(O283)</f>
        <v>40000</v>
      </c>
      <c r="P282" s="188" t="n">
        <f aca="false">SUM(O282/N282*100)</f>
        <v>100</v>
      </c>
    </row>
    <row r="283" customFormat="false" ht="12.75" hidden="false" customHeight="false" outlineLevel="0" collapsed="false">
      <c r="A283" s="220"/>
      <c r="B283" s="190" t="s">
        <v>119</v>
      </c>
      <c r="C283" s="190"/>
      <c r="D283" s="190"/>
      <c r="E283" s="190"/>
      <c r="F283" s="190"/>
      <c r="G283" s="190"/>
      <c r="H283" s="190"/>
      <c r="I283" s="191" t="n">
        <v>381</v>
      </c>
      <c r="J283" s="192" t="s">
        <v>97</v>
      </c>
      <c r="K283" s="193" t="n">
        <f aca="false">SUM(K284)</f>
        <v>40000</v>
      </c>
      <c r="L283" s="193" t="n">
        <f aca="false">SUM(L284)</f>
        <v>0</v>
      </c>
      <c r="M283" s="193" t="n">
        <f aca="false">SUM(M284)</f>
        <v>0</v>
      </c>
      <c r="N283" s="193" t="n">
        <f aca="false">SUM(N284)</f>
        <v>40000</v>
      </c>
      <c r="O283" s="193" t="n">
        <f aca="false">SUM(O284)</f>
        <v>40000</v>
      </c>
      <c r="P283" s="188" t="n">
        <f aca="false">SUM(O283/N283*100)</f>
        <v>100</v>
      </c>
    </row>
    <row r="284" customFormat="false" ht="12.75" hidden="false" customHeight="false" outlineLevel="0" collapsed="false">
      <c r="A284" s="220"/>
      <c r="B284" s="190"/>
      <c r="C284" s="190"/>
      <c r="D284" s="190"/>
      <c r="E284" s="190"/>
      <c r="F284" s="190"/>
      <c r="G284" s="190"/>
      <c r="H284" s="190"/>
      <c r="I284" s="191" t="n">
        <v>38113</v>
      </c>
      <c r="J284" s="192" t="s">
        <v>441</v>
      </c>
      <c r="K284" s="193" t="n">
        <v>40000</v>
      </c>
      <c r="L284" s="193"/>
      <c r="M284" s="193"/>
      <c r="N284" s="141" t="n">
        <f aca="false">SUM(K284+L284-M284)</f>
        <v>40000</v>
      </c>
      <c r="O284" s="141" t="n">
        <v>40000</v>
      </c>
      <c r="P284" s="188" t="n">
        <f aca="false">SUM(O284/N284*100)</f>
        <v>100</v>
      </c>
    </row>
    <row r="285" customFormat="false" ht="12.75" hidden="false" customHeight="false" outlineLevel="0" collapsed="false">
      <c r="A285" s="169" t="s">
        <v>442</v>
      </c>
      <c r="B285" s="170"/>
      <c r="C285" s="170"/>
      <c r="D285" s="170"/>
      <c r="E285" s="170"/>
      <c r="F285" s="170"/>
      <c r="G285" s="170"/>
      <c r="H285" s="170"/>
      <c r="I285" s="181" t="s">
        <v>214</v>
      </c>
      <c r="J285" s="182" t="s">
        <v>443</v>
      </c>
      <c r="K285" s="183" t="n">
        <f aca="false">SUM(K286)</f>
        <v>340000</v>
      </c>
      <c r="L285" s="183" t="n">
        <f aca="false">SUM(L286)</f>
        <v>5000</v>
      </c>
      <c r="M285" s="183" t="n">
        <f aca="false">SUM(M286)</f>
        <v>0</v>
      </c>
      <c r="N285" s="183" t="n">
        <f aca="false">SUM(N286)</f>
        <v>345000</v>
      </c>
      <c r="O285" s="183" t="n">
        <f aca="false">SUM(O286)</f>
        <v>341500</v>
      </c>
      <c r="P285" s="188" t="n">
        <f aca="false">SUM(O285/N285*100)</f>
        <v>98.9855072463768</v>
      </c>
    </row>
    <row r="286" customFormat="false" ht="12.75" hidden="false" customHeight="false" outlineLevel="0" collapsed="false">
      <c r="A286" s="169"/>
      <c r="B286" s="170"/>
      <c r="C286" s="170"/>
      <c r="D286" s="170"/>
      <c r="E286" s="170"/>
      <c r="F286" s="170"/>
      <c r="G286" s="170"/>
      <c r="H286" s="170"/>
      <c r="I286" s="181" t="s">
        <v>434</v>
      </c>
      <c r="J286" s="182"/>
      <c r="K286" s="183" t="n">
        <f aca="false">SUM(K287)</f>
        <v>340000</v>
      </c>
      <c r="L286" s="183" t="n">
        <f aca="false">SUM(L287)</f>
        <v>5000</v>
      </c>
      <c r="M286" s="183" t="n">
        <f aca="false">SUM(M287)</f>
        <v>0</v>
      </c>
      <c r="N286" s="183" t="n">
        <f aca="false">SUM(N287)</f>
        <v>345000</v>
      </c>
      <c r="O286" s="183" t="n">
        <f aca="false">SUM(O287)</f>
        <v>341500</v>
      </c>
      <c r="P286" s="188" t="n">
        <f aca="false">SUM(O286/N286*100)</f>
        <v>98.9855072463768</v>
      </c>
    </row>
    <row r="287" customFormat="false" ht="12.75" hidden="false" customHeight="false" outlineLevel="0" collapsed="false">
      <c r="A287" s="211"/>
      <c r="B287" s="185"/>
      <c r="C287" s="185"/>
      <c r="D287" s="185"/>
      <c r="E287" s="185"/>
      <c r="F287" s="185"/>
      <c r="G287" s="185"/>
      <c r="H287" s="185"/>
      <c r="I287" s="186" t="n">
        <v>3</v>
      </c>
      <c r="J287" s="98" t="s">
        <v>78</v>
      </c>
      <c r="K287" s="187" t="n">
        <f aca="false">SUM(K288+K293)</f>
        <v>340000</v>
      </c>
      <c r="L287" s="187" t="n">
        <f aca="false">SUM(L288+L293)</f>
        <v>5000</v>
      </c>
      <c r="M287" s="187" t="n">
        <f aca="false">SUM(M288+M293)</f>
        <v>0</v>
      </c>
      <c r="N287" s="187" t="n">
        <f aca="false">SUM(N288+N293)</f>
        <v>345000</v>
      </c>
      <c r="O287" s="187" t="n">
        <f aca="false">SUM(O288+O293)</f>
        <v>341500</v>
      </c>
      <c r="P287" s="188" t="n">
        <f aca="false">SUM(O287/N287*100)</f>
        <v>98.9855072463768</v>
      </c>
    </row>
    <row r="288" customFormat="false" ht="12.75" hidden="false" customHeight="false" outlineLevel="0" collapsed="false">
      <c r="A288" s="211"/>
      <c r="B288" s="185"/>
      <c r="C288" s="185"/>
      <c r="D288" s="185"/>
      <c r="E288" s="185"/>
      <c r="F288" s="185"/>
      <c r="G288" s="185"/>
      <c r="H288" s="185"/>
      <c r="I288" s="186" t="n">
        <v>36</v>
      </c>
      <c r="J288" s="98" t="s">
        <v>91</v>
      </c>
      <c r="K288" s="187" t="n">
        <f aca="false">SUM(K289+K291)</f>
        <v>18000</v>
      </c>
      <c r="L288" s="187" t="n">
        <f aca="false">SUM(L289+L291)</f>
        <v>0</v>
      </c>
      <c r="M288" s="187" t="n">
        <f aca="false">SUM(M289+M291)</f>
        <v>0</v>
      </c>
      <c r="N288" s="187" t="n">
        <f aca="false">SUM(N289+N291)</f>
        <v>18000</v>
      </c>
      <c r="O288" s="187" t="n">
        <f aca="false">SUM(O289+O291)</f>
        <v>18000</v>
      </c>
      <c r="P288" s="188" t="n">
        <f aca="false">SUM(O288/N288*100)</f>
        <v>100</v>
      </c>
    </row>
    <row r="289" customFormat="false" ht="12.75" hidden="false" customHeight="false" outlineLevel="0" collapsed="false">
      <c r="A289" s="220"/>
      <c r="B289" s="190" t="s">
        <v>119</v>
      </c>
      <c r="C289" s="190"/>
      <c r="D289" s="190"/>
      <c r="E289" s="190"/>
      <c r="F289" s="190"/>
      <c r="G289" s="190"/>
      <c r="H289" s="190"/>
      <c r="I289" s="191" t="n">
        <v>363</v>
      </c>
      <c r="J289" s="192" t="s">
        <v>91</v>
      </c>
      <c r="K289" s="193" t="n">
        <f aca="false">SUM(K290)</f>
        <v>6000</v>
      </c>
      <c r="L289" s="193" t="n">
        <f aca="false">SUM(L290)</f>
        <v>0</v>
      </c>
      <c r="M289" s="193" t="n">
        <f aca="false">SUM(M290)</f>
        <v>0</v>
      </c>
      <c r="N289" s="193" t="n">
        <f aca="false">SUM(N290)</f>
        <v>6000</v>
      </c>
      <c r="O289" s="193" t="n">
        <f aca="false">SUM(O290)</f>
        <v>6000</v>
      </c>
      <c r="P289" s="188" t="n">
        <f aca="false">SUM(O289/N289*100)</f>
        <v>100</v>
      </c>
    </row>
    <row r="290" customFormat="false" ht="12.75" hidden="true" customHeight="false" outlineLevel="0" collapsed="false">
      <c r="A290" s="220"/>
      <c r="B290" s="190"/>
      <c r="C290" s="190"/>
      <c r="D290" s="190"/>
      <c r="E290" s="190"/>
      <c r="F290" s="190"/>
      <c r="G290" s="190"/>
      <c r="H290" s="190"/>
      <c r="I290" s="191" t="n">
        <v>36316</v>
      </c>
      <c r="J290" s="192" t="s">
        <v>92</v>
      </c>
      <c r="K290" s="193" t="n">
        <v>6000</v>
      </c>
      <c r="L290" s="193"/>
      <c r="M290" s="193"/>
      <c r="N290" s="141" t="n">
        <f aca="false">SUM(K290+L290-M290)</f>
        <v>6000</v>
      </c>
      <c r="O290" s="141" t="n">
        <v>6000</v>
      </c>
      <c r="P290" s="188" t="n">
        <f aca="false">SUM(O290/N290*100)</f>
        <v>100</v>
      </c>
    </row>
    <row r="291" customFormat="false" ht="12.75" hidden="false" customHeight="false" outlineLevel="0" collapsed="false">
      <c r="A291" s="220"/>
      <c r="B291" s="190"/>
      <c r="C291" s="190"/>
      <c r="D291" s="190"/>
      <c r="E291" s="190"/>
      <c r="F291" s="190"/>
      <c r="G291" s="190"/>
      <c r="H291" s="190"/>
      <c r="I291" s="191" t="n">
        <v>366</v>
      </c>
      <c r="J291" s="192" t="s">
        <v>444</v>
      </c>
      <c r="K291" s="193" t="n">
        <f aca="false">SUM(K292)</f>
        <v>12000</v>
      </c>
      <c r="L291" s="193" t="n">
        <f aca="false">SUM(L292)</f>
        <v>0</v>
      </c>
      <c r="M291" s="193" t="n">
        <f aca="false">SUM(M292)</f>
        <v>0</v>
      </c>
      <c r="N291" s="193" t="n">
        <f aca="false">SUM(N292)</f>
        <v>12000</v>
      </c>
      <c r="O291" s="193" t="n">
        <f aca="false">SUM(O292)</f>
        <v>12000</v>
      </c>
      <c r="P291" s="188" t="n">
        <f aca="false">SUM(O291/N291*100)</f>
        <v>100</v>
      </c>
    </row>
    <row r="292" customFormat="false" ht="12.75" hidden="true" customHeight="false" outlineLevel="0" collapsed="false">
      <c r="A292" s="220"/>
      <c r="B292" s="190"/>
      <c r="C292" s="190"/>
      <c r="D292" s="190"/>
      <c r="E292" s="190"/>
      <c r="F292" s="190"/>
      <c r="G292" s="190"/>
      <c r="H292" s="190"/>
      <c r="I292" s="191" t="n">
        <v>36611</v>
      </c>
      <c r="J292" s="192" t="s">
        <v>445</v>
      </c>
      <c r="K292" s="193" t="n">
        <v>12000</v>
      </c>
      <c r="L292" s="193"/>
      <c r="M292" s="193"/>
      <c r="N292" s="141" t="n">
        <f aca="false">SUM(K292+L292-M292)</f>
        <v>12000</v>
      </c>
      <c r="O292" s="141" t="n">
        <v>12000</v>
      </c>
      <c r="P292" s="188" t="n">
        <f aca="false">SUM(O292/N292*100)</f>
        <v>100</v>
      </c>
    </row>
    <row r="293" customFormat="false" ht="12.75" hidden="false" customHeight="false" outlineLevel="0" collapsed="false">
      <c r="A293" s="211"/>
      <c r="B293" s="185"/>
      <c r="C293" s="185"/>
      <c r="D293" s="185"/>
      <c r="E293" s="185"/>
      <c r="F293" s="185"/>
      <c r="G293" s="185"/>
      <c r="H293" s="185"/>
      <c r="I293" s="186" t="n">
        <v>38</v>
      </c>
      <c r="J293" s="98" t="s">
        <v>96</v>
      </c>
      <c r="K293" s="187" t="n">
        <f aca="false">SUM(K294)</f>
        <v>322000</v>
      </c>
      <c r="L293" s="187" t="n">
        <f aca="false">SUM(L294)</f>
        <v>5000</v>
      </c>
      <c r="M293" s="187" t="n">
        <f aca="false">SUM(M294)</f>
        <v>0</v>
      </c>
      <c r="N293" s="187" t="n">
        <f aca="false">SUM(N294)</f>
        <v>327000</v>
      </c>
      <c r="O293" s="187" t="n">
        <f aca="false">SUM(O294)</f>
        <v>323500</v>
      </c>
      <c r="P293" s="188" t="n">
        <f aca="false">SUM(O293/N293*100)</f>
        <v>98.9296636085627</v>
      </c>
    </row>
    <row r="294" customFormat="false" ht="12.75" hidden="false" customHeight="false" outlineLevel="0" collapsed="false">
      <c r="A294" s="220"/>
      <c r="B294" s="190" t="s">
        <v>119</v>
      </c>
      <c r="C294" s="190"/>
      <c r="D294" s="190"/>
      <c r="E294" s="190"/>
      <c r="F294" s="190"/>
      <c r="G294" s="190"/>
      <c r="H294" s="190"/>
      <c r="I294" s="191" t="n">
        <v>381</v>
      </c>
      <c r="J294" s="192" t="s">
        <v>97</v>
      </c>
      <c r="K294" s="193" t="n">
        <f aca="false">SUM(K295:K304)</f>
        <v>322000</v>
      </c>
      <c r="L294" s="193" t="n">
        <f aca="false">SUM(L295:L304)</f>
        <v>5000</v>
      </c>
      <c r="M294" s="193" t="n">
        <f aca="false">SUM(M295:M304)</f>
        <v>0</v>
      </c>
      <c r="N294" s="193" t="n">
        <f aca="false">SUM(N295:N304)</f>
        <v>327000</v>
      </c>
      <c r="O294" s="193" t="n">
        <f aca="false">SUM(O295:O304)</f>
        <v>323500</v>
      </c>
      <c r="P294" s="188" t="n">
        <f aca="false">SUM(O294/N294*100)</f>
        <v>98.9296636085627</v>
      </c>
    </row>
    <row r="295" customFormat="false" ht="21" hidden="true" customHeight="true" outlineLevel="0" collapsed="false">
      <c r="A295" s="220"/>
      <c r="B295" s="190"/>
      <c r="C295" s="190"/>
      <c r="D295" s="190"/>
      <c r="E295" s="190"/>
      <c r="F295" s="190"/>
      <c r="G295" s="190"/>
      <c r="H295" s="190"/>
      <c r="I295" s="191" t="n">
        <v>38113</v>
      </c>
      <c r="J295" s="192" t="s">
        <v>446</v>
      </c>
      <c r="K295" s="193" t="n">
        <v>15000</v>
      </c>
      <c r="L295" s="193"/>
      <c r="M295" s="193"/>
      <c r="N295" s="141" t="n">
        <f aca="false">SUM(K295+L295-M295)</f>
        <v>15000</v>
      </c>
      <c r="O295" s="141" t="n">
        <v>15000</v>
      </c>
      <c r="P295" s="188" t="n">
        <f aca="false">SUM(O295/N295*100)</f>
        <v>100</v>
      </c>
    </row>
    <row r="296" customFormat="false" ht="21" hidden="true" customHeight="true" outlineLevel="0" collapsed="false">
      <c r="A296" s="220"/>
      <c r="B296" s="190"/>
      <c r="C296" s="190"/>
      <c r="D296" s="190"/>
      <c r="E296" s="190"/>
      <c r="F296" s="190"/>
      <c r="G296" s="190"/>
      <c r="H296" s="190"/>
      <c r="I296" s="191" t="n">
        <v>38113</v>
      </c>
      <c r="J296" s="192" t="s">
        <v>447</v>
      </c>
      <c r="K296" s="193" t="n">
        <v>37000</v>
      </c>
      <c r="L296" s="193"/>
      <c r="M296" s="193"/>
      <c r="N296" s="141" t="n">
        <f aca="false">SUM(K296+L296-M296)</f>
        <v>37000</v>
      </c>
      <c r="O296" s="141" t="n">
        <v>37000</v>
      </c>
      <c r="P296" s="188" t="n">
        <f aca="false">SUM(O296/N296*100)</f>
        <v>100</v>
      </c>
    </row>
    <row r="297" customFormat="false" ht="12.75" hidden="true" customHeight="false" outlineLevel="0" collapsed="false">
      <c r="A297" s="220"/>
      <c r="B297" s="190"/>
      <c r="C297" s="190"/>
      <c r="D297" s="190"/>
      <c r="E297" s="190"/>
      <c r="F297" s="190"/>
      <c r="G297" s="190"/>
      <c r="H297" s="190"/>
      <c r="I297" s="191" t="n">
        <v>38113</v>
      </c>
      <c r="J297" s="192" t="s">
        <v>448</v>
      </c>
      <c r="K297" s="193" t="n">
        <v>10000</v>
      </c>
      <c r="L297" s="193" t="n">
        <v>5000</v>
      </c>
      <c r="M297" s="193"/>
      <c r="N297" s="141" t="n">
        <f aca="false">SUM(K297+L297-M297)</f>
        <v>15000</v>
      </c>
      <c r="O297" s="141" t="n">
        <v>15000</v>
      </c>
      <c r="P297" s="188" t="n">
        <f aca="false">SUM(O297/N297*100)</f>
        <v>100</v>
      </c>
    </row>
    <row r="298" customFormat="false" ht="12.75" hidden="true" customHeight="false" outlineLevel="0" collapsed="false">
      <c r="A298" s="220"/>
      <c r="B298" s="190"/>
      <c r="C298" s="190"/>
      <c r="D298" s="190"/>
      <c r="E298" s="190"/>
      <c r="F298" s="190"/>
      <c r="G298" s="190"/>
      <c r="H298" s="190"/>
      <c r="I298" s="191" t="n">
        <v>38113</v>
      </c>
      <c r="J298" s="192" t="s">
        <v>449</v>
      </c>
      <c r="K298" s="193" t="n">
        <v>10000</v>
      </c>
      <c r="L298" s="193"/>
      <c r="M298" s="193"/>
      <c r="N298" s="141" t="n">
        <f aca="false">SUM(K298+L298-M298)</f>
        <v>10000</v>
      </c>
      <c r="O298" s="141" t="n">
        <v>10000</v>
      </c>
      <c r="P298" s="188" t="n">
        <f aca="false">SUM(O298/N298*100)</f>
        <v>100</v>
      </c>
    </row>
    <row r="299" customFormat="false" ht="12.75" hidden="true" customHeight="false" outlineLevel="0" collapsed="false">
      <c r="A299" s="220"/>
      <c r="B299" s="190"/>
      <c r="C299" s="190"/>
      <c r="D299" s="190"/>
      <c r="E299" s="190"/>
      <c r="F299" s="190"/>
      <c r="G299" s="190"/>
      <c r="H299" s="190"/>
      <c r="I299" s="191" t="n">
        <v>38113</v>
      </c>
      <c r="J299" s="192" t="s">
        <v>450</v>
      </c>
      <c r="K299" s="193" t="n">
        <v>45000</v>
      </c>
      <c r="L299" s="193"/>
      <c r="M299" s="193"/>
      <c r="N299" s="141" t="n">
        <f aca="false">SUM(K299+L299-M299)</f>
        <v>45000</v>
      </c>
      <c r="O299" s="141" t="n">
        <v>45000</v>
      </c>
      <c r="P299" s="188" t="n">
        <f aca="false">SUM(O299/N299*100)</f>
        <v>100</v>
      </c>
    </row>
    <row r="300" customFormat="false" ht="12.75" hidden="true" customHeight="false" outlineLevel="0" collapsed="false">
      <c r="A300" s="220"/>
      <c r="B300" s="190"/>
      <c r="C300" s="190"/>
      <c r="D300" s="190"/>
      <c r="E300" s="190"/>
      <c r="F300" s="190"/>
      <c r="G300" s="190"/>
      <c r="H300" s="190"/>
      <c r="I300" s="191" t="n">
        <v>38113</v>
      </c>
      <c r="J300" s="192" t="s">
        <v>451</v>
      </c>
      <c r="K300" s="193" t="n">
        <v>10000</v>
      </c>
      <c r="L300" s="193"/>
      <c r="M300" s="193"/>
      <c r="N300" s="141" t="n">
        <f aca="false">SUM(K300+L300-M300)</f>
        <v>10000</v>
      </c>
      <c r="O300" s="141" t="n">
        <v>10000</v>
      </c>
      <c r="P300" s="188" t="n">
        <f aca="false">SUM(O300/N300*100)</f>
        <v>100</v>
      </c>
    </row>
    <row r="301" customFormat="false" ht="12.75" hidden="true" customHeight="false" outlineLevel="0" collapsed="false">
      <c r="A301" s="220"/>
      <c r="B301" s="190"/>
      <c r="C301" s="190"/>
      <c r="D301" s="190"/>
      <c r="E301" s="190"/>
      <c r="F301" s="190"/>
      <c r="G301" s="190"/>
      <c r="H301" s="190"/>
      <c r="I301" s="199" t="n">
        <v>38113</v>
      </c>
      <c r="J301" s="192" t="s">
        <v>452</v>
      </c>
      <c r="K301" s="193"/>
      <c r="L301" s="193"/>
      <c r="M301" s="193"/>
      <c r="N301" s="141" t="n">
        <f aca="false">SUM(K301+L301-M301)</f>
        <v>0</v>
      </c>
      <c r="O301" s="141"/>
      <c r="P301" s="188" t="e">
        <f aca="false">SUM(O301/N301*100)</f>
        <v>#DIV/0!</v>
      </c>
    </row>
    <row r="302" customFormat="false" ht="12.75" hidden="true" customHeight="false" outlineLevel="0" collapsed="false">
      <c r="A302" s="220"/>
      <c r="B302" s="190"/>
      <c r="C302" s="190"/>
      <c r="D302" s="190"/>
      <c r="E302" s="190"/>
      <c r="F302" s="190"/>
      <c r="G302" s="190"/>
      <c r="H302" s="190"/>
      <c r="I302" s="191" t="n">
        <v>38113</v>
      </c>
      <c r="J302" s="192" t="s">
        <v>453</v>
      </c>
      <c r="K302" s="193" t="n">
        <v>2000</v>
      </c>
      <c r="L302" s="193"/>
      <c r="M302" s="193"/>
      <c r="N302" s="141" t="n">
        <f aca="false">SUM(K302+L302-M302)</f>
        <v>2000</v>
      </c>
      <c r="O302" s="141" t="n">
        <v>2000</v>
      </c>
      <c r="P302" s="188" t="n">
        <f aca="false">SUM(O302/N302*100)</f>
        <v>100</v>
      </c>
    </row>
    <row r="303" customFormat="false" ht="12.75" hidden="true" customHeight="false" outlineLevel="0" collapsed="false">
      <c r="A303" s="220"/>
      <c r="B303" s="190"/>
      <c r="C303" s="190"/>
      <c r="D303" s="190"/>
      <c r="E303" s="190"/>
      <c r="F303" s="190"/>
      <c r="G303" s="190"/>
      <c r="H303" s="190"/>
      <c r="I303" s="191" t="n">
        <v>38113</v>
      </c>
      <c r="J303" s="192" t="s">
        <v>454</v>
      </c>
      <c r="K303" s="193" t="n">
        <v>18000</v>
      </c>
      <c r="L303" s="193"/>
      <c r="M303" s="193"/>
      <c r="N303" s="141" t="n">
        <f aca="false">SUM(K303+L303-M303)</f>
        <v>18000</v>
      </c>
      <c r="O303" s="143" t="n">
        <v>14500</v>
      </c>
      <c r="P303" s="188" t="n">
        <f aca="false">SUM(O303/N303*100)</f>
        <v>80.5555555555556</v>
      </c>
    </row>
    <row r="304" customFormat="false" ht="12.75" hidden="true" customHeight="false" outlineLevel="0" collapsed="false">
      <c r="A304" s="220"/>
      <c r="B304" s="190"/>
      <c r="C304" s="190"/>
      <c r="D304" s="190"/>
      <c r="E304" s="190"/>
      <c r="F304" s="190"/>
      <c r="G304" s="190"/>
      <c r="H304" s="190"/>
      <c r="I304" s="191" t="n">
        <v>38113</v>
      </c>
      <c r="J304" s="192" t="s">
        <v>455</v>
      </c>
      <c r="K304" s="193" t="n">
        <v>175000</v>
      </c>
      <c r="L304" s="193"/>
      <c r="M304" s="193"/>
      <c r="N304" s="141" t="n">
        <f aca="false">SUM(K304+L304-M304)</f>
        <v>175000</v>
      </c>
      <c r="O304" s="141" t="n">
        <v>175000</v>
      </c>
      <c r="P304" s="188" t="n">
        <f aca="false">SUM(O304/N304*100)</f>
        <v>100</v>
      </c>
    </row>
    <row r="305" customFormat="false" ht="12.75" hidden="false" customHeight="false" outlineLevel="0" collapsed="false">
      <c r="A305" s="180" t="s">
        <v>456</v>
      </c>
      <c r="B305" s="195"/>
      <c r="C305" s="195"/>
      <c r="D305" s="195"/>
      <c r="E305" s="195"/>
      <c r="F305" s="195"/>
      <c r="G305" s="195"/>
      <c r="H305" s="195"/>
      <c r="I305" s="177" t="s">
        <v>457</v>
      </c>
      <c r="J305" s="178" t="s">
        <v>458</v>
      </c>
      <c r="K305" s="179" t="n">
        <f aca="false">SUM(K306)</f>
        <v>423000</v>
      </c>
      <c r="L305" s="179" t="n">
        <f aca="false">SUM(L306)</f>
        <v>6000</v>
      </c>
      <c r="M305" s="179" t="n">
        <f aca="false">SUM(M306)</f>
        <v>0</v>
      </c>
      <c r="N305" s="179" t="n">
        <f aca="false">SUM(N306)</f>
        <v>429000</v>
      </c>
      <c r="O305" s="179" t="n">
        <f aca="false">SUM(O306)</f>
        <v>429000</v>
      </c>
      <c r="P305" s="188" t="n">
        <f aca="false">SUM(O305/N305*100)</f>
        <v>100</v>
      </c>
    </row>
    <row r="306" customFormat="false" ht="12.75" hidden="false" customHeight="false" outlineLevel="0" collapsed="false">
      <c r="A306" s="169" t="s">
        <v>459</v>
      </c>
      <c r="B306" s="170"/>
      <c r="C306" s="170"/>
      <c r="D306" s="170"/>
      <c r="E306" s="170"/>
      <c r="F306" s="170"/>
      <c r="G306" s="170"/>
      <c r="H306" s="170"/>
      <c r="I306" s="181" t="s">
        <v>460</v>
      </c>
      <c r="J306" s="182" t="s">
        <v>461</v>
      </c>
      <c r="K306" s="173" t="n">
        <f aca="false">SUM(K307)</f>
        <v>423000</v>
      </c>
      <c r="L306" s="173" t="n">
        <f aca="false">SUM(L307)</f>
        <v>6000</v>
      </c>
      <c r="M306" s="173" t="n">
        <f aca="false">SUM(M307)</f>
        <v>0</v>
      </c>
      <c r="N306" s="173" t="n">
        <f aca="false">SUM(N307)</f>
        <v>429000</v>
      </c>
      <c r="O306" s="173" t="n">
        <f aca="false">SUM(O307)</f>
        <v>429000</v>
      </c>
      <c r="P306" s="188" t="n">
        <f aca="false">SUM(O306/N306*100)</f>
        <v>100</v>
      </c>
    </row>
    <row r="307" customFormat="false" ht="12.75" hidden="false" customHeight="false" outlineLevel="0" collapsed="false">
      <c r="A307" s="169"/>
      <c r="B307" s="170"/>
      <c r="C307" s="170"/>
      <c r="D307" s="170"/>
      <c r="E307" s="170"/>
      <c r="F307" s="170"/>
      <c r="G307" s="170"/>
      <c r="H307" s="170"/>
      <c r="I307" s="177" t="s">
        <v>462</v>
      </c>
      <c r="J307" s="178"/>
      <c r="K307" s="179" t="n">
        <f aca="false">SUM(K308)</f>
        <v>423000</v>
      </c>
      <c r="L307" s="179" t="n">
        <f aca="false">SUM(L308)</f>
        <v>6000</v>
      </c>
      <c r="M307" s="179" t="n">
        <f aca="false">SUM(M308)</f>
        <v>0</v>
      </c>
      <c r="N307" s="179" t="n">
        <f aca="false">SUM(N308)</f>
        <v>429000</v>
      </c>
      <c r="O307" s="179" t="n">
        <f aca="false">SUM(O308)</f>
        <v>429000</v>
      </c>
      <c r="P307" s="188" t="n">
        <f aca="false">SUM(O307/N307*100)</f>
        <v>100</v>
      </c>
    </row>
    <row r="308" customFormat="false" ht="12.75" hidden="false" customHeight="false" outlineLevel="0" collapsed="false">
      <c r="A308" s="184"/>
      <c r="B308" s="185"/>
      <c r="C308" s="185"/>
      <c r="D308" s="185"/>
      <c r="E308" s="185"/>
      <c r="F308" s="185"/>
      <c r="G308" s="185"/>
      <c r="H308" s="185"/>
      <c r="I308" s="186" t="n">
        <v>3</v>
      </c>
      <c r="J308" s="98" t="s">
        <v>78</v>
      </c>
      <c r="K308" s="187" t="n">
        <f aca="false">SUM(K309)</f>
        <v>423000</v>
      </c>
      <c r="L308" s="187" t="n">
        <f aca="false">SUM(L309)</f>
        <v>6000</v>
      </c>
      <c r="M308" s="187" t="n">
        <f aca="false">SUM(M309)</f>
        <v>0</v>
      </c>
      <c r="N308" s="187" t="n">
        <f aca="false">SUM(N309)</f>
        <v>429000</v>
      </c>
      <c r="O308" s="187" t="n">
        <f aca="false">SUM(O309)</f>
        <v>429000</v>
      </c>
      <c r="P308" s="188" t="n">
        <f aca="false">SUM(O308/N308*100)</f>
        <v>100</v>
      </c>
    </row>
    <row r="309" customFormat="false" ht="12.75" hidden="false" customHeight="false" outlineLevel="0" collapsed="false">
      <c r="A309" s="184"/>
      <c r="B309" s="185"/>
      <c r="C309" s="185"/>
      <c r="D309" s="185"/>
      <c r="E309" s="185"/>
      <c r="F309" s="185"/>
      <c r="G309" s="185"/>
      <c r="H309" s="185"/>
      <c r="I309" s="186" t="n">
        <v>38</v>
      </c>
      <c r="J309" s="98" t="s">
        <v>96</v>
      </c>
      <c r="K309" s="187" t="n">
        <f aca="false">SUM(K310)</f>
        <v>423000</v>
      </c>
      <c r="L309" s="187" t="n">
        <f aca="false">SUM(L310)</f>
        <v>6000</v>
      </c>
      <c r="M309" s="187" t="n">
        <f aca="false">SUM(M310)</f>
        <v>0</v>
      </c>
      <c r="N309" s="187" t="n">
        <f aca="false">SUM(N310)</f>
        <v>429000</v>
      </c>
      <c r="O309" s="187" t="n">
        <f aca="false">SUM(O310)</f>
        <v>429000</v>
      </c>
      <c r="P309" s="188" t="n">
        <f aca="false">SUM(O309/N309*100)</f>
        <v>100</v>
      </c>
    </row>
    <row r="310" customFormat="false" ht="12.75" hidden="false" customHeight="false" outlineLevel="0" collapsed="false">
      <c r="A310" s="189"/>
      <c r="B310" s="190" t="s">
        <v>119</v>
      </c>
      <c r="C310" s="190"/>
      <c r="D310" s="190"/>
      <c r="E310" s="190"/>
      <c r="F310" s="190"/>
      <c r="G310" s="190"/>
      <c r="H310" s="190"/>
      <c r="I310" s="191" t="n">
        <v>381</v>
      </c>
      <c r="J310" s="192" t="s">
        <v>97</v>
      </c>
      <c r="K310" s="193" t="n">
        <f aca="false">SUM(K311:K314)</f>
        <v>423000</v>
      </c>
      <c r="L310" s="193" t="n">
        <f aca="false">SUM(L311:L314)</f>
        <v>6000</v>
      </c>
      <c r="M310" s="193" t="n">
        <f aca="false">SUM(M311:M314)</f>
        <v>0</v>
      </c>
      <c r="N310" s="193" t="n">
        <f aca="false">SUM(N311:N314)</f>
        <v>429000</v>
      </c>
      <c r="O310" s="193" t="n">
        <f aca="false">SUM(O311:O314)</f>
        <v>429000</v>
      </c>
      <c r="P310" s="188" t="n">
        <f aca="false">SUM(O310/N310*100)</f>
        <v>100</v>
      </c>
    </row>
    <row r="311" customFormat="false" ht="12.75" hidden="true" customHeight="false" outlineLevel="0" collapsed="false">
      <c r="A311" s="189"/>
      <c r="B311" s="190"/>
      <c r="C311" s="190"/>
      <c r="D311" s="190"/>
      <c r="E311" s="190"/>
      <c r="F311" s="190"/>
      <c r="G311" s="190"/>
      <c r="H311" s="190"/>
      <c r="I311" s="191" t="n">
        <v>38112</v>
      </c>
      <c r="J311" s="192" t="s">
        <v>463</v>
      </c>
      <c r="K311" s="193" t="n">
        <v>396000</v>
      </c>
      <c r="L311" s="193" t="n">
        <v>6000</v>
      </c>
      <c r="M311" s="193"/>
      <c r="N311" s="141" t="n">
        <f aca="false">SUM(K311+L311-M311)</f>
        <v>402000</v>
      </c>
      <c r="O311" s="141" t="n">
        <v>402000</v>
      </c>
      <c r="P311" s="188" t="n">
        <f aca="false">SUM(O311/N311*100)</f>
        <v>100</v>
      </c>
    </row>
    <row r="312" customFormat="false" ht="12.75" hidden="true" customHeight="false" outlineLevel="0" collapsed="false">
      <c r="A312" s="189"/>
      <c r="B312" s="190"/>
      <c r="C312" s="190"/>
      <c r="D312" s="190"/>
      <c r="E312" s="190"/>
      <c r="F312" s="190"/>
      <c r="G312" s="190"/>
      <c r="H312" s="190"/>
      <c r="I312" s="191" t="n">
        <v>38112</v>
      </c>
      <c r="J312" s="192" t="s">
        <v>464</v>
      </c>
      <c r="K312" s="193" t="n">
        <v>18000</v>
      </c>
      <c r="L312" s="193"/>
      <c r="M312" s="193"/>
      <c r="N312" s="141" t="n">
        <f aca="false">SUM(K312+L312-M312)</f>
        <v>18000</v>
      </c>
      <c r="O312" s="141" t="n">
        <v>18000</v>
      </c>
      <c r="P312" s="188" t="n">
        <f aca="false">SUM(O312/N312*100)</f>
        <v>100</v>
      </c>
    </row>
    <row r="313" customFormat="false" ht="12.75" hidden="true" customHeight="false" outlineLevel="0" collapsed="false">
      <c r="A313" s="189"/>
      <c r="B313" s="190"/>
      <c r="C313" s="190"/>
      <c r="D313" s="190"/>
      <c r="E313" s="190"/>
      <c r="F313" s="190"/>
      <c r="G313" s="190"/>
      <c r="H313" s="190"/>
      <c r="I313" s="191" t="n">
        <v>38112</v>
      </c>
      <c r="J313" s="192" t="s">
        <v>465</v>
      </c>
      <c r="K313" s="193"/>
      <c r="L313" s="193"/>
      <c r="M313" s="193"/>
      <c r="N313" s="141" t="n">
        <f aca="false">SUM(K313+L313-M313)</f>
        <v>0</v>
      </c>
      <c r="O313" s="141"/>
      <c r="P313" s="188" t="e">
        <f aca="false">SUM(O313/N313*100)</f>
        <v>#DIV/0!</v>
      </c>
    </row>
    <row r="314" customFormat="false" ht="12.75" hidden="true" customHeight="false" outlineLevel="0" collapsed="false">
      <c r="A314" s="189"/>
      <c r="B314" s="190"/>
      <c r="C314" s="190"/>
      <c r="D314" s="190"/>
      <c r="E314" s="190"/>
      <c r="F314" s="190"/>
      <c r="G314" s="190"/>
      <c r="H314" s="190"/>
      <c r="I314" s="191" t="n">
        <v>38112</v>
      </c>
      <c r="J314" s="192" t="s">
        <v>466</v>
      </c>
      <c r="K314" s="193" t="n">
        <v>9000</v>
      </c>
      <c r="L314" s="193"/>
      <c r="M314" s="193"/>
      <c r="N314" s="141" t="n">
        <f aca="false">SUM(K314+L314-M314)</f>
        <v>9000</v>
      </c>
      <c r="O314" s="141" t="n">
        <v>9000</v>
      </c>
      <c r="P314" s="188" t="n">
        <f aca="false">SUM(O314/N314*100)</f>
        <v>100</v>
      </c>
    </row>
    <row r="315" s="221" customFormat="true" ht="12.75" hidden="false" customHeight="false" outlineLevel="0" collapsed="false">
      <c r="A315" s="180" t="s">
        <v>467</v>
      </c>
      <c r="B315" s="195"/>
      <c r="C315" s="195"/>
      <c r="D315" s="195"/>
      <c r="E315" s="195"/>
      <c r="F315" s="195"/>
      <c r="G315" s="195"/>
      <c r="H315" s="195"/>
      <c r="I315" s="177" t="s">
        <v>468</v>
      </c>
      <c r="J315" s="178" t="s">
        <v>469</v>
      </c>
      <c r="K315" s="179" t="n">
        <f aca="false">SUM(K316)</f>
        <v>405000</v>
      </c>
      <c r="L315" s="179" t="n">
        <f aca="false">SUM(L316)</f>
        <v>0</v>
      </c>
      <c r="M315" s="179" t="n">
        <f aca="false">SUM(M316)</f>
        <v>0</v>
      </c>
      <c r="N315" s="179" t="n">
        <f aca="false">SUM(N316)</f>
        <v>405000</v>
      </c>
      <c r="O315" s="179" t="n">
        <f aca="false">SUM(O316)</f>
        <v>179600</v>
      </c>
      <c r="P315" s="188" t="n">
        <f aca="false">SUM(O315/N315*100)</f>
        <v>44.3456790123457</v>
      </c>
    </row>
    <row r="316" s="221" customFormat="true" ht="12.75" hidden="false" customHeight="false" outlineLevel="0" collapsed="false">
      <c r="A316" s="175" t="s">
        <v>470</v>
      </c>
      <c r="B316" s="170"/>
      <c r="C316" s="170"/>
      <c r="D316" s="170"/>
      <c r="E316" s="170"/>
      <c r="F316" s="170"/>
      <c r="G316" s="170"/>
      <c r="H316" s="170"/>
      <c r="I316" s="181" t="s">
        <v>214</v>
      </c>
      <c r="J316" s="182" t="s">
        <v>469</v>
      </c>
      <c r="K316" s="183" t="n">
        <f aca="false">SUM(K317)</f>
        <v>405000</v>
      </c>
      <c r="L316" s="183" t="n">
        <f aca="false">SUM(L317)</f>
        <v>0</v>
      </c>
      <c r="M316" s="183" t="n">
        <f aca="false">SUM(M317)</f>
        <v>0</v>
      </c>
      <c r="N316" s="183" t="n">
        <f aca="false">SUM(N317)</f>
        <v>405000</v>
      </c>
      <c r="O316" s="183" t="n">
        <f aca="false">SUM(O317)</f>
        <v>179600</v>
      </c>
      <c r="P316" s="188" t="n">
        <f aca="false">SUM(O316/N316*100)</f>
        <v>44.3456790123457</v>
      </c>
    </row>
    <row r="317" s="221" customFormat="true" ht="12.75" hidden="false" customHeight="false" outlineLevel="0" collapsed="false">
      <c r="A317" s="175"/>
      <c r="B317" s="170"/>
      <c r="C317" s="170"/>
      <c r="D317" s="170"/>
      <c r="E317" s="170"/>
      <c r="F317" s="170"/>
      <c r="G317" s="170"/>
      <c r="H317" s="170"/>
      <c r="I317" s="181" t="s">
        <v>471</v>
      </c>
      <c r="J317" s="182"/>
      <c r="K317" s="183" t="n">
        <f aca="false">SUM(K318)</f>
        <v>405000</v>
      </c>
      <c r="L317" s="183" t="n">
        <f aca="false">SUM(L318)</f>
        <v>0</v>
      </c>
      <c r="M317" s="183" t="n">
        <f aca="false">SUM(M318)</f>
        <v>0</v>
      </c>
      <c r="N317" s="183" t="n">
        <f aca="false">SUM(N318)</f>
        <v>405000</v>
      </c>
      <c r="O317" s="183" t="n">
        <f aca="false">SUM(O318)</f>
        <v>179600</v>
      </c>
      <c r="P317" s="188" t="n">
        <f aca="false">SUM(O317/N317*100)</f>
        <v>44.3456790123457</v>
      </c>
    </row>
    <row r="318" s="147" customFormat="true" ht="12.75" hidden="false" customHeight="false" outlineLevel="0" collapsed="false">
      <c r="A318" s="222"/>
      <c r="B318" s="223"/>
      <c r="C318" s="223"/>
      <c r="D318" s="223"/>
      <c r="E318" s="223"/>
      <c r="F318" s="223"/>
      <c r="G318" s="223"/>
      <c r="H318" s="223"/>
      <c r="I318" s="224" t="n">
        <v>3</v>
      </c>
      <c r="J318" s="213" t="s">
        <v>78</v>
      </c>
      <c r="K318" s="196" t="n">
        <f aca="false">SUM(K319+K324)</f>
        <v>405000</v>
      </c>
      <c r="L318" s="196" t="n">
        <f aca="false">SUM(L319+L324)</f>
        <v>0</v>
      </c>
      <c r="M318" s="196" t="n">
        <f aca="false">SUM(M319+M324)</f>
        <v>0</v>
      </c>
      <c r="N318" s="196" t="n">
        <f aca="false">SUM(N319+N324)</f>
        <v>405000</v>
      </c>
      <c r="O318" s="196" t="n">
        <f aca="false">SUM(O319+O324)</f>
        <v>179600</v>
      </c>
      <c r="P318" s="188" t="n">
        <f aca="false">SUM(O318/N318*100)</f>
        <v>44.3456790123457</v>
      </c>
    </row>
    <row r="319" s="147" customFormat="true" ht="12.75" hidden="false" customHeight="false" outlineLevel="0" collapsed="false">
      <c r="A319" s="222"/>
      <c r="B319" s="223"/>
      <c r="C319" s="223"/>
      <c r="D319" s="223"/>
      <c r="E319" s="223"/>
      <c r="F319" s="223"/>
      <c r="G319" s="223"/>
      <c r="H319" s="223"/>
      <c r="I319" s="224" t="n">
        <v>37</v>
      </c>
      <c r="J319" s="213" t="s">
        <v>339</v>
      </c>
      <c r="K319" s="196" t="n">
        <f aca="false">SUM(K320)</f>
        <v>155000</v>
      </c>
      <c r="L319" s="196" t="n">
        <f aca="false">SUM(L320)</f>
        <v>0</v>
      </c>
      <c r="M319" s="196" t="n">
        <f aca="false">SUM(M320)</f>
        <v>0</v>
      </c>
      <c r="N319" s="196" t="n">
        <f aca="false">SUM(N320)</f>
        <v>155000</v>
      </c>
      <c r="O319" s="196" t="n">
        <f aca="false">SUM(O320)</f>
        <v>17000</v>
      </c>
      <c r="P319" s="188" t="n">
        <f aca="false">SUM(O319/N319*100)</f>
        <v>10.9677419354839</v>
      </c>
    </row>
    <row r="320" s="147" customFormat="true" ht="12.75" hidden="false" customHeight="false" outlineLevel="0" collapsed="false">
      <c r="A320" s="200"/>
      <c r="B320" s="201" t="s">
        <v>119</v>
      </c>
      <c r="C320" s="201"/>
      <c r="D320" s="201"/>
      <c r="E320" s="201"/>
      <c r="F320" s="201"/>
      <c r="G320" s="201"/>
      <c r="H320" s="201"/>
      <c r="I320" s="199" t="n">
        <v>372</v>
      </c>
      <c r="J320" s="198" t="s">
        <v>404</v>
      </c>
      <c r="K320" s="197" t="n">
        <f aca="false">SUM(K321:K323)</f>
        <v>155000</v>
      </c>
      <c r="L320" s="197" t="n">
        <f aca="false">SUM(L321:L323)</f>
        <v>0</v>
      </c>
      <c r="M320" s="197" t="n">
        <f aca="false">SUM(M321:M323)</f>
        <v>0</v>
      </c>
      <c r="N320" s="197" t="n">
        <f aca="false">SUM(N321:N323)</f>
        <v>155000</v>
      </c>
      <c r="O320" s="197" t="n">
        <f aca="false">SUM(O321:O323)</f>
        <v>17000</v>
      </c>
      <c r="P320" s="188" t="n">
        <f aca="false">SUM(O320/N320*100)</f>
        <v>10.9677419354839</v>
      </c>
    </row>
    <row r="321" s="147" customFormat="true" ht="12.75" hidden="true" customHeight="false" outlineLevel="0" collapsed="false">
      <c r="A321" s="200"/>
      <c r="B321" s="201"/>
      <c r="C321" s="201"/>
      <c r="D321" s="201"/>
      <c r="E321" s="201"/>
      <c r="F321" s="201"/>
      <c r="G321" s="201"/>
      <c r="H321" s="201"/>
      <c r="I321" s="199" t="n">
        <v>37211</v>
      </c>
      <c r="J321" s="198" t="s">
        <v>472</v>
      </c>
      <c r="K321" s="197" t="n">
        <v>30000</v>
      </c>
      <c r="L321" s="197"/>
      <c r="M321" s="197"/>
      <c r="N321" s="141" t="n">
        <f aca="false">SUM(K321+L321-M321)</f>
        <v>30000</v>
      </c>
      <c r="O321" s="143" t="n">
        <v>17000</v>
      </c>
      <c r="P321" s="188" t="n">
        <f aca="false">SUM(O321/N321*100)</f>
        <v>56.6666666666667</v>
      </c>
    </row>
    <row r="322" s="147" customFormat="true" ht="12.75" hidden="true" customHeight="false" outlineLevel="0" collapsed="false">
      <c r="A322" s="200"/>
      <c r="B322" s="201"/>
      <c r="C322" s="201"/>
      <c r="D322" s="201"/>
      <c r="E322" s="201"/>
      <c r="F322" s="201"/>
      <c r="G322" s="201"/>
      <c r="H322" s="201"/>
      <c r="I322" s="199" t="n">
        <v>37215</v>
      </c>
      <c r="J322" s="198" t="s">
        <v>473</v>
      </c>
      <c r="K322" s="197" t="n">
        <v>25000</v>
      </c>
      <c r="L322" s="197"/>
      <c r="M322" s="197"/>
      <c r="N322" s="141" t="n">
        <f aca="false">SUM(K322+L322-M322)</f>
        <v>25000</v>
      </c>
      <c r="O322" s="143"/>
      <c r="P322" s="188" t="n">
        <f aca="false">SUM(O322/N322*100)</f>
        <v>0</v>
      </c>
    </row>
    <row r="323" s="147" customFormat="true" ht="12.75" hidden="true" customHeight="false" outlineLevel="0" collapsed="false">
      <c r="A323" s="200"/>
      <c r="B323" s="201"/>
      <c r="C323" s="201"/>
      <c r="D323" s="201"/>
      <c r="E323" s="201"/>
      <c r="F323" s="201"/>
      <c r="G323" s="201"/>
      <c r="H323" s="201"/>
      <c r="I323" s="199" t="n">
        <v>37216</v>
      </c>
      <c r="J323" s="198" t="s">
        <v>474</v>
      </c>
      <c r="K323" s="197" t="n">
        <v>100000</v>
      </c>
      <c r="L323" s="197"/>
      <c r="M323" s="197"/>
      <c r="N323" s="141" t="n">
        <f aca="false">SUM(K323+L323-M323)</f>
        <v>100000</v>
      </c>
      <c r="O323" s="143"/>
      <c r="P323" s="188" t="n">
        <f aca="false">SUM(O323/N323*100)</f>
        <v>0</v>
      </c>
    </row>
    <row r="324" s="147" customFormat="true" ht="12.75" hidden="false" customHeight="false" outlineLevel="0" collapsed="false">
      <c r="A324" s="200"/>
      <c r="B324" s="201"/>
      <c r="C324" s="201"/>
      <c r="D324" s="201"/>
      <c r="E324" s="201"/>
      <c r="F324" s="201"/>
      <c r="G324" s="201"/>
      <c r="H324" s="201"/>
      <c r="I324" s="199" t="n">
        <v>38</v>
      </c>
      <c r="J324" s="198" t="s">
        <v>96</v>
      </c>
      <c r="K324" s="197" t="n">
        <f aca="false">SUM(K325)</f>
        <v>250000</v>
      </c>
      <c r="L324" s="197" t="n">
        <f aca="false">SUM(L325)</f>
        <v>0</v>
      </c>
      <c r="M324" s="197" t="n">
        <f aca="false">SUM(M325)</f>
        <v>0</v>
      </c>
      <c r="N324" s="197" t="n">
        <f aca="false">SUM(N325)</f>
        <v>250000</v>
      </c>
      <c r="O324" s="197" t="n">
        <f aca="false">SUM(O325)</f>
        <v>162600</v>
      </c>
      <c r="P324" s="188" t="n">
        <f aca="false">SUM(O324/N324*100)</f>
        <v>65.04</v>
      </c>
    </row>
    <row r="325" s="147" customFormat="true" ht="12.75" hidden="false" customHeight="false" outlineLevel="0" collapsed="false">
      <c r="A325" s="200"/>
      <c r="B325" s="201"/>
      <c r="C325" s="201"/>
      <c r="D325" s="201"/>
      <c r="E325" s="201"/>
      <c r="F325" s="201"/>
      <c r="G325" s="201"/>
      <c r="H325" s="201"/>
      <c r="I325" s="199" t="n">
        <v>386</v>
      </c>
      <c r="J325" s="198" t="s">
        <v>98</v>
      </c>
      <c r="K325" s="197" t="n">
        <f aca="false">SUM(K326)</f>
        <v>250000</v>
      </c>
      <c r="L325" s="197" t="n">
        <f aca="false">SUM(L326)</f>
        <v>0</v>
      </c>
      <c r="M325" s="197" t="n">
        <f aca="false">SUM(M326)</f>
        <v>0</v>
      </c>
      <c r="N325" s="197" t="n">
        <f aca="false">SUM(N326)</f>
        <v>250000</v>
      </c>
      <c r="O325" s="197" t="n">
        <f aca="false">SUM(O326)</f>
        <v>162600</v>
      </c>
      <c r="P325" s="188" t="n">
        <f aca="false">SUM(O325/N325*100)</f>
        <v>65.04</v>
      </c>
    </row>
    <row r="326" s="147" customFormat="true" ht="12.75" hidden="true" customHeight="false" outlineLevel="0" collapsed="false">
      <c r="A326" s="200"/>
      <c r="B326" s="201"/>
      <c r="C326" s="201"/>
      <c r="D326" s="201"/>
      <c r="E326" s="201"/>
      <c r="F326" s="201"/>
      <c r="G326" s="201"/>
      <c r="H326" s="201"/>
      <c r="I326" s="199" t="n">
        <v>38632</v>
      </c>
      <c r="J326" s="198" t="s">
        <v>475</v>
      </c>
      <c r="K326" s="197" t="n">
        <v>250000</v>
      </c>
      <c r="L326" s="197"/>
      <c r="M326" s="197"/>
      <c r="N326" s="141" t="n">
        <f aca="false">SUM(K326+L326-M326)</f>
        <v>250000</v>
      </c>
      <c r="O326" s="143" t="n">
        <v>162600</v>
      </c>
      <c r="P326" s="188" t="n">
        <f aca="false">SUM(O326/N326*100)</f>
        <v>65.04</v>
      </c>
    </row>
    <row r="327" customFormat="false" ht="12.75" hidden="false" customHeight="false" outlineLevel="0" collapsed="false">
      <c r="A327" s="180" t="s">
        <v>476</v>
      </c>
      <c r="B327" s="195"/>
      <c r="C327" s="195"/>
      <c r="D327" s="195"/>
      <c r="E327" s="195"/>
      <c r="F327" s="195"/>
      <c r="G327" s="195"/>
      <c r="H327" s="195"/>
      <c r="I327" s="177" t="s">
        <v>477</v>
      </c>
      <c r="J327" s="178" t="s">
        <v>169</v>
      </c>
      <c r="K327" s="179" t="n">
        <f aca="false">SUM(K328)</f>
        <v>980000</v>
      </c>
      <c r="L327" s="179" t="n">
        <f aca="false">SUM(L328)</f>
        <v>13500</v>
      </c>
      <c r="M327" s="179" t="n">
        <f aca="false">SUM(M328)</f>
        <v>523500</v>
      </c>
      <c r="N327" s="179" t="n">
        <f aca="false">SUM(N328)</f>
        <v>470000</v>
      </c>
      <c r="O327" s="179" t="n">
        <f aca="false">SUM(O328+O354)</f>
        <v>61574.14</v>
      </c>
      <c r="P327" s="188" t="n">
        <f aca="false">SUM(O327/N327*100)</f>
        <v>13.1008808510638</v>
      </c>
    </row>
    <row r="328" customFormat="false" ht="12.75" hidden="false" customHeight="false" outlineLevel="0" collapsed="false">
      <c r="A328" s="169" t="s">
        <v>478</v>
      </c>
      <c r="B328" s="170"/>
      <c r="C328" s="170"/>
      <c r="D328" s="170"/>
      <c r="E328" s="170"/>
      <c r="F328" s="170"/>
      <c r="G328" s="170"/>
      <c r="H328" s="170"/>
      <c r="I328" s="181" t="s">
        <v>479</v>
      </c>
      <c r="J328" s="182" t="s">
        <v>231</v>
      </c>
      <c r="K328" s="183" t="n">
        <f aca="false">SUM(K329)</f>
        <v>980000</v>
      </c>
      <c r="L328" s="183" t="n">
        <f aca="false">SUM(L329)</f>
        <v>13500</v>
      </c>
      <c r="M328" s="183" t="n">
        <f aca="false">SUM(M329)</f>
        <v>523500</v>
      </c>
      <c r="N328" s="183" t="n">
        <f aca="false">SUM(N329)</f>
        <v>470000</v>
      </c>
      <c r="O328" s="183" t="n">
        <f aca="false">SUM(O329)</f>
        <v>51744.14</v>
      </c>
      <c r="P328" s="188" t="n">
        <f aca="false">SUM(O328/N328*100)</f>
        <v>11.0093914893617</v>
      </c>
    </row>
    <row r="329" customFormat="false" ht="12.75" hidden="false" customHeight="false" outlineLevel="0" collapsed="false">
      <c r="A329" s="169"/>
      <c r="B329" s="170"/>
      <c r="C329" s="170"/>
      <c r="D329" s="170"/>
      <c r="E329" s="170"/>
      <c r="F329" s="170"/>
      <c r="G329" s="170"/>
      <c r="H329" s="170"/>
      <c r="I329" s="181" t="s">
        <v>216</v>
      </c>
      <c r="J329" s="182"/>
      <c r="K329" s="179" t="n">
        <f aca="false">SUM(K330+K354)</f>
        <v>980000</v>
      </c>
      <c r="L329" s="179" t="n">
        <f aca="false">SUM(L330+L354)</f>
        <v>13500</v>
      </c>
      <c r="M329" s="179" t="n">
        <f aca="false">SUM(M330+M354)</f>
        <v>523500</v>
      </c>
      <c r="N329" s="179" t="n">
        <f aca="false">SUM(N330+N354)</f>
        <v>470000</v>
      </c>
      <c r="O329" s="179" t="n">
        <f aca="false">SUM(O330+O354)</f>
        <v>51744.14</v>
      </c>
      <c r="P329" s="188" t="n">
        <f aca="false">SUM(O329/N329*100)</f>
        <v>11.0093914893617</v>
      </c>
    </row>
    <row r="330" customFormat="false" ht="12.75" hidden="false" customHeight="false" outlineLevel="0" collapsed="false">
      <c r="A330" s="225"/>
      <c r="B330" s="223"/>
      <c r="C330" s="223"/>
      <c r="D330" s="223"/>
      <c r="E330" s="223"/>
      <c r="F330" s="223"/>
      <c r="G330" s="223"/>
      <c r="H330" s="223"/>
      <c r="I330" s="224" t="n">
        <v>3</v>
      </c>
      <c r="J330" s="213" t="s">
        <v>78</v>
      </c>
      <c r="K330" s="187" t="n">
        <f aca="false">SUM(K331+K339)</f>
        <v>980000</v>
      </c>
      <c r="L330" s="187" t="n">
        <f aca="false">SUM(L331+L339)</f>
        <v>3500</v>
      </c>
      <c r="M330" s="187" t="n">
        <f aca="false">SUM(M331+M339)</f>
        <v>523500</v>
      </c>
      <c r="N330" s="187" t="n">
        <f aca="false">SUM(N331+N339)</f>
        <v>460000</v>
      </c>
      <c r="O330" s="187" t="n">
        <f aca="false">SUM(O331+O339)</f>
        <v>41914.14</v>
      </c>
      <c r="P330" s="188" t="n">
        <f aca="false">SUM(O330/N330*100)</f>
        <v>9.11176956521739</v>
      </c>
    </row>
    <row r="331" customFormat="false" ht="12.75" hidden="false" customHeight="false" outlineLevel="0" collapsed="false">
      <c r="A331" s="225"/>
      <c r="B331" s="223"/>
      <c r="C331" s="223"/>
      <c r="D331" s="223"/>
      <c r="E331" s="223"/>
      <c r="F331" s="223"/>
      <c r="G331" s="223"/>
      <c r="H331" s="223"/>
      <c r="I331" s="224" t="n">
        <v>31</v>
      </c>
      <c r="J331" s="213" t="s">
        <v>79</v>
      </c>
      <c r="K331" s="187" t="n">
        <f aca="false">SUM(K332+K337+K334)</f>
        <v>858000</v>
      </c>
      <c r="L331" s="187" t="n">
        <f aca="false">SUM(L332+L337+L334)</f>
        <v>3500</v>
      </c>
      <c r="M331" s="187" t="n">
        <f aca="false">SUM(M332+M337+M334)</f>
        <v>523500</v>
      </c>
      <c r="N331" s="187" t="n">
        <f aca="false">SUM(N332+N337+N334)</f>
        <v>338000</v>
      </c>
      <c r="O331" s="187" t="n">
        <f aca="false">SUM(O332+O337+O334)</f>
        <v>37715.44</v>
      </c>
      <c r="P331" s="188" t="n">
        <f aca="false">SUM(O331/N331*100)</f>
        <v>11.1584142011834</v>
      </c>
    </row>
    <row r="332" customFormat="false" ht="12.75" hidden="false" customHeight="false" outlineLevel="0" collapsed="false">
      <c r="A332" s="226"/>
      <c r="B332" s="201" t="n">
        <v>52</v>
      </c>
      <c r="C332" s="201"/>
      <c r="D332" s="201"/>
      <c r="E332" s="201"/>
      <c r="F332" s="201"/>
      <c r="G332" s="201"/>
      <c r="H332" s="201"/>
      <c r="I332" s="199" t="n">
        <v>311</v>
      </c>
      <c r="J332" s="198" t="s">
        <v>80</v>
      </c>
      <c r="K332" s="193" t="n">
        <f aca="false">SUM(K333)</f>
        <v>720000</v>
      </c>
      <c r="L332" s="193" t="n">
        <f aca="false">SUM(L333)</f>
        <v>0</v>
      </c>
      <c r="M332" s="193" t="n">
        <f aca="false">SUM(M333)</f>
        <v>423500</v>
      </c>
      <c r="N332" s="193" t="n">
        <f aca="false">SUM(N333)</f>
        <v>296500</v>
      </c>
      <c r="O332" s="193" t="n">
        <f aca="false">SUM(O333)</f>
        <v>31086.21</v>
      </c>
      <c r="P332" s="188" t="n">
        <f aca="false">SUM(O332/N332*100)</f>
        <v>10.4843878583474</v>
      </c>
    </row>
    <row r="333" customFormat="false" ht="12.75" hidden="true" customHeight="false" outlineLevel="0" collapsed="false">
      <c r="A333" s="226"/>
      <c r="B333" s="201"/>
      <c r="C333" s="201"/>
      <c r="D333" s="201"/>
      <c r="E333" s="201"/>
      <c r="F333" s="201"/>
      <c r="G333" s="201"/>
      <c r="H333" s="201"/>
      <c r="I333" s="199" t="n">
        <v>31111</v>
      </c>
      <c r="J333" s="198" t="s">
        <v>480</v>
      </c>
      <c r="K333" s="193" t="n">
        <v>720000</v>
      </c>
      <c r="L333" s="193"/>
      <c r="M333" s="193" t="n">
        <v>423500</v>
      </c>
      <c r="N333" s="141" t="n">
        <f aca="false">SUM(K333+L333-M333)</f>
        <v>296500</v>
      </c>
      <c r="O333" s="141" t="n">
        <v>31086.21</v>
      </c>
      <c r="P333" s="188" t="n">
        <f aca="false">SUM(O333/N333*100)</f>
        <v>10.4843878583474</v>
      </c>
    </row>
    <row r="334" customFormat="false" ht="12.75" hidden="false" customHeight="false" outlineLevel="0" collapsed="false">
      <c r="A334" s="226"/>
      <c r="B334" s="201"/>
      <c r="C334" s="201"/>
      <c r="D334" s="201"/>
      <c r="E334" s="201"/>
      <c r="F334" s="201"/>
      <c r="G334" s="201"/>
      <c r="H334" s="201"/>
      <c r="I334" s="199" t="n">
        <v>312</v>
      </c>
      <c r="J334" s="198" t="s">
        <v>81</v>
      </c>
      <c r="K334" s="193" t="n">
        <f aca="false">SUM(K335:K336)</f>
        <v>18000</v>
      </c>
      <c r="L334" s="193" t="n">
        <f aca="false">SUM(L335:L336)</f>
        <v>3500</v>
      </c>
      <c r="M334" s="193" t="n">
        <f aca="false">SUM(M335:M336)</f>
        <v>0</v>
      </c>
      <c r="N334" s="193" t="n">
        <f aca="false">SUM(N335:N336)</f>
        <v>21500</v>
      </c>
      <c r="O334" s="193" t="n">
        <f aca="false">SUM(O335:O335)</f>
        <v>1500</v>
      </c>
      <c r="P334" s="188" t="n">
        <f aca="false">SUM(O334/N334*100)</f>
        <v>6.97674418604651</v>
      </c>
    </row>
    <row r="335" customFormat="false" ht="12.75" hidden="true" customHeight="false" outlineLevel="0" collapsed="false">
      <c r="A335" s="226"/>
      <c r="B335" s="201"/>
      <c r="C335" s="201"/>
      <c r="D335" s="201"/>
      <c r="E335" s="201"/>
      <c r="F335" s="201"/>
      <c r="G335" s="201"/>
      <c r="H335" s="201"/>
      <c r="I335" s="199" t="n">
        <v>31216</v>
      </c>
      <c r="J335" s="198" t="s">
        <v>481</v>
      </c>
      <c r="K335" s="193" t="n">
        <v>18000</v>
      </c>
      <c r="L335" s="193"/>
      <c r="M335" s="193"/>
      <c r="N335" s="141" t="n">
        <f aca="false">SUM(K335+L335-M335)</f>
        <v>18000</v>
      </c>
      <c r="O335" s="141" t="n">
        <v>1500</v>
      </c>
      <c r="P335" s="188" t="n">
        <f aca="false">SUM(O335/N335*100)</f>
        <v>8.33333333333333</v>
      </c>
    </row>
    <row r="336" customFormat="false" ht="12.75" hidden="true" customHeight="false" outlineLevel="0" collapsed="false">
      <c r="A336" s="226"/>
      <c r="B336" s="201"/>
      <c r="C336" s="201"/>
      <c r="D336" s="201"/>
      <c r="E336" s="201"/>
      <c r="F336" s="201"/>
      <c r="G336" s="201"/>
      <c r="H336" s="201"/>
      <c r="I336" s="199" t="n">
        <v>31219</v>
      </c>
      <c r="J336" s="198" t="s">
        <v>482</v>
      </c>
      <c r="K336" s="193"/>
      <c r="L336" s="193" t="n">
        <v>3500</v>
      </c>
      <c r="M336" s="193"/>
      <c r="N336" s="141" t="n">
        <f aca="false">SUM(K336+L336-M336)</f>
        <v>3500</v>
      </c>
      <c r="O336" s="141"/>
      <c r="P336" s="188"/>
    </row>
    <row r="337" customFormat="false" ht="12.75" hidden="false" customHeight="false" outlineLevel="0" collapsed="false">
      <c r="A337" s="226"/>
      <c r="B337" s="201" t="n">
        <v>52</v>
      </c>
      <c r="C337" s="201"/>
      <c r="D337" s="201"/>
      <c r="E337" s="201"/>
      <c r="F337" s="201"/>
      <c r="G337" s="201"/>
      <c r="H337" s="201"/>
      <c r="I337" s="199" t="n">
        <v>313</v>
      </c>
      <c r="J337" s="198" t="s">
        <v>82</v>
      </c>
      <c r="K337" s="193" t="n">
        <f aca="false">SUM(K338:K338)</f>
        <v>120000</v>
      </c>
      <c r="L337" s="193" t="n">
        <f aca="false">SUM(L338:L338)</f>
        <v>0</v>
      </c>
      <c r="M337" s="193" t="n">
        <f aca="false">SUM(M338:M338)</f>
        <v>100000</v>
      </c>
      <c r="N337" s="193" t="n">
        <f aca="false">SUM(N338:N338)</f>
        <v>20000</v>
      </c>
      <c r="O337" s="193" t="n">
        <f aca="false">SUM(O338:O338)</f>
        <v>5129.23</v>
      </c>
      <c r="P337" s="188" t="n">
        <f aca="false">SUM(O337/N337*100)</f>
        <v>25.64615</v>
      </c>
    </row>
    <row r="338" customFormat="false" ht="12.75" hidden="true" customHeight="false" outlineLevel="0" collapsed="false">
      <c r="A338" s="226"/>
      <c r="B338" s="201"/>
      <c r="C338" s="201"/>
      <c r="D338" s="201"/>
      <c r="E338" s="201"/>
      <c r="F338" s="201"/>
      <c r="G338" s="201"/>
      <c r="H338" s="201"/>
      <c r="I338" s="199" t="n">
        <v>31321</v>
      </c>
      <c r="J338" s="198" t="s">
        <v>236</v>
      </c>
      <c r="K338" s="193" t="n">
        <v>120000</v>
      </c>
      <c r="L338" s="193"/>
      <c r="M338" s="193" t="n">
        <v>100000</v>
      </c>
      <c r="N338" s="141" t="n">
        <f aca="false">SUM(K338+L338-M338)</f>
        <v>20000</v>
      </c>
      <c r="O338" s="141" t="n">
        <v>5129.23</v>
      </c>
      <c r="P338" s="188" t="n">
        <f aca="false">SUM(O338/N338*100)</f>
        <v>25.64615</v>
      </c>
    </row>
    <row r="339" customFormat="false" ht="12.75" hidden="false" customHeight="false" outlineLevel="0" collapsed="false">
      <c r="A339" s="222"/>
      <c r="B339" s="223"/>
      <c r="C339" s="223"/>
      <c r="D339" s="223"/>
      <c r="E339" s="223"/>
      <c r="F339" s="223"/>
      <c r="G339" s="223"/>
      <c r="H339" s="223"/>
      <c r="I339" s="186" t="n">
        <v>32</v>
      </c>
      <c r="J339" s="98" t="s">
        <v>83</v>
      </c>
      <c r="K339" s="187" t="n">
        <f aca="false">K340+K345+K348+K351</f>
        <v>122000</v>
      </c>
      <c r="L339" s="187" t="n">
        <f aca="false">L340+L345+L348+L351</f>
        <v>0</v>
      </c>
      <c r="M339" s="187" t="n">
        <f aca="false">M340+M345+M348+M351</f>
        <v>0</v>
      </c>
      <c r="N339" s="187" t="n">
        <f aca="false">N340+N345+N348+N351</f>
        <v>122000</v>
      </c>
      <c r="O339" s="187" t="n">
        <f aca="false">O340+O345+O348+O351</f>
        <v>4198.7</v>
      </c>
      <c r="P339" s="188" t="n">
        <f aca="false">SUM(O339/N339*100)</f>
        <v>3.44155737704918</v>
      </c>
    </row>
    <row r="340" customFormat="false" ht="12.75" hidden="false" customHeight="false" outlineLevel="0" collapsed="false">
      <c r="A340" s="200"/>
      <c r="B340" s="201" t="n">
        <v>52</v>
      </c>
      <c r="C340" s="201"/>
      <c r="D340" s="201"/>
      <c r="E340" s="201"/>
      <c r="F340" s="201"/>
      <c r="G340" s="201"/>
      <c r="H340" s="201"/>
      <c r="I340" s="191" t="n">
        <v>321</v>
      </c>
      <c r="J340" s="192" t="s">
        <v>238</v>
      </c>
      <c r="K340" s="193" t="n">
        <f aca="false">SUM(K341:K344)</f>
        <v>52000</v>
      </c>
      <c r="L340" s="193" t="n">
        <f aca="false">SUM(L341:L344)</f>
        <v>0</v>
      </c>
      <c r="M340" s="193" t="n">
        <f aca="false">SUM(M341:M344)</f>
        <v>0</v>
      </c>
      <c r="N340" s="193" t="n">
        <f aca="false">SUM(N341:N344)</f>
        <v>52000</v>
      </c>
      <c r="O340" s="193" t="n">
        <f aca="false">SUM(O341:O344)</f>
        <v>0</v>
      </c>
      <c r="P340" s="188" t="n">
        <f aca="false">SUM(O340/N340*100)</f>
        <v>0</v>
      </c>
    </row>
    <row r="341" customFormat="false" ht="12.75" hidden="true" customHeight="false" outlineLevel="0" collapsed="false">
      <c r="A341" s="200"/>
      <c r="B341" s="201"/>
      <c r="C341" s="201"/>
      <c r="D341" s="201"/>
      <c r="E341" s="201"/>
      <c r="F341" s="201"/>
      <c r="G341" s="201"/>
      <c r="H341" s="201"/>
      <c r="I341" s="191" t="n">
        <v>32111</v>
      </c>
      <c r="J341" s="192" t="s">
        <v>239</v>
      </c>
      <c r="K341" s="193" t="n">
        <v>3000</v>
      </c>
      <c r="L341" s="193"/>
      <c r="M341" s="193"/>
      <c r="N341" s="141" t="n">
        <f aca="false">SUM(K341+L341-M341)</f>
        <v>3000</v>
      </c>
      <c r="O341" s="141"/>
      <c r="P341" s="188" t="n">
        <f aca="false">SUM(O341/N341*100)</f>
        <v>0</v>
      </c>
    </row>
    <row r="342" customFormat="false" ht="12.75" hidden="true" customHeight="false" outlineLevel="0" collapsed="false">
      <c r="A342" s="200"/>
      <c r="B342" s="201"/>
      <c r="C342" s="201"/>
      <c r="D342" s="201"/>
      <c r="E342" s="201"/>
      <c r="F342" s="201"/>
      <c r="G342" s="201"/>
      <c r="H342" s="201"/>
      <c r="I342" s="191" t="n">
        <v>32115</v>
      </c>
      <c r="J342" s="192" t="s">
        <v>483</v>
      </c>
      <c r="K342" s="193" t="n">
        <v>4000</v>
      </c>
      <c r="L342" s="193"/>
      <c r="M342" s="193"/>
      <c r="N342" s="141" t="n">
        <f aca="false">SUM(K342+L342-M342)</f>
        <v>4000</v>
      </c>
      <c r="O342" s="141"/>
      <c r="P342" s="188" t="n">
        <f aca="false">SUM(O342/N342*100)</f>
        <v>0</v>
      </c>
    </row>
    <row r="343" customFormat="false" ht="12.75" hidden="true" customHeight="false" outlineLevel="0" collapsed="false">
      <c r="A343" s="200"/>
      <c r="B343" s="201"/>
      <c r="C343" s="201"/>
      <c r="D343" s="201"/>
      <c r="E343" s="201"/>
      <c r="F343" s="201"/>
      <c r="G343" s="201"/>
      <c r="H343" s="201"/>
      <c r="I343" s="191" t="n">
        <v>32131</v>
      </c>
      <c r="J343" s="192" t="s">
        <v>243</v>
      </c>
      <c r="K343" s="193" t="n">
        <v>40000</v>
      </c>
      <c r="L343" s="193"/>
      <c r="M343" s="193"/>
      <c r="N343" s="141" t="n">
        <f aca="false">SUM(K343+L343-M343)</f>
        <v>40000</v>
      </c>
      <c r="O343" s="141"/>
      <c r="P343" s="188" t="n">
        <f aca="false">SUM(O343/N343*100)</f>
        <v>0</v>
      </c>
    </row>
    <row r="344" customFormat="false" ht="12.75" hidden="true" customHeight="false" outlineLevel="0" collapsed="false">
      <c r="A344" s="200"/>
      <c r="B344" s="201"/>
      <c r="C344" s="201"/>
      <c r="D344" s="201"/>
      <c r="E344" s="201"/>
      <c r="F344" s="201"/>
      <c r="G344" s="201"/>
      <c r="H344" s="201"/>
      <c r="I344" s="191" t="n">
        <v>32141</v>
      </c>
      <c r="J344" s="192" t="s">
        <v>484</v>
      </c>
      <c r="K344" s="193" t="n">
        <v>5000</v>
      </c>
      <c r="L344" s="193"/>
      <c r="M344" s="193"/>
      <c r="N344" s="141" t="n">
        <f aca="false">SUM(K344+L344-M344)</f>
        <v>5000</v>
      </c>
      <c r="O344" s="141"/>
      <c r="P344" s="188" t="n">
        <f aca="false">SUM(O344/N344*100)</f>
        <v>0</v>
      </c>
    </row>
    <row r="345" customFormat="false" ht="12.75" hidden="false" customHeight="false" outlineLevel="0" collapsed="false">
      <c r="A345" s="200"/>
      <c r="B345" s="201" t="n">
        <v>52</v>
      </c>
      <c r="C345" s="201"/>
      <c r="D345" s="201"/>
      <c r="E345" s="201"/>
      <c r="F345" s="201"/>
      <c r="G345" s="201"/>
      <c r="H345" s="201"/>
      <c r="I345" s="191" t="n">
        <v>322</v>
      </c>
      <c r="J345" s="192" t="s">
        <v>85</v>
      </c>
      <c r="K345" s="227" t="n">
        <f aca="false">SUM(K346:K347)</f>
        <v>65000</v>
      </c>
      <c r="L345" s="227" t="n">
        <f aca="false">SUM(L346:L347)</f>
        <v>0</v>
      </c>
      <c r="M345" s="227" t="n">
        <f aca="false">SUM(M346:M347)</f>
        <v>0</v>
      </c>
      <c r="N345" s="227" t="n">
        <f aca="false">SUM(N346:N347)</f>
        <v>65000</v>
      </c>
      <c r="O345" s="227" t="n">
        <f aca="false">SUM(O346:O347)</f>
        <v>0</v>
      </c>
      <c r="P345" s="188" t="n">
        <f aca="false">SUM(O345/N345*100)</f>
        <v>0</v>
      </c>
    </row>
    <row r="346" customFormat="false" ht="21" hidden="true" customHeight="true" outlineLevel="0" collapsed="false">
      <c r="A346" s="200"/>
      <c r="B346" s="201"/>
      <c r="C346" s="201"/>
      <c r="D346" s="201"/>
      <c r="E346" s="201"/>
      <c r="F346" s="201"/>
      <c r="G346" s="201"/>
      <c r="H346" s="201"/>
      <c r="I346" s="191" t="n">
        <v>32216</v>
      </c>
      <c r="J346" s="192" t="s">
        <v>485</v>
      </c>
      <c r="K346" s="193" t="n">
        <v>60000</v>
      </c>
      <c r="L346" s="193"/>
      <c r="M346" s="193"/>
      <c r="N346" s="141" t="n">
        <f aca="false">SUM(K346+L346-M346)</f>
        <v>60000</v>
      </c>
      <c r="O346" s="141"/>
      <c r="P346" s="188" t="n">
        <f aca="false">SUM(O346/N346*100)</f>
        <v>0</v>
      </c>
    </row>
    <row r="347" customFormat="false" ht="12.75" hidden="true" customHeight="false" outlineLevel="0" collapsed="false">
      <c r="A347" s="200"/>
      <c r="B347" s="201"/>
      <c r="C347" s="201"/>
      <c r="D347" s="201"/>
      <c r="E347" s="201"/>
      <c r="F347" s="201"/>
      <c r="G347" s="201"/>
      <c r="H347" s="201"/>
      <c r="I347" s="191" t="n">
        <v>32271</v>
      </c>
      <c r="J347" s="192" t="s">
        <v>254</v>
      </c>
      <c r="K347" s="193" t="n">
        <v>5000</v>
      </c>
      <c r="L347" s="193"/>
      <c r="M347" s="193"/>
      <c r="N347" s="141" t="n">
        <f aca="false">SUM(K347+L347-M347)</f>
        <v>5000</v>
      </c>
      <c r="O347" s="141"/>
      <c r="P347" s="188" t="n">
        <f aca="false">SUM(O347/N347*100)</f>
        <v>0</v>
      </c>
    </row>
    <row r="348" customFormat="false" ht="12.75" hidden="false" customHeight="false" outlineLevel="0" collapsed="false">
      <c r="A348" s="200"/>
      <c r="B348" s="201" t="n">
        <v>52</v>
      </c>
      <c r="C348" s="201"/>
      <c r="D348" s="201"/>
      <c r="E348" s="201"/>
      <c r="F348" s="201"/>
      <c r="G348" s="201"/>
      <c r="H348" s="201"/>
      <c r="I348" s="199" t="n">
        <v>323</v>
      </c>
      <c r="J348" s="198" t="s">
        <v>86</v>
      </c>
      <c r="K348" s="197" t="n">
        <f aca="false">SUM(K349:K350)</f>
        <v>5000</v>
      </c>
      <c r="L348" s="197" t="n">
        <f aca="false">SUM(L349:L350)</f>
        <v>0</v>
      </c>
      <c r="M348" s="197" t="n">
        <f aca="false">SUM(M349:M350)</f>
        <v>0</v>
      </c>
      <c r="N348" s="197" t="n">
        <f aca="false">SUM(N349:N350)</f>
        <v>5000</v>
      </c>
      <c r="O348" s="197" t="n">
        <f aca="false">SUM(O349:O350)</f>
        <v>4198.7</v>
      </c>
      <c r="P348" s="188" t="n">
        <f aca="false">SUM(O348/N348*100)</f>
        <v>83.974</v>
      </c>
    </row>
    <row r="349" customFormat="false" ht="13.5" hidden="true" customHeight="false" outlineLevel="0" collapsed="false">
      <c r="A349" s="228"/>
      <c r="B349" s="229"/>
      <c r="C349" s="229"/>
      <c r="D349" s="229"/>
      <c r="E349" s="229"/>
      <c r="F349" s="229"/>
      <c r="G349" s="229"/>
      <c r="H349" s="229"/>
      <c r="I349" s="230" t="n">
        <v>32361</v>
      </c>
      <c r="J349" s="231" t="s">
        <v>279</v>
      </c>
      <c r="K349" s="232" t="n">
        <v>5000</v>
      </c>
      <c r="L349" s="232"/>
      <c r="M349" s="232"/>
      <c r="N349" s="151" t="n">
        <f aca="false">SUM(K349+L349-M349)</f>
        <v>5000</v>
      </c>
      <c r="O349" s="151" t="n">
        <v>4198.7</v>
      </c>
      <c r="P349" s="233" t="n">
        <f aca="false">SUM(O349/N349*100)</f>
        <v>83.974</v>
      </c>
    </row>
    <row r="350" customFormat="false" ht="12.75" hidden="true" customHeight="false" outlineLevel="0" collapsed="false">
      <c r="A350" s="234"/>
      <c r="B350" s="235"/>
      <c r="C350" s="235"/>
      <c r="D350" s="235"/>
      <c r="E350" s="235"/>
      <c r="F350" s="235"/>
      <c r="G350" s="235"/>
      <c r="H350" s="235"/>
      <c r="I350" s="236" t="n">
        <v>32363</v>
      </c>
      <c r="J350" s="237" t="s">
        <v>486</v>
      </c>
      <c r="K350" s="238"/>
      <c r="L350" s="238"/>
      <c r="M350" s="238"/>
      <c r="N350" s="239" t="n">
        <f aca="false">SUM(K350+L350-M350)</f>
        <v>0</v>
      </c>
      <c r="O350" s="239"/>
      <c r="P350" s="240" t="e">
        <f aca="false">SUM(O350/N350*100)</f>
        <v>#DIV/0!</v>
      </c>
    </row>
    <row r="351" customFormat="false" ht="12.75" hidden="true" customHeight="false" outlineLevel="0" collapsed="false">
      <c r="A351" s="200"/>
      <c r="B351" s="201" t="n">
        <v>52</v>
      </c>
      <c r="C351" s="201"/>
      <c r="D351" s="201"/>
      <c r="E351" s="201"/>
      <c r="F351" s="201"/>
      <c r="G351" s="201"/>
      <c r="H351" s="201"/>
      <c r="I351" s="191" t="n">
        <v>329</v>
      </c>
      <c r="J351" s="192" t="s">
        <v>87</v>
      </c>
      <c r="K351" s="193" t="n">
        <v>0</v>
      </c>
      <c r="L351" s="193"/>
      <c r="M351" s="193"/>
      <c r="N351" s="141" t="n">
        <f aca="false">SUM(K351+L351-M351)</f>
        <v>0</v>
      </c>
      <c r="O351" s="141"/>
      <c r="P351" s="188" t="e">
        <f aca="false">SUM(O351/N351*100)</f>
        <v>#DIV/0!</v>
      </c>
    </row>
    <row r="352" customFormat="false" ht="12.75" hidden="true" customHeight="false" outlineLevel="0" collapsed="false">
      <c r="A352" s="200"/>
      <c r="B352" s="201"/>
      <c r="C352" s="201"/>
      <c r="D352" s="201"/>
      <c r="E352" s="201"/>
      <c r="F352" s="201"/>
      <c r="G352" s="201"/>
      <c r="H352" s="201"/>
      <c r="I352" s="191" t="n">
        <v>32931</v>
      </c>
      <c r="J352" s="192" t="s">
        <v>295</v>
      </c>
      <c r="K352" s="193" t="n">
        <v>0</v>
      </c>
      <c r="L352" s="193"/>
      <c r="M352" s="193"/>
      <c r="N352" s="141" t="n">
        <f aca="false">SUM(K352+L352-M352)</f>
        <v>0</v>
      </c>
      <c r="O352" s="141"/>
      <c r="P352" s="188" t="e">
        <f aca="false">SUM(O352/N352*100)</f>
        <v>#DIV/0!</v>
      </c>
    </row>
    <row r="353" customFormat="false" ht="12.75" hidden="true" customHeight="false" outlineLevel="0" collapsed="false">
      <c r="A353" s="200"/>
      <c r="B353" s="201"/>
      <c r="C353" s="201"/>
      <c r="D353" s="201"/>
      <c r="E353" s="201"/>
      <c r="F353" s="201"/>
      <c r="G353" s="201"/>
      <c r="H353" s="201"/>
      <c r="I353" s="199" t="n">
        <v>32991</v>
      </c>
      <c r="J353" s="192" t="s">
        <v>87</v>
      </c>
      <c r="K353" s="193" t="n">
        <v>0</v>
      </c>
      <c r="L353" s="193"/>
      <c r="M353" s="193"/>
      <c r="N353" s="141" t="n">
        <f aca="false">SUM(K353+L353-M353)</f>
        <v>0</v>
      </c>
      <c r="O353" s="141"/>
      <c r="P353" s="188" t="e">
        <f aca="false">SUM(O353/N353*100)</f>
        <v>#DIV/0!</v>
      </c>
    </row>
    <row r="354" s="1" customFormat="true" ht="12.75" hidden="false" customHeight="false" outlineLevel="0" collapsed="false">
      <c r="A354" s="180" t="s">
        <v>487</v>
      </c>
      <c r="B354" s="202"/>
      <c r="C354" s="202"/>
      <c r="D354" s="202"/>
      <c r="E354" s="202"/>
      <c r="F354" s="202"/>
      <c r="G354" s="202"/>
      <c r="H354" s="202"/>
      <c r="I354" s="171" t="s">
        <v>306</v>
      </c>
      <c r="J354" s="172" t="s">
        <v>307</v>
      </c>
      <c r="K354" s="187" t="n">
        <v>0</v>
      </c>
      <c r="L354" s="187" t="n">
        <f aca="false">SUM(L355)</f>
        <v>10000</v>
      </c>
      <c r="M354" s="187"/>
      <c r="N354" s="95" t="n">
        <f aca="false">SUM(K354+L354-M354)</f>
        <v>10000</v>
      </c>
      <c r="O354" s="95" t="n">
        <f aca="false">SUM(O355)</f>
        <v>9830</v>
      </c>
      <c r="P354" s="188" t="n">
        <f aca="false">SUM(O354/N354*100)</f>
        <v>98.3</v>
      </c>
    </row>
    <row r="355" s="1" customFormat="true" ht="12.75" hidden="false" customHeight="false" outlineLevel="0" collapsed="false">
      <c r="A355" s="180"/>
      <c r="B355" s="202"/>
      <c r="C355" s="202"/>
      <c r="D355" s="202"/>
      <c r="E355" s="202"/>
      <c r="F355" s="202"/>
      <c r="G355" s="202"/>
      <c r="H355" s="202"/>
      <c r="I355" s="171" t="s">
        <v>216</v>
      </c>
      <c r="J355" s="172"/>
      <c r="K355" s="187" t="n">
        <v>0</v>
      </c>
      <c r="L355" s="187" t="n">
        <f aca="false">SUM(L356)</f>
        <v>10000</v>
      </c>
      <c r="M355" s="187"/>
      <c r="N355" s="95" t="n">
        <f aca="false">SUM(K355+L355-M355)</f>
        <v>10000</v>
      </c>
      <c r="O355" s="95" t="n">
        <f aca="false">SUM(O356)</f>
        <v>9830</v>
      </c>
      <c r="P355" s="188" t="n">
        <f aca="false">SUM(O355/N355*100)</f>
        <v>98.3</v>
      </c>
    </row>
    <row r="356" customFormat="false" ht="12.75" hidden="false" customHeight="false" outlineLevel="0" collapsed="false">
      <c r="A356" s="180"/>
      <c r="B356" s="202"/>
      <c r="C356" s="202"/>
      <c r="D356" s="202"/>
      <c r="E356" s="202"/>
      <c r="F356" s="202"/>
      <c r="G356" s="202"/>
      <c r="H356" s="202"/>
      <c r="I356" s="171" t="n">
        <v>4</v>
      </c>
      <c r="J356" s="172" t="s">
        <v>99</v>
      </c>
      <c r="K356" s="193" t="n">
        <v>0</v>
      </c>
      <c r="L356" s="193" t="n">
        <f aca="false">SUM(L357)</f>
        <v>10000</v>
      </c>
      <c r="M356" s="193"/>
      <c r="N356" s="141" t="n">
        <f aca="false">SUM(K356+L356-M356)</f>
        <v>10000</v>
      </c>
      <c r="O356" s="141" t="n">
        <f aca="false">SUM(O357)</f>
        <v>9830</v>
      </c>
      <c r="P356" s="188" t="n">
        <f aca="false">SUM(O356/N356*100)</f>
        <v>98.3</v>
      </c>
    </row>
    <row r="357" customFormat="false" ht="12.75" hidden="false" customHeight="false" outlineLevel="0" collapsed="false">
      <c r="A357" s="184"/>
      <c r="B357" s="185"/>
      <c r="C357" s="185"/>
      <c r="D357" s="185"/>
      <c r="E357" s="185"/>
      <c r="F357" s="185"/>
      <c r="G357" s="185"/>
      <c r="H357" s="185"/>
      <c r="I357" s="186" t="n">
        <v>42</v>
      </c>
      <c r="J357" s="98" t="s">
        <v>101</v>
      </c>
      <c r="K357" s="193" t="n">
        <v>0</v>
      </c>
      <c r="L357" s="193" t="n">
        <f aca="false">SUM(L358)</f>
        <v>10000</v>
      </c>
      <c r="M357" s="193"/>
      <c r="N357" s="141" t="n">
        <f aca="false">SUM(K357+L357-M357)</f>
        <v>10000</v>
      </c>
      <c r="O357" s="141" t="n">
        <f aca="false">SUM(O358)</f>
        <v>9830</v>
      </c>
      <c r="P357" s="188" t="n">
        <f aca="false">SUM(O357/N357*100)</f>
        <v>98.3</v>
      </c>
    </row>
    <row r="358" customFormat="false" ht="12.75" hidden="false" customHeight="false" outlineLevel="0" collapsed="false">
      <c r="A358" s="189"/>
      <c r="B358" s="190" t="n">
        <v>43</v>
      </c>
      <c r="C358" s="190"/>
      <c r="D358" s="190"/>
      <c r="E358" s="190"/>
      <c r="F358" s="190"/>
      <c r="G358" s="190"/>
      <c r="H358" s="190"/>
      <c r="I358" s="191" t="n">
        <v>422</v>
      </c>
      <c r="J358" s="192" t="s">
        <v>488</v>
      </c>
      <c r="K358" s="193" t="n">
        <v>0</v>
      </c>
      <c r="L358" s="193" t="n">
        <f aca="false">SUM(L359)</f>
        <v>10000</v>
      </c>
      <c r="M358" s="193" t="n">
        <f aca="false">SUM(M359)</f>
        <v>0</v>
      </c>
      <c r="N358" s="193" t="n">
        <f aca="false">SUM(N359)</f>
        <v>10000</v>
      </c>
      <c r="O358" s="193" t="n">
        <f aca="false">SUM(O359)</f>
        <v>9830</v>
      </c>
      <c r="P358" s="188" t="n">
        <f aca="false">SUM(O358/N358*100)</f>
        <v>98.3</v>
      </c>
    </row>
    <row r="359" customFormat="false" ht="13.5" hidden="true" customHeight="false" outlineLevel="0" collapsed="false">
      <c r="A359" s="241"/>
      <c r="B359" s="242"/>
      <c r="C359" s="242"/>
      <c r="D359" s="242"/>
      <c r="E359" s="242"/>
      <c r="F359" s="242"/>
      <c r="G359" s="242"/>
      <c r="H359" s="242"/>
      <c r="I359" s="243" t="n">
        <v>4221</v>
      </c>
      <c r="J359" s="244" t="s">
        <v>311</v>
      </c>
      <c r="K359" s="232" t="n">
        <v>0</v>
      </c>
      <c r="L359" s="232" t="n">
        <v>10000</v>
      </c>
      <c r="M359" s="232"/>
      <c r="N359" s="151" t="n">
        <f aca="false">SUM(K359+L359-M359)</f>
        <v>10000</v>
      </c>
      <c r="O359" s="151" t="n">
        <v>9830</v>
      </c>
      <c r="P359" s="233" t="n">
        <f aca="false">SUM(O359/N359*100)</f>
        <v>98.3</v>
      </c>
    </row>
    <row r="360" customFormat="false" ht="12.75" hidden="false" customHeight="false" outlineLevel="0" collapsed="false">
      <c r="A360" s="155"/>
      <c r="B360" s="154"/>
      <c r="C360" s="154"/>
      <c r="D360" s="154"/>
      <c r="E360" s="154"/>
      <c r="F360" s="154"/>
      <c r="G360" s="154"/>
      <c r="H360" s="154"/>
      <c r="I360" s="156"/>
      <c r="J360" s="155"/>
    </row>
    <row r="361" customFormat="false" ht="12.75" hidden="false" customHeight="false" outlineLevel="0" collapsed="false">
      <c r="A361" s="155"/>
      <c r="B361" s="154"/>
      <c r="C361" s="154"/>
      <c r="D361" s="154"/>
      <c r="E361" s="154"/>
      <c r="F361" s="154"/>
      <c r="G361" s="154"/>
      <c r="H361" s="154"/>
      <c r="I361" s="156"/>
      <c r="J361" s="155"/>
    </row>
    <row r="362" customFormat="false" ht="13.5" hidden="false" customHeight="false" outlineLevel="0" collapsed="false">
      <c r="A362" s="155"/>
      <c r="B362" s="154"/>
      <c r="C362" s="154"/>
      <c r="D362" s="154"/>
      <c r="E362" s="154"/>
      <c r="F362" s="154"/>
      <c r="G362" s="154"/>
      <c r="H362" s="154"/>
      <c r="I362" s="156"/>
      <c r="J362" s="155"/>
    </row>
    <row r="363" customFormat="false" ht="14.25" hidden="false" customHeight="false" outlineLevel="0" collapsed="false">
      <c r="A363" s="155"/>
      <c r="B363" s="154"/>
      <c r="C363" s="154"/>
      <c r="D363" s="154"/>
      <c r="E363" s="154"/>
      <c r="F363" s="154"/>
      <c r="G363" s="154"/>
      <c r="H363" s="154"/>
      <c r="I363" s="245"/>
      <c r="J363" s="246" t="s">
        <v>489</v>
      </c>
      <c r="K363" s="247" t="s">
        <v>17</v>
      </c>
      <c r="L363" s="247" t="s">
        <v>127</v>
      </c>
      <c r="M363" s="247" t="s">
        <v>128</v>
      </c>
      <c r="N363" s="248" t="s">
        <v>490</v>
      </c>
      <c r="O363" s="249" t="s">
        <v>129</v>
      </c>
    </row>
    <row r="364" customFormat="false" ht="12.75" hidden="false" customHeight="false" outlineLevel="0" collapsed="false">
      <c r="A364" s="155"/>
      <c r="B364" s="154"/>
      <c r="C364" s="154"/>
      <c r="D364" s="154"/>
      <c r="E364" s="154"/>
      <c r="F364" s="154"/>
      <c r="G364" s="154"/>
      <c r="H364" s="154"/>
      <c r="I364" s="250" t="s">
        <v>491</v>
      </c>
      <c r="J364" s="251" t="s">
        <v>492</v>
      </c>
      <c r="K364" s="252" t="n">
        <f aca="false">SUM(K10+K19+K27+K108+K329+K355+K116)</f>
        <v>3488661.6</v>
      </c>
      <c r="L364" s="252" t="n">
        <f aca="false">SUM(L10+L19+L27+L108+L329+L355+L116)</f>
        <v>349500</v>
      </c>
      <c r="M364" s="252" t="n">
        <f aca="false">SUM(M10+M19+M27+M108+M329+M355+M116)</f>
        <v>776500</v>
      </c>
      <c r="N364" s="252" t="n">
        <f aca="false">SUM(N10+N19+N27+N108+N329+N355+N116)</f>
        <v>3061661.6</v>
      </c>
      <c r="O364" s="253" t="n">
        <f aca="false">SUM(O10+O19+O27+O108+O329+O355+O116)</f>
        <v>2236174.44</v>
      </c>
    </row>
    <row r="365" customFormat="false" ht="12.75" hidden="false" customHeight="false" outlineLevel="0" collapsed="false">
      <c r="A365" s="155"/>
      <c r="B365" s="154"/>
      <c r="C365" s="154"/>
      <c r="D365" s="154"/>
      <c r="E365" s="154"/>
      <c r="F365" s="154"/>
      <c r="G365" s="154"/>
      <c r="H365" s="154"/>
      <c r="I365" s="254" t="s">
        <v>493</v>
      </c>
      <c r="J365" s="98" t="s">
        <v>494</v>
      </c>
      <c r="K365" s="187" t="n">
        <f aca="false">SUM(K138)</f>
        <v>50000</v>
      </c>
      <c r="L365" s="187" t="n">
        <f aca="false">SUM(L138)</f>
        <v>0</v>
      </c>
      <c r="M365" s="187" t="n">
        <f aca="false">SUM(M138)</f>
        <v>0</v>
      </c>
      <c r="N365" s="187" t="n">
        <f aca="false">SUM(N138)</f>
        <v>50000</v>
      </c>
      <c r="O365" s="255" t="n">
        <f aca="false">SUM(O138)</f>
        <v>50000</v>
      </c>
    </row>
    <row r="366" customFormat="false" ht="12.75" hidden="false" customHeight="false" outlineLevel="0" collapsed="false">
      <c r="A366" s="155"/>
      <c r="B366" s="154"/>
      <c r="C366" s="154"/>
      <c r="D366" s="154"/>
      <c r="E366" s="154"/>
      <c r="F366" s="154"/>
      <c r="G366" s="154"/>
      <c r="H366" s="154"/>
      <c r="I366" s="256" t="s">
        <v>495</v>
      </c>
      <c r="J366" s="98" t="s">
        <v>496</v>
      </c>
      <c r="K366" s="187" t="n">
        <f aca="false">SUM(K144)</f>
        <v>10000</v>
      </c>
      <c r="L366" s="187" t="n">
        <f aca="false">SUM(L144)</f>
        <v>0</v>
      </c>
      <c r="M366" s="187" t="n">
        <f aca="false">SUM(M144)</f>
        <v>0</v>
      </c>
      <c r="N366" s="187" t="n">
        <f aca="false">SUM(N144)</f>
        <v>10000</v>
      </c>
      <c r="O366" s="255" t="n">
        <f aca="false">SUM(O144)</f>
        <v>0</v>
      </c>
    </row>
    <row r="367" customFormat="false" ht="12.75" hidden="false" customHeight="false" outlineLevel="0" collapsed="false">
      <c r="A367" s="155"/>
      <c r="B367" s="154"/>
      <c r="C367" s="154"/>
      <c r="D367" s="154"/>
      <c r="E367" s="154"/>
      <c r="F367" s="154"/>
      <c r="G367" s="154"/>
      <c r="H367" s="154"/>
      <c r="I367" s="256" t="s">
        <v>497</v>
      </c>
      <c r="J367" s="98" t="s">
        <v>498</v>
      </c>
      <c r="K367" s="187" t="n">
        <f aca="false">SUM(K317)</f>
        <v>405000</v>
      </c>
      <c r="L367" s="187" t="n">
        <f aca="false">SUM(L317)</f>
        <v>0</v>
      </c>
      <c r="M367" s="187" t="n">
        <f aca="false">SUM(M317)</f>
        <v>0</v>
      </c>
      <c r="N367" s="187" t="n">
        <f aca="false">SUM(N317)</f>
        <v>405000</v>
      </c>
      <c r="O367" s="255" t="n">
        <f aca="false">SUM(O317)</f>
        <v>179600</v>
      </c>
    </row>
    <row r="368" customFormat="false" ht="12.75" hidden="false" customHeight="false" outlineLevel="0" collapsed="false">
      <c r="A368" s="155"/>
      <c r="B368" s="154"/>
      <c r="C368" s="154"/>
      <c r="D368" s="154"/>
      <c r="E368" s="154"/>
      <c r="F368" s="154"/>
      <c r="G368" s="154"/>
      <c r="H368" s="154"/>
      <c r="I368" s="256" t="s">
        <v>499</v>
      </c>
      <c r="J368" s="98" t="s">
        <v>500</v>
      </c>
      <c r="K368" s="187" t="n">
        <f aca="false">SUM(K199)</f>
        <v>50000</v>
      </c>
      <c r="L368" s="187" t="n">
        <f aca="false">SUM(L199)</f>
        <v>0</v>
      </c>
      <c r="M368" s="187" t="n">
        <f aca="false">SUM(M199)</f>
        <v>20000</v>
      </c>
      <c r="N368" s="187" t="n">
        <f aca="false">SUM(N199)</f>
        <v>30000</v>
      </c>
      <c r="O368" s="255" t="n">
        <f aca="false">SUM(O199)</f>
        <v>14570</v>
      </c>
    </row>
    <row r="369" customFormat="false" ht="12.75" hidden="false" customHeight="false" outlineLevel="0" collapsed="false">
      <c r="A369" s="155"/>
      <c r="B369" s="154"/>
      <c r="C369" s="154"/>
      <c r="D369" s="154"/>
      <c r="E369" s="154"/>
      <c r="F369" s="154"/>
      <c r="G369" s="154"/>
      <c r="H369" s="154"/>
      <c r="I369" s="256" t="s">
        <v>501</v>
      </c>
      <c r="J369" s="98" t="s">
        <v>502</v>
      </c>
      <c r="K369" s="187" t="n">
        <f aca="false">SUM(K193+K208+K218+K183)</f>
        <v>6320000</v>
      </c>
      <c r="L369" s="187" t="n">
        <f aca="false">SUM(L193+L208+L218+L183)</f>
        <v>0</v>
      </c>
      <c r="M369" s="187" t="n">
        <f aca="false">SUM(M193+M208+M218+M183)</f>
        <v>3770000</v>
      </c>
      <c r="N369" s="187" t="n">
        <f aca="false">SUM(N193+N208+N218+N183)</f>
        <v>2550000</v>
      </c>
      <c r="O369" s="255" t="n">
        <f aca="false">SUM(O193+O208+O218+O183)</f>
        <v>1932855.12</v>
      </c>
    </row>
    <row r="370" customFormat="false" ht="12.75" hidden="false" customHeight="false" outlineLevel="0" collapsed="false">
      <c r="A370" s="155"/>
      <c r="B370" s="154"/>
      <c r="C370" s="154"/>
      <c r="D370" s="154"/>
      <c r="E370" s="154"/>
      <c r="F370" s="154"/>
      <c r="G370" s="154"/>
      <c r="H370" s="154"/>
      <c r="I370" s="256" t="s">
        <v>503</v>
      </c>
      <c r="J370" s="98" t="s">
        <v>504</v>
      </c>
      <c r="K370" s="187" t="n">
        <f aca="false">SUM(K307)</f>
        <v>423000</v>
      </c>
      <c r="L370" s="187" t="n">
        <f aca="false">SUM(L307)</f>
        <v>6000</v>
      </c>
      <c r="M370" s="187" t="n">
        <f aca="false">SUM(M307)</f>
        <v>0</v>
      </c>
      <c r="N370" s="187" t="n">
        <f aca="false">SUM(N307)</f>
        <v>429000</v>
      </c>
      <c r="O370" s="255" t="n">
        <f aca="false">SUM(O307)</f>
        <v>429000</v>
      </c>
    </row>
    <row r="371" customFormat="false" ht="12.75" hidden="false" customHeight="false" outlineLevel="0" collapsed="false">
      <c r="A371" s="155"/>
      <c r="B371" s="154"/>
      <c r="C371" s="154"/>
      <c r="D371" s="154"/>
      <c r="E371" s="154"/>
      <c r="F371" s="154"/>
      <c r="G371" s="154"/>
      <c r="H371" s="154"/>
      <c r="I371" s="256" t="s">
        <v>505</v>
      </c>
      <c r="J371" s="98" t="s">
        <v>506</v>
      </c>
      <c r="K371" s="187" t="n">
        <f aca="false">SUM(K268+K274+K280+K286)</f>
        <v>435000</v>
      </c>
      <c r="L371" s="187" t="n">
        <f aca="false">SUM(L268+L274+L280+L286)</f>
        <v>5000</v>
      </c>
      <c r="M371" s="187" t="n">
        <f aca="false">SUM(M268+M274+M280+M286)</f>
        <v>0</v>
      </c>
      <c r="N371" s="187" t="n">
        <f aca="false">SUM(N268+N274+N280+N286)</f>
        <v>440000</v>
      </c>
      <c r="O371" s="255" t="n">
        <f aca="false">SUM(O268+O274+O280+O286)</f>
        <v>420000</v>
      </c>
    </row>
    <row r="372" customFormat="false" ht="12.75" hidden="false" customHeight="false" outlineLevel="0" collapsed="false">
      <c r="A372" s="155"/>
      <c r="B372" s="154"/>
      <c r="C372" s="154"/>
      <c r="D372" s="154"/>
      <c r="E372" s="154"/>
      <c r="F372" s="154"/>
      <c r="G372" s="154"/>
      <c r="H372" s="154"/>
      <c r="I372" s="256" t="s">
        <v>507</v>
      </c>
      <c r="J372" s="98" t="s">
        <v>508</v>
      </c>
      <c r="K372" s="187" t="n">
        <f aca="false">SUM(K259)</f>
        <v>200000</v>
      </c>
      <c r="L372" s="187" t="n">
        <f aca="false">SUM(L259)</f>
        <v>0</v>
      </c>
      <c r="M372" s="187" t="n">
        <f aca="false">SUM(M259)</f>
        <v>80000</v>
      </c>
      <c r="N372" s="187" t="n">
        <f aca="false">SUM(N259)</f>
        <v>120000</v>
      </c>
      <c r="O372" s="255" t="n">
        <f aca="false">SUM(O259)</f>
        <v>42000</v>
      </c>
    </row>
    <row r="373" customFormat="false" ht="12.75" hidden="false" customHeight="false" outlineLevel="0" collapsed="false">
      <c r="A373" s="155"/>
      <c r="B373" s="154"/>
      <c r="C373" s="154"/>
      <c r="D373" s="154"/>
      <c r="E373" s="154"/>
      <c r="F373" s="154"/>
      <c r="G373" s="154"/>
      <c r="H373" s="154"/>
      <c r="I373" s="256" t="s">
        <v>509</v>
      </c>
      <c r="J373" s="98" t="s">
        <v>510</v>
      </c>
      <c r="K373" s="187" t="n">
        <f aca="false">SUM(K151)</f>
        <v>141000</v>
      </c>
      <c r="L373" s="187" t="n">
        <f aca="false">SUM(L151)</f>
        <v>6000</v>
      </c>
      <c r="M373" s="187" t="n">
        <f aca="false">SUM(M151)</f>
        <v>4000</v>
      </c>
      <c r="N373" s="187" t="n">
        <f aca="false">SUM(N151)</f>
        <v>143000</v>
      </c>
      <c r="O373" s="255" t="n">
        <f aca="false">SUM(O151)</f>
        <v>117567.37</v>
      </c>
    </row>
    <row r="374" customFormat="false" ht="12.75" hidden="false" customHeight="false" outlineLevel="0" collapsed="false">
      <c r="A374" s="155"/>
      <c r="B374" s="154"/>
      <c r="C374" s="154"/>
      <c r="D374" s="154"/>
      <c r="E374" s="154"/>
      <c r="F374" s="154"/>
      <c r="G374" s="154"/>
      <c r="H374" s="154"/>
      <c r="I374" s="256" t="s">
        <v>511</v>
      </c>
      <c r="J374" s="98" t="s">
        <v>512</v>
      </c>
      <c r="K374" s="187" t="n">
        <f aca="false">SUM(K168)</f>
        <v>128500</v>
      </c>
      <c r="L374" s="187" t="n">
        <f aca="false">SUM(L168)</f>
        <v>11900</v>
      </c>
      <c r="M374" s="187" t="n">
        <f aca="false">SUM(M168)</f>
        <v>8500</v>
      </c>
      <c r="N374" s="187" t="n">
        <f aca="false">SUM(N168)</f>
        <v>131900</v>
      </c>
      <c r="O374" s="255" t="n">
        <f aca="false">SUM(O168)</f>
        <v>117677.43</v>
      </c>
    </row>
    <row r="375" customFormat="false" ht="12.75" hidden="false" customHeight="false" outlineLevel="0" collapsed="false">
      <c r="A375" s="155"/>
      <c r="B375" s="154"/>
      <c r="C375" s="154"/>
      <c r="D375" s="154"/>
      <c r="E375" s="154"/>
      <c r="F375" s="154"/>
      <c r="G375" s="154"/>
      <c r="H375" s="154"/>
      <c r="I375" s="256" t="s">
        <v>513</v>
      </c>
      <c r="J375" s="98" t="s">
        <v>514</v>
      </c>
      <c r="K375" s="187" t="n">
        <f aca="false">SUM(K162)</f>
        <v>35000</v>
      </c>
      <c r="L375" s="187" t="n">
        <f aca="false">SUM(L162)</f>
        <v>0</v>
      </c>
      <c r="M375" s="187" t="n">
        <f aca="false">SUM(M162)</f>
        <v>10000</v>
      </c>
      <c r="N375" s="187" t="n">
        <f aca="false">SUM(N162)</f>
        <v>25000</v>
      </c>
      <c r="O375" s="255" t="n">
        <f aca="false">SUM(O162)</f>
        <v>15313.21</v>
      </c>
    </row>
    <row r="376" customFormat="false" ht="13.5" hidden="false" customHeight="false" outlineLevel="0" collapsed="false">
      <c r="A376" s="155"/>
      <c r="B376" s="154"/>
      <c r="C376" s="154"/>
      <c r="D376" s="154"/>
      <c r="E376" s="154"/>
      <c r="F376" s="154"/>
      <c r="G376" s="154"/>
      <c r="H376" s="154"/>
      <c r="I376" s="257" t="n">
        <v>1070</v>
      </c>
      <c r="J376" s="258" t="s">
        <v>515</v>
      </c>
      <c r="K376" s="259" t="n">
        <f aca="false">SUM(K227+K238+K252)</f>
        <v>337000</v>
      </c>
      <c r="L376" s="259" t="n">
        <f aca="false">SUM(L227+L238+L252)</f>
        <v>47500</v>
      </c>
      <c r="M376" s="259" t="n">
        <f aca="false">SUM(M227+M238+M252)</f>
        <v>30000</v>
      </c>
      <c r="N376" s="259" t="n">
        <f aca="false">SUM(N227+N238+N252)</f>
        <v>354500</v>
      </c>
      <c r="O376" s="260" t="n">
        <f aca="false">SUM(O227+O238+O252)</f>
        <v>301779.55</v>
      </c>
    </row>
    <row r="377" customFormat="false" ht="13.5" hidden="false" customHeight="false" outlineLevel="0" collapsed="false">
      <c r="A377" s="155"/>
      <c r="B377" s="154"/>
      <c r="C377" s="154"/>
      <c r="D377" s="154"/>
      <c r="E377" s="154"/>
      <c r="F377" s="154"/>
      <c r="G377" s="154"/>
      <c r="H377" s="154"/>
      <c r="I377" s="261"/>
      <c r="J377" s="262" t="s">
        <v>516</v>
      </c>
      <c r="K377" s="263" t="n">
        <f aca="false">SUM(K364:K376)</f>
        <v>12023161.6</v>
      </c>
      <c r="L377" s="263" t="n">
        <f aca="false">SUM(L364:L376)</f>
        <v>425900</v>
      </c>
      <c r="M377" s="263" t="n">
        <f aca="false">SUM(M364:M376)</f>
        <v>4699000</v>
      </c>
      <c r="N377" s="264" t="n">
        <v>7740061.6</v>
      </c>
      <c r="O377" s="264" t="n">
        <f aca="false">SUM(O364:O376)</f>
        <v>5856537.12</v>
      </c>
    </row>
    <row r="378" customFormat="false" ht="12.75" hidden="false" customHeight="false" outlineLevel="0" collapsed="false">
      <c r="A378" s="155"/>
      <c r="B378" s="154"/>
      <c r="C378" s="154"/>
      <c r="D378" s="154"/>
      <c r="E378" s="154"/>
      <c r="F378" s="154"/>
      <c r="G378" s="154"/>
      <c r="H378" s="154"/>
      <c r="I378" s="156"/>
      <c r="J378" s="155"/>
    </row>
  </sheetData>
  <printOptions headings="false" gridLines="false" gridLinesSet="true" horizontalCentered="true" verticalCentered="false"/>
  <pageMargins left="0.708333333333333" right="0.708333333333333" top="0.747916666666667" bottom="0.747916666666667" header="0.315277777777778" footer="0.315277777777778"/>
  <pageSetup paperSize="9" scale="100" fitToWidth="2" fitToHeight="2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&amp;CStranica &amp;P od &amp;N</oddFooter>
  </headerFooter>
  <rowBreaks count="11" manualBreakCount="11">
    <brk id="36" man="true" max="16383" min="0"/>
    <brk id="69" man="true" max="16383" min="0"/>
    <brk id="99" man="true" max="16383" min="0"/>
    <brk id="133" man="true" max="16383" min="0"/>
    <brk id="166" man="true" max="16383" min="0"/>
    <brk id="197" man="true" max="16383" min="0"/>
    <brk id="236" man="true" max="16383" min="0"/>
    <brk id="272" man="true" max="16383" min="0"/>
    <brk id="304" man="true" max="16383" min="0"/>
    <brk id="339" man="true" max="16383" min="0"/>
    <brk id="359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LibreOffice/7.4.1.2$Windows_X86_64 LibreOffice_project/3c58a8f3a960df8bc8fd77b461821e42c061c5f0</Application>
  <AppVersion>15.0000</AppVersion>
  <Company>Vukovarsko-srijemska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2005-11-16T05:49:29Z</dcterms:created>
  <dc:creator>Sandra Adzaga</dc:creator>
  <dc:description/>
  <dc:language>hr-HR</dc:language>
  <cp:lastModifiedBy>Windows korisnik</cp:lastModifiedBy>
  <cp:lastPrinted>2023-02-10T20:49:01Z</cp:lastPrinted>
  <dcterms:modified xsi:type="dcterms:W3CDTF">2023-03-08T11:04:10Z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