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AŽETAK" sheetId="1" state="visible" r:id="rId2"/>
    <sheet name="EK.KL.PRIHODI" sheetId="2" state="visible" r:id="rId3"/>
    <sheet name="EK.KL.RASHODI" sheetId="3" state="visible" r:id="rId4"/>
    <sheet name="IZVORI" sheetId="4" state="visible" r:id="rId5"/>
    <sheet name="FUNKCIJSK KL." sheetId="5" state="visible" r:id="rId6"/>
    <sheet name="POSEBNI DIO" sheetId="6" state="visible" r:id="rId7"/>
    <sheet name="ORGANIZACIJSKA" sheetId="7" state="visible" r:id="rId8"/>
    <sheet name="PROGRAMSKA" sheetId="8" state="visible" r:id="rId9"/>
  </sheets>
  <definedNames>
    <definedName function="false" hidden="false" localSheetId="1" name="_xlnm.Print_Area" vbProcedure="false">'EK.KL.PRIHODI'!$A$13:$BD$97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<sst xmlns="http://schemas.openxmlformats.org/spreadsheetml/2006/main" count="3062" uniqueCount="568">
  <si>
    <t xml:space="preserve">OPĆINA NEGOSLAVCI</t>
  </si>
  <si>
    <t xml:space="preserve">   IZVRŠENJE PRORAČUNA OPĆINE NEGOSLAVCI </t>
  </si>
  <si>
    <t xml:space="preserve">OD 01. 01. - 30. 06. 2023. GODINE</t>
  </si>
  <si>
    <t xml:space="preserve">I OPĆI DIO</t>
  </si>
  <si>
    <t xml:space="preserve">BR.</t>
  </si>
  <si>
    <t xml:space="preserve">VRSTA PRIHODA /IZDATAKA</t>
  </si>
  <si>
    <t xml:space="preserve">IZVRŠENJE 2017</t>
  </si>
  <si>
    <t xml:space="preserve">PLAN 2018</t>
  </si>
  <si>
    <t xml:space="preserve">PLAN 2019</t>
  </si>
  <si>
    <t xml:space="preserve">I REBALANS</t>
  </si>
  <si>
    <t xml:space="preserve">II REBALANS</t>
  </si>
  <si>
    <t xml:space="preserve">III REBALANS</t>
  </si>
  <si>
    <t xml:space="preserve">II REBALANS 2018</t>
  </si>
  <si>
    <t xml:space="preserve">INDEKS 19/18</t>
  </si>
  <si>
    <t xml:space="preserve">INDEKS 20/19</t>
  </si>
  <si>
    <t xml:space="preserve">2019.</t>
  </si>
  <si>
    <t xml:space="preserve">2022.</t>
  </si>
  <si>
    <t xml:space="preserve">2022. KN</t>
  </si>
  <si>
    <t xml:space="preserve">2022. EUR</t>
  </si>
  <si>
    <t xml:space="preserve">2023. EUR</t>
  </si>
  <si>
    <t xml:space="preserve">IZVRŠENJE</t>
  </si>
  <si>
    <t xml:space="preserve">PRIHODI UKUPNO</t>
  </si>
  <si>
    <t xml:space="preserve">PRIHODI POSLOVANJA</t>
  </si>
  <si>
    <t xml:space="preserve">Izvor 01</t>
  </si>
  <si>
    <t xml:space="preserve">Opći prihodi</t>
  </si>
  <si>
    <t xml:space="preserve">Izvor 43</t>
  </si>
  <si>
    <t xml:space="preserve">Prihodi za posebne namjene</t>
  </si>
  <si>
    <t xml:space="preserve">Izvor 52</t>
  </si>
  <si>
    <t xml:space="preserve">Pomoći</t>
  </si>
  <si>
    <t xml:space="preserve">Izvor 53</t>
  </si>
  <si>
    <t xml:space="preserve">EU pomoći</t>
  </si>
  <si>
    <t xml:space="preserve">Izvor 61</t>
  </si>
  <si>
    <t xml:space="preserve">Donacije</t>
  </si>
  <si>
    <t xml:space="preserve">PRIHODI OD PRODAJE NEFINANCIJSKE IMOVINE</t>
  </si>
  <si>
    <t xml:space="preserve">RASHODI UKUPNO</t>
  </si>
  <si>
    <t xml:space="preserve">RASHODI  POSLOVANJA</t>
  </si>
  <si>
    <t xml:space="preserve">Izvor 91</t>
  </si>
  <si>
    <t xml:space="preserve">Višak prihoda</t>
  </si>
  <si>
    <t xml:space="preserve">RASHODI ZA NABAVU NEFINANCIJSKE IMOVINE</t>
  </si>
  <si>
    <t xml:space="preserve">VIŠAK/MANJAK</t>
  </si>
  <si>
    <t xml:space="preserve">2024. EUR</t>
  </si>
  <si>
    <t xml:space="preserve">UKUPAN DONOS VIŠKA/MANJKA IZ PRETHODNE(IH) GODINA</t>
  </si>
  <si>
    <t xml:space="preserve">VIŠAK/MANJAK IZ PRETHODNE(IH) GODINE KOJI ĆE SE POKRITI/RASPOREDITI</t>
  </si>
  <si>
    <t xml:space="preserve">PRIMICI OD FINANCIJSKE IMOVINE I ZADUŽIVANJA</t>
  </si>
  <si>
    <t xml:space="preserve">IZDACI ZA FINANCIJSKU IMOVINU I OTPLATE ZAJMOVA</t>
  </si>
  <si>
    <t xml:space="preserve">NETO FINANCIRANJE</t>
  </si>
  <si>
    <t xml:space="preserve">2014.</t>
  </si>
  <si>
    <t xml:space="preserve">2015.</t>
  </si>
  <si>
    <t xml:space="preserve">2016.</t>
  </si>
  <si>
    <t xml:space="preserve">2017.</t>
  </si>
  <si>
    <t xml:space="preserve">IZVRŠENJE I-VI</t>
  </si>
  <si>
    <t xml:space="preserve">2018.</t>
  </si>
  <si>
    <t xml:space="preserve">REBALANS</t>
  </si>
  <si>
    <t xml:space="preserve">A. RAČUN PRIHODA IRASHODA</t>
  </si>
  <si>
    <t xml:space="preserve">6.        Prihodi poslovanja</t>
  </si>
  <si>
    <t xml:space="preserve">61       Prihodi od poreza</t>
  </si>
  <si>
    <t xml:space="preserve">Prihodi od imovine</t>
  </si>
  <si>
    <t xml:space="preserve">Prihodi od administrativnih pristojbi i po posebnim propisima</t>
  </si>
  <si>
    <t xml:space="preserve">Prihodi od prodaje proizvoda i usluga i prihodi od donacija</t>
  </si>
  <si>
    <t xml:space="preserve">Prihodi od prodaje nefinancijske imovine</t>
  </si>
  <si>
    <t xml:space="preserve">Prihodi od prodaje neproizvedene imovine</t>
  </si>
  <si>
    <t xml:space="preserve">Prihodi od prodaje materijalne imovine</t>
  </si>
  <si>
    <t xml:space="preserve">Prihodi od prodaje  proizvedene dugotrajne imovine</t>
  </si>
  <si>
    <t xml:space="preserve">Prihodi od prodaje građevinskih objekata</t>
  </si>
  <si>
    <t xml:space="preserve">Rashodi poslovanja</t>
  </si>
  <si>
    <t xml:space="preserve">Rashodi za zaposlene</t>
  </si>
  <si>
    <t xml:space="preserve">Materijalni rashodi</t>
  </si>
  <si>
    <t xml:space="preserve">Financijski rashodi</t>
  </si>
  <si>
    <t xml:space="preserve">Tekuće pomoći proračunima</t>
  </si>
  <si>
    <t xml:space="preserve">Naknade građanima i kužćanstvima na temelju osiguranja</t>
  </si>
  <si>
    <t xml:space="preserve">Ostali rashodi</t>
  </si>
  <si>
    <t xml:space="preserve">Rashodi za nabavu nefinancijske imovine</t>
  </si>
  <si>
    <t xml:space="preserve">Kupovina zemljišta</t>
  </si>
  <si>
    <t xml:space="preserve">Rashodi za nabavu proizvedene dugotrajne imovine</t>
  </si>
  <si>
    <t xml:space="preserve">B. RAČUN ZADUŽIVANJA/FINANCIRANJA</t>
  </si>
  <si>
    <t xml:space="preserve">Primici od financiranja imovine i zaduživanja</t>
  </si>
  <si>
    <t xml:space="preserve">Izdaci za financijsku imovinu i otplate zajmova</t>
  </si>
  <si>
    <t xml:space="preserve">C. RASPOLOŽIVA SREDSTVA IZ PRETHODNIH GODINA (VIŠAK PRIHODA I REZERVIRANJA)</t>
  </si>
  <si>
    <t xml:space="preserve">Vlastiti izvori</t>
  </si>
  <si>
    <t xml:space="preserve">Rezultat poslovanja</t>
  </si>
  <si>
    <t xml:space="preserve">A. RAČUN RIHODA I RASHODA</t>
  </si>
  <si>
    <t xml:space="preserve">OPĆINA TORDINCI</t>
  </si>
  <si>
    <t xml:space="preserve">PRIHODI POSLOVANJA PREMA EKONOMSKOJ KLASIFIKAIJI</t>
  </si>
  <si>
    <t xml:space="preserve">01</t>
  </si>
  <si>
    <t xml:space="preserve">02</t>
  </si>
  <si>
    <t xml:space="preserve">03</t>
  </si>
  <si>
    <t xml:space="preserve">04</t>
  </si>
  <si>
    <t xml:space="preserve">05</t>
  </si>
  <si>
    <t xml:space="preserve">06</t>
  </si>
  <si>
    <t xml:space="preserve">07</t>
  </si>
  <si>
    <t xml:space="preserve">OS.RAČUN</t>
  </si>
  <si>
    <t xml:space="preserve">PRIHODI</t>
  </si>
  <si>
    <t xml:space="preserve">2012.</t>
  </si>
  <si>
    <t xml:space="preserve">2013.</t>
  </si>
  <si>
    <t xml:space="preserve">PROCJENA 2013</t>
  </si>
  <si>
    <t xml:space="preserve">PROCJENA 2014</t>
  </si>
  <si>
    <t xml:space="preserve">5/4</t>
  </si>
  <si>
    <t xml:space="preserve">izvršenje I-VI</t>
  </si>
  <si>
    <t xml:space="preserve">2020.</t>
  </si>
  <si>
    <t xml:space="preserve">POVEĆANJE</t>
  </si>
  <si>
    <t xml:space="preserve">SMANJENJE</t>
  </si>
  <si>
    <t xml:space="preserve">REBALANS 2020.</t>
  </si>
  <si>
    <t xml:space="preserve">IZVRŠENJE I-VIII</t>
  </si>
  <si>
    <t xml:space="preserve">%</t>
  </si>
  <si>
    <t xml:space="preserve">PLAN 2021.</t>
  </si>
  <si>
    <t xml:space="preserve">PLAN 2022. </t>
  </si>
  <si>
    <t xml:space="preserve">PLAN 2022. EUR</t>
  </si>
  <si>
    <t xml:space="preserve">PLAN 2023.</t>
  </si>
  <si>
    <t xml:space="preserve">PLAN 2023. EUR</t>
  </si>
  <si>
    <t xml:space="preserve">PLAN 2024. KN </t>
  </si>
  <si>
    <t xml:space="preserve">IZVRŠENJE I - VI</t>
  </si>
  <si>
    <t xml:space="preserve">PLAN 2025. KN </t>
  </si>
  <si>
    <t xml:space="preserve">UKUPNO PRORAČUN</t>
  </si>
  <si>
    <t xml:space="preserve">Prihodi poslovanja</t>
  </si>
  <si>
    <t xml:space="preserve">Prihodi od poreza</t>
  </si>
  <si>
    <t xml:space="preserve">Porez i prirez na dohodak</t>
  </si>
  <si>
    <t xml:space="preserve">Porez i prirez na dohodak od nesamostalnog rada </t>
  </si>
  <si>
    <t xml:space="preserve">Porez i prirez na dohodak od nesamostalnog rada i dr.</t>
  </si>
  <si>
    <t xml:space="preserve">Porez na dohodak po osnovi kamata</t>
  </si>
  <si>
    <t xml:space="preserve">Porez na dohodak - fiskalno izravnanje</t>
  </si>
  <si>
    <t xml:space="preserve">Porez na dohodak od obrta i slobodnih zanimanja</t>
  </si>
  <si>
    <t xml:space="preserve">Porez i prirez na dohodak od drugih sam. djelatnosti</t>
  </si>
  <si>
    <t xml:space="preserve">Porez i prirez na dohodak od imovine i imovinskih prava</t>
  </si>
  <si>
    <t xml:space="preserve">Porez i prirez na dohodak od kapitala </t>
  </si>
  <si>
    <t xml:space="preserve">Porez i prirez na dohodak od dividendi i udjela u dobiti</t>
  </si>
  <si>
    <t xml:space="preserve"> </t>
  </si>
  <si>
    <t xml:space="preserve">Povrat poreza po godišnjoj prijavi</t>
  </si>
  <si>
    <t xml:space="preserve">Porez na imovinu</t>
  </si>
  <si>
    <t xml:space="preserve">Povremeni porezi na imovinu</t>
  </si>
  <si>
    <t xml:space="preserve">Porez na promet nekretnina</t>
  </si>
  <si>
    <t xml:space="preserve">Porezi na robu i usluge</t>
  </si>
  <si>
    <t xml:space="preserve">Porez na promet</t>
  </si>
  <si>
    <t xml:space="preserve">Posebni porezi na promet i potrošnju</t>
  </si>
  <si>
    <t xml:space="preserve">Porez na korištenje dobara ili izvođenje kativnosti</t>
  </si>
  <si>
    <t xml:space="preserve">Porez na tvrtku odnosno naziv tvrtke</t>
  </si>
  <si>
    <t xml:space="preserve">Pomoći iz proračuna</t>
  </si>
  <si>
    <t xml:space="preserve">Tekuće pomoći iz proračuna</t>
  </si>
  <si>
    <t xml:space="preserve">Tekuće pomoći iz državnog proračuna - komp. Mjere</t>
  </si>
  <si>
    <t xml:space="preserve">Tekuće pomoći iz državnog proračuna - fiskal.izravnanje</t>
  </si>
  <si>
    <t xml:space="preserve">Tekuće pomoći Ministarstvo rada …. (ogrjev)</t>
  </si>
  <si>
    <t xml:space="preserve">Tekuće pomoći iz državnog proračuna -MDOMSP</t>
  </si>
  <si>
    <t xml:space="preserve">Tekuće pomoći iz županijskog proračuna</t>
  </si>
  <si>
    <t xml:space="preserve">Kapitalne pomoći iz proračuna</t>
  </si>
  <si>
    <t xml:space="preserve">Kapitalne pomoći Minist. regionalnog razvoja-ceste</t>
  </si>
  <si>
    <t xml:space="preserve">Kapitalne pomoći PPNM - centar naselja</t>
  </si>
  <si>
    <t xml:space="preserve">Kapitalne pomoći SNV - videonadzor</t>
  </si>
  <si>
    <t xml:space="preserve">Kapitalne pomoći Ministarstvo graditeljstva - JR</t>
  </si>
  <si>
    <t xml:space="preserve">Kapitalne pomoći VSŽ</t>
  </si>
  <si>
    <t xml:space="preserve">Pomoći od ostal. Subjekata unutar općeg proračuna</t>
  </si>
  <si>
    <t xml:space="preserve">Tekuće pomoći HZZ</t>
  </si>
  <si>
    <t xml:space="preserve">Kapitalne pomoći -Fond za zaštitu okoliša</t>
  </si>
  <si>
    <t xml:space="preserve">Pomoći temeljem prijenosa EU sredstava</t>
  </si>
  <si>
    <t xml:space="preserve">Program "Zaželi"</t>
  </si>
  <si>
    <t xml:space="preserve">Projekt EU - Izgradnja dječjeg vrtića</t>
  </si>
  <si>
    <t xml:space="preserve">Agencija - Projekt LAG groblje</t>
  </si>
  <si>
    <t xml:space="preserve">Prihodi od kamata</t>
  </si>
  <si>
    <t xml:space="preserve">Prihodi od nefinancijske imovine</t>
  </si>
  <si>
    <t xml:space="preserve">Naknade za koncesije </t>
  </si>
  <si>
    <t xml:space="preserve">Naknada za dimlnjačarsku koncesiju i ostale</t>
  </si>
  <si>
    <t xml:space="preserve">Koncesija za površinu</t>
  </si>
  <si>
    <t xml:space="preserve">Naknada za koncesiju zbrinjavanja otpada</t>
  </si>
  <si>
    <t xml:space="preserve">Naknada za koncesiju - plin, nafta</t>
  </si>
  <si>
    <t xml:space="preserve">Prihodi od iznajmljivanja imovine</t>
  </si>
  <si>
    <t xml:space="preserve">Prihodi od zakupa polj. Zemlj.</t>
  </si>
  <si>
    <t xml:space="preserve">Naknada za javne površine - HT</t>
  </si>
  <si>
    <t xml:space="preserve">Spomenička renta</t>
  </si>
  <si>
    <t xml:space="preserve">Zakup javnih površina</t>
  </si>
  <si>
    <t xml:space="preserve">Zakup poslovnog prostora</t>
  </si>
  <si>
    <t xml:space="preserve">Prihodi od prodaje roba i usluga</t>
  </si>
  <si>
    <t xml:space="preserve">Administrativni (upravne) pristojbe</t>
  </si>
  <si>
    <t xml:space="preserve">Županijske, gradske i druge naknade</t>
  </si>
  <si>
    <t xml:space="preserve">Gradske i općinske upravne pristojbe</t>
  </si>
  <si>
    <t xml:space="preserve">Ostale naknade (naknada za grobno mjesto)</t>
  </si>
  <si>
    <t xml:space="preserve">Naknada za ugovorenu služnost</t>
  </si>
  <si>
    <t xml:space="preserve">Naknada za zadr. Nezakon. Izgradnje</t>
  </si>
  <si>
    <t xml:space="preserve">Prihodi po posebnim propisima</t>
  </si>
  <si>
    <t xml:space="preserve">Vodni doprinos</t>
  </si>
  <si>
    <t xml:space="preserve">Ostali nespomenuti prihodi</t>
  </si>
  <si>
    <t xml:space="preserve">Ostali prihodi - Croatia osiguranje</t>
  </si>
  <si>
    <t xml:space="preserve">Komunalni doprinosi i druge naknade</t>
  </si>
  <si>
    <t xml:space="preserve">Komunalni doprinosi</t>
  </si>
  <si>
    <t xml:space="preserve">Komunalne naknade</t>
  </si>
  <si>
    <t xml:space="preserve">Prihodi od donacija</t>
  </si>
  <si>
    <t xml:space="preserve">Prihodi od doacija od prav.i fiz. osoba izvan proračuna</t>
  </si>
  <si>
    <t xml:space="preserve">Kapitalne donacije ZVO</t>
  </si>
  <si>
    <t xml:space="preserve">RASHODI POSLOVANJA PREMA EKONOMSKOJ KLASIFIKACIJI</t>
  </si>
  <si>
    <t xml:space="preserve">RASHODI</t>
  </si>
  <si>
    <t xml:space="preserve">II POSEBNI DIO</t>
  </si>
  <si>
    <t xml:space="preserve">Šifra </t>
  </si>
  <si>
    <t xml:space="preserve">IZVORI</t>
  </si>
  <si>
    <t xml:space="preserve">BROJ RČ</t>
  </si>
  <si>
    <t xml:space="preserve">VRSTA RASHODA I IZDATAKA</t>
  </si>
  <si>
    <t xml:space="preserve">PROCJENA </t>
  </si>
  <si>
    <t xml:space="preserve">PROCJENA 2015.</t>
  </si>
  <si>
    <t xml:space="preserve">Indeks 16/15</t>
  </si>
  <si>
    <t xml:space="preserve">2020. </t>
  </si>
  <si>
    <t xml:space="preserve">REBALANS 2020</t>
  </si>
  <si>
    <t xml:space="preserve">PLAN 2022.</t>
  </si>
  <si>
    <t xml:space="preserve">PLAN 2024. KN</t>
  </si>
  <si>
    <t xml:space="preserve">UKUPNO RASHODI I IZDACI</t>
  </si>
  <si>
    <t xml:space="preserve">RAZDJEL </t>
  </si>
  <si>
    <t xml:space="preserve">001  OPĆINSKO VIJEĆE I OPĆINSKI NAČELNIK I TIJELA SAMOUPRAVE</t>
  </si>
  <si>
    <t xml:space="preserve">Glava 001 01</t>
  </si>
  <si>
    <t xml:space="preserve">Općinsko vijeće</t>
  </si>
  <si>
    <t xml:space="preserve">P1001</t>
  </si>
  <si>
    <t xml:space="preserve">Program 01: Donošenje akata i mjera iz djelokruga predstavničkog, izvršnog tijela</t>
  </si>
  <si>
    <t xml:space="preserve">A1001 01</t>
  </si>
  <si>
    <t xml:space="preserve">Aktivnost:</t>
  </si>
  <si>
    <t xml:space="preserve">Redovni rad Općinskog vijeća</t>
  </si>
  <si>
    <t xml:space="preserve">Funkcijska klasifikacija: 0111  Izvršna i zakonodavna tijela</t>
  </si>
  <si>
    <t xml:space="preserve">Izvor</t>
  </si>
  <si>
    <t xml:space="preserve">1.1.</t>
  </si>
  <si>
    <t xml:space="preserve">Ostali nespomenuti rashodi poslovanja</t>
  </si>
  <si>
    <t xml:space="preserve">Naknade za rad predstavničkih tijela</t>
  </si>
  <si>
    <t xml:space="preserve">Naknade članovima povjerenstva</t>
  </si>
  <si>
    <t xml:space="preserve">Lokalni izbori - izbori nacionalnih manjina</t>
  </si>
  <si>
    <t xml:space="preserve">Premije osiguranja imovine</t>
  </si>
  <si>
    <t xml:space="preserve">A1001 02</t>
  </si>
  <si>
    <t xml:space="preserve">Potpora radu političkih stranaka</t>
  </si>
  <si>
    <t xml:space="preserve">Donacije i ostali rashodi</t>
  </si>
  <si>
    <t xml:space="preserve">Tekuće donacije</t>
  </si>
  <si>
    <t xml:space="preserve">Tekuće donacije u novcu - političkim strankama</t>
  </si>
  <si>
    <t xml:space="preserve">Glava 001 03</t>
  </si>
  <si>
    <t xml:space="preserve">Jedinstveni upravni odjel</t>
  </si>
  <si>
    <t xml:space="preserve">P1002</t>
  </si>
  <si>
    <t xml:space="preserve">Program 02:</t>
  </si>
  <si>
    <t xml:space="preserve">Donošenje i provedba akata i mjera iz djelokruga</t>
  </si>
  <si>
    <t xml:space="preserve">A1002 01</t>
  </si>
  <si>
    <t xml:space="preserve">Administrativno, tehničko i stručno osoblje</t>
  </si>
  <si>
    <t xml:space="preserve">Izvor  </t>
  </si>
  <si>
    <t xml:space="preserve">5.2.</t>
  </si>
  <si>
    <t xml:space="preserve">6.1.</t>
  </si>
  <si>
    <t xml:space="preserve">Donacije </t>
  </si>
  <si>
    <t xml:space="preserve">Plaće</t>
  </si>
  <si>
    <t xml:space="preserve">Plaće za redovni rad</t>
  </si>
  <si>
    <t xml:space="preserve">Plaće za javne radove</t>
  </si>
  <si>
    <t xml:space="preserve">Ostali rashodi za zaposlene</t>
  </si>
  <si>
    <t xml:space="preserve">Ostali rashodi za zaposlene JR</t>
  </si>
  <si>
    <t xml:space="preserve">Topli obrok</t>
  </si>
  <si>
    <t xml:space="preserve">Doprinosi na plaće</t>
  </si>
  <si>
    <t xml:space="preserve">Doprinosi za zdravstveno osiguranje</t>
  </si>
  <si>
    <t xml:space="preserve">Doprinosi za zdravstveno osiguranje JR</t>
  </si>
  <si>
    <t xml:space="preserve">Naknade troškova zaposlenima (službeni put)</t>
  </si>
  <si>
    <t xml:space="preserve">Dnevnice za službeni put</t>
  </si>
  <si>
    <t xml:space="preserve">Naknada za prijevoz u zemlji</t>
  </si>
  <si>
    <t xml:space="preserve">Naknade za prijevoz na posao i s posla</t>
  </si>
  <si>
    <t xml:space="preserve">Naknade za prijevoz na posao i s posla JR</t>
  </si>
  <si>
    <t xml:space="preserve">Stručno usavršavanje zaposlenika</t>
  </si>
  <si>
    <t xml:space="preserve">Rashodi za materijal i energiju</t>
  </si>
  <si>
    <t xml:space="preserve">Uredski materijal</t>
  </si>
  <si>
    <t xml:space="preserve">Materijal i sredstva za čišćenje</t>
  </si>
  <si>
    <t xml:space="preserve">Literatura</t>
  </si>
  <si>
    <t xml:space="preserve">Energija - javna rasvjeta</t>
  </si>
  <si>
    <t xml:space="preserve">Plin - lož ulje</t>
  </si>
  <si>
    <t xml:space="preserve">Motorni benzin sl. auto</t>
  </si>
  <si>
    <t xml:space="preserve">Motorni benzin - kosačice</t>
  </si>
  <si>
    <t xml:space="preserve">Motorni benzin - traktor</t>
  </si>
  <si>
    <t xml:space="preserve">Sitan inventar i auto gume</t>
  </si>
  <si>
    <t xml:space="preserve">Zaštitna oprema - maske COVID 19</t>
  </si>
  <si>
    <t xml:space="preserve">Službena i radna odjeća</t>
  </si>
  <si>
    <t xml:space="preserve">Rashodi za usluge</t>
  </si>
  <si>
    <t xml:space="preserve">Usuge telefona</t>
  </si>
  <si>
    <t xml:space="preserve">Poštarina</t>
  </si>
  <si>
    <t xml:space="preserve">Usluge tek. i invest.održavanja građevinskih objekata</t>
  </si>
  <si>
    <t xml:space="preserve">Usluge tek. i invest. održavanja septičke jame</t>
  </si>
  <si>
    <t xml:space="preserve">Tekuće održavanje cesta</t>
  </si>
  <si>
    <t xml:space="preserve">Usluge tek. i invest.održavanja postrojenja i opreme</t>
  </si>
  <si>
    <t xml:space="preserve">Usluge tek. i invest.održavanja prijevoznih sredstava</t>
  </si>
  <si>
    <t xml:space="preserve">Usluge tekućeg održavanja traktora GF (traktor)</t>
  </si>
  <si>
    <t xml:space="preserve">Tekuće održavanje javnih površina</t>
  </si>
  <si>
    <t xml:space="preserve">Usluge čišćenjadivljih deponija</t>
  </si>
  <si>
    <t xml:space="preserve">Usluge čišćenja</t>
  </si>
  <si>
    <t xml:space="preserve">Hortikultura</t>
  </si>
  <si>
    <t xml:space="preserve">Aerofotogrametrijsko snimanje polj. Zemljišta </t>
  </si>
  <si>
    <t xml:space="preserve">Najam reciklažnog dvorišta</t>
  </si>
  <si>
    <t xml:space="preserve">Najam opreme - fotokopirni</t>
  </si>
  <si>
    <t xml:space="preserve">Usluge promidžbe i informiranja</t>
  </si>
  <si>
    <t xml:space="preserve">Objava oglasa</t>
  </si>
  <si>
    <t xml:space="preserve">Edukacija - komunalni otpad</t>
  </si>
  <si>
    <t xml:space="preserve">Održavanje WEB stranice</t>
  </si>
  <si>
    <t xml:space="preserve">Iznošenje i odvoz smeća</t>
  </si>
  <si>
    <t xml:space="preserve">Utrošena voda</t>
  </si>
  <si>
    <t xml:space="preserve">Deratizacija </t>
  </si>
  <si>
    <t xml:space="preserve">Dezinsekcija komaraca i stršljenova</t>
  </si>
  <si>
    <t xml:space="preserve">Animalni otpad</t>
  </si>
  <si>
    <t xml:space="preserve">WIFI - optima</t>
  </si>
  <si>
    <t xml:space="preserve">Liječnički pregledi</t>
  </si>
  <si>
    <t xml:space="preserve">Troškovi zaštite životinja</t>
  </si>
  <si>
    <t xml:space="preserve">Ugovori o djelu</t>
  </si>
  <si>
    <t xml:space="preserve">Izrada projektnih dokumentacija</t>
  </si>
  <si>
    <t xml:space="preserve">Izrada procjene rizika</t>
  </si>
  <si>
    <t xml:space="preserve">Istražni radovi - odvodnja i pro.</t>
  </si>
  <si>
    <t xml:space="preserve">Program zaštite divljači</t>
  </si>
  <si>
    <t xml:space="preserve">Srategija razvoja općine</t>
  </si>
  <si>
    <t xml:space="preserve">Strategija upravljanja imovinom</t>
  </si>
  <si>
    <t xml:space="preserve">Ostale intelektualne usluge</t>
  </si>
  <si>
    <t xml:space="preserve">Arhiv</t>
  </si>
  <si>
    <t xml:space="preserve">Računalne usluge</t>
  </si>
  <si>
    <t xml:space="preserve">1% prihoda od poreza na dohodak</t>
  </si>
  <si>
    <t xml:space="preserve">Grafičke i tiskarske usluge</t>
  </si>
  <si>
    <t xml:space="preserve">Usluge pri registarciji prijev. Sred.</t>
  </si>
  <si>
    <t xml:space="preserve">Ostale nespomenute usluge - analiza polj. zemljišta</t>
  </si>
  <si>
    <t xml:space="preserve">Reprezentacija</t>
  </si>
  <si>
    <t xml:space="preserve">Naknada zbog nezapošljavanja invalida</t>
  </si>
  <si>
    <t xml:space="preserve">Naknada za smanjenje miješanog otpada</t>
  </si>
  <si>
    <t xml:space="preserve">Vijenci, cvijeće, svijeće</t>
  </si>
  <si>
    <t xml:space="preserve">Sredstva za realizaciju EU projekata</t>
  </si>
  <si>
    <t xml:space="preserve">A1002 02</t>
  </si>
  <si>
    <t xml:space="preserve">Bankarske usluge i usluge platnog prometa</t>
  </si>
  <si>
    <t xml:space="preserve">Ostali financijski rashodi</t>
  </si>
  <si>
    <t xml:space="preserve">Bankarske usluge, usluge platnog prometa i Fine</t>
  </si>
  <si>
    <t xml:space="preserve">Hrvatska pošta - uslge naplate</t>
  </si>
  <si>
    <t xml:space="preserve">5% državni proračun</t>
  </si>
  <si>
    <t xml:space="preserve">K1002 01</t>
  </si>
  <si>
    <t xml:space="preserve">Kapitalni projekt</t>
  </si>
  <si>
    <t xml:space="preserve">Nabava dugotrajne imovine</t>
  </si>
  <si>
    <t xml:space="preserve">4.3.</t>
  </si>
  <si>
    <t xml:space="preserve">Namjenski prihodi</t>
  </si>
  <si>
    <t xml:space="preserve">Zemljište </t>
  </si>
  <si>
    <t xml:space="preserve">Zemljište - za potrebe Općine</t>
  </si>
  <si>
    <t xml:space="preserve">04,51</t>
  </si>
  <si>
    <t xml:space="preserve">Postrojenja i oprema</t>
  </si>
  <si>
    <t xml:space="preserve">Računala i računalna oprema</t>
  </si>
  <si>
    <t xml:space="preserve">Uredski namještaj</t>
  </si>
  <si>
    <t xml:space="preserve">Ostala uredska oprema</t>
  </si>
  <si>
    <t xml:space="preserve">TV prijemnik</t>
  </si>
  <si>
    <t xml:space="preserve">Oprema za grijanje i hlađenje</t>
  </si>
  <si>
    <t xml:space="preserve">Sportska oprema</t>
  </si>
  <si>
    <t xml:space="preserve">Nabavka opreme za dječje igralište</t>
  </si>
  <si>
    <t xml:space="preserve">Uređaji</t>
  </si>
  <si>
    <t xml:space="preserve">Dječje igralište</t>
  </si>
  <si>
    <t xml:space="preserve">Urbano komunalna oprema</t>
  </si>
  <si>
    <t xml:space="preserve">Nematerijalna proizvedena imovina</t>
  </si>
  <si>
    <t xml:space="preserve">Računalni program</t>
  </si>
  <si>
    <t xml:space="preserve">Projektne dokumentacije</t>
  </si>
  <si>
    <t xml:space="preserve">Prostorni plan</t>
  </si>
  <si>
    <t xml:space="preserve">P 1003</t>
  </si>
  <si>
    <t xml:space="preserve">Program 03:</t>
  </si>
  <si>
    <t xml:space="preserve">Protupožarna i civilna zaštita</t>
  </si>
  <si>
    <t xml:space="preserve">A1003 01</t>
  </si>
  <si>
    <t xml:space="preserve">Protupožarna zaštita</t>
  </si>
  <si>
    <t xml:space="preserve">Funkcijska klasifikacija: 0320 Usluge protupožarne zaštite</t>
  </si>
  <si>
    <t xml:space="preserve">A1003 02</t>
  </si>
  <si>
    <t xml:space="preserve">Civilna zaštita</t>
  </si>
  <si>
    <t xml:space="preserve">Funkcijska organizacija: 0360 Rashodi za javni red i sigurnost</t>
  </si>
  <si>
    <t xml:space="preserve">P1004</t>
  </si>
  <si>
    <t xml:space="preserve">Program 04:</t>
  </si>
  <si>
    <t xml:space="preserve">Javne potrebe u obrazovanju općine Negoslavci</t>
  </si>
  <si>
    <t xml:space="preserve">A1004 01</t>
  </si>
  <si>
    <t xml:space="preserve">Predškola</t>
  </si>
  <si>
    <t xml:space="preserve">Funkcijska klasifikacija: 0912 Predškolsko obrazovanje</t>
  </si>
  <si>
    <t xml:space="preserve">Tekuće donacije - Predškola</t>
  </si>
  <si>
    <t xml:space="preserve">Obuća za djecu u vrtiću</t>
  </si>
  <si>
    <t xml:space="preserve">Pribor, bojanke i dr. predškola</t>
  </si>
  <si>
    <t xml:space="preserve">Dječji paketići</t>
  </si>
  <si>
    <t xml:space="preserve">Tekuće donacije - Predškola-prehrana</t>
  </si>
  <si>
    <t xml:space="preserve">A1004 02</t>
  </si>
  <si>
    <t xml:space="preserve">Sufinan.javnog prijevoza srednješk.učenika</t>
  </si>
  <si>
    <t xml:space="preserve">Funkcijska kklasifikacija: 092 Srednješkolsko obrazovanje</t>
  </si>
  <si>
    <t xml:space="preserve">Naknade građanima i kućanstvima</t>
  </si>
  <si>
    <t xml:space="preserve">Ostale naknada građanima i kućanstvima</t>
  </si>
  <si>
    <t xml:space="preserve">Prijevoz učenika</t>
  </si>
  <si>
    <t xml:space="preserve">A1004 03</t>
  </si>
  <si>
    <t xml:space="preserve">Osnovno školstvo</t>
  </si>
  <si>
    <t xml:space="preserve">Funkcijska klasifikacija: 0913 Osnovnoškolsko obrazovanje</t>
  </si>
  <si>
    <t xml:space="preserve">Tekuće pomoći -OŠ</t>
  </si>
  <si>
    <t xml:space="preserve">Tekuće pomoći -OŠ prehrana učenika</t>
  </si>
  <si>
    <t xml:space="preserve">Sufinanciranje školske prehrane</t>
  </si>
  <si>
    <t xml:space="preserve">Sufinanciranje ekskurzije učenicima</t>
  </si>
  <si>
    <t xml:space="preserve">Radne bilježnice za učenike</t>
  </si>
  <si>
    <t xml:space="preserve">Škola plivanja</t>
  </si>
  <si>
    <t xml:space="preserve">Obuća za učenike OŠ</t>
  </si>
  <si>
    <t xml:space="preserve">P1005</t>
  </si>
  <si>
    <t xml:space="preserve">Program 05:</t>
  </si>
  <si>
    <t xml:space="preserve">Održavanje objekat i uređaja kom. infrastrukture</t>
  </si>
  <si>
    <t xml:space="preserve">K1005 01</t>
  </si>
  <si>
    <t xml:space="preserve">Održavanje komunalne infrastrukture</t>
  </si>
  <si>
    <t xml:space="preserve">Funkcijska klasifikacija: 0660 Rashodi vezani uz stan.i kom.po</t>
  </si>
  <si>
    <t xml:space="preserve">Rahodi za nabavu proizdene dugotrajne imovine</t>
  </si>
  <si>
    <t xml:space="preserve">03,51,52</t>
  </si>
  <si>
    <t xml:space="preserve">Građevinski objekti</t>
  </si>
  <si>
    <t xml:space="preserve">Sanacija pješačkih staza</t>
  </si>
  <si>
    <t xml:space="preserve">Nerazvrstana cesta Progon put batina</t>
  </si>
  <si>
    <t xml:space="preserve">Uređenje NK Negoslavci - teretana i zgrada</t>
  </si>
  <si>
    <t xml:space="preserve">Uređenje malonogometnog igrališta</t>
  </si>
  <si>
    <t xml:space="preserve">Uređenje groblja (parking i ograda-Minist. Polj.)</t>
  </si>
  <si>
    <t xml:space="preserve">K1005 02</t>
  </si>
  <si>
    <t xml:space="preserve">Kapitalni projekt: Obnova centra općine</t>
  </si>
  <si>
    <t xml:space="preserve">Funkcijska klasifikacija: 0660 Rashodi vezani uz stan.i kom. Pogod.</t>
  </si>
  <si>
    <t xml:space="preserve">Centar općine - parking</t>
  </si>
  <si>
    <t xml:space="preserve">Uređenje Lovačkog doma</t>
  </si>
  <si>
    <t xml:space="preserve">A1005 01</t>
  </si>
  <si>
    <t xml:space="preserve">Materijal i dijelovi za održavanje javne rasvjete</t>
  </si>
  <si>
    <t xml:space="preserve">Funkcijska klasifikacija: 0640 Ulična rasvjeta</t>
  </si>
  <si>
    <t xml:space="preserve">Rashodi za materijal i energijau</t>
  </si>
  <si>
    <t xml:space="preserve">Materijal za održavanje javne rasvjete</t>
  </si>
  <si>
    <t xml:space="preserve">Usluge tek.i inves.održavanja javne rasvjete</t>
  </si>
  <si>
    <t xml:space="preserve">P1006</t>
  </si>
  <si>
    <t xml:space="preserve">Program 06:</t>
  </si>
  <si>
    <t xml:space="preserve">Izgradnja objekata i urđ. Komunalne infrastr.i opremanje</t>
  </si>
  <si>
    <t xml:space="preserve">K1006 01</t>
  </si>
  <si>
    <t xml:space="preserve">Izgradnja plinovoda, vodovoda i kanla.</t>
  </si>
  <si>
    <t xml:space="preserve">5.3.</t>
  </si>
  <si>
    <t xml:space="preserve">Pomoći EU</t>
  </si>
  <si>
    <t xml:space="preserve">Izgradnja nerazvrstanih cesta</t>
  </si>
  <si>
    <t xml:space="preserve">Plinovod, vodovod i kanalizacije </t>
  </si>
  <si>
    <t xml:space="preserve">Divlja deponija GRABOVO</t>
  </si>
  <si>
    <t xml:space="preserve">Izgradnja dječjeg vrtića</t>
  </si>
  <si>
    <t xml:space="preserve">Javna rasvjeta</t>
  </si>
  <si>
    <t xml:space="preserve">K1006 02</t>
  </si>
  <si>
    <t xml:space="preserve">Opremanje komunalnom opremom</t>
  </si>
  <si>
    <t xml:space="preserve">01,51</t>
  </si>
  <si>
    <t xml:space="preserve">Oprema za odlaganje komunalnog otpada</t>
  </si>
  <si>
    <t xml:space="preserve">Oprema</t>
  </si>
  <si>
    <t xml:space="preserve">Priključci za kombinirani stroj (traktor)</t>
  </si>
  <si>
    <t xml:space="preserve">P1007 </t>
  </si>
  <si>
    <t xml:space="preserve">Program 07</t>
  </si>
  <si>
    <t xml:space="preserve">Program javnih potreba u so. skrbi općine Neg.</t>
  </si>
  <si>
    <t xml:space="preserve">A1007 01</t>
  </si>
  <si>
    <t xml:space="preserve">Pomoć u novcu pojedincima i obiteljima</t>
  </si>
  <si>
    <t xml:space="preserve">Funkcijska klasifikacija: 1070 - Socijalna pomoć stanovništvu …</t>
  </si>
  <si>
    <t xml:space="preserve">Ostale naknade građanima i kućanstvima</t>
  </si>
  <si>
    <t xml:space="preserve">Pomoć obiteljima i kućanstvima</t>
  </si>
  <si>
    <t xml:space="preserve">Pomoć i njega u kući - jednokratne pomoći</t>
  </si>
  <si>
    <t xml:space="preserve">Jednokratne pomoći umirovljenicima</t>
  </si>
  <si>
    <t xml:space="preserve">Paketi za potrebite</t>
  </si>
  <si>
    <t xml:space="preserve">Sufinanciranje prijevoza građana</t>
  </si>
  <si>
    <t xml:space="preserve">Troškovi stanovanja</t>
  </si>
  <si>
    <t xml:space="preserve">A1007 02</t>
  </si>
  <si>
    <t xml:space="preserve">Pomoć u novcu pojedincima i obit. - đaci i paketići</t>
  </si>
  <si>
    <t xml:space="preserve">Pomoć obiteljima za đake prvake</t>
  </si>
  <si>
    <t xml:space="preserve">Sportska nagrada</t>
  </si>
  <si>
    <t xml:space="preserve">Ostale naknade - dječji paketići</t>
  </si>
  <si>
    <t xml:space="preserve">K1007 01</t>
  </si>
  <si>
    <t xml:space="preserve">Kapitalni projekt: Energetska učinkovitost u zgradarstvu</t>
  </si>
  <si>
    <t xml:space="preserve">Funkcijska klasifikacija: 1070 -  pomoć stanovništvu …</t>
  </si>
  <si>
    <t xml:space="preserve">Kapitalne donacije</t>
  </si>
  <si>
    <t xml:space="preserve">Kapitalne pomoći za obnovu građ. Objekata</t>
  </si>
  <si>
    <t xml:space="preserve">A1007 03</t>
  </si>
  <si>
    <t xml:space="preserve">Crveni križ</t>
  </si>
  <si>
    <t xml:space="preserve">Tekuće donacija Crveni križ</t>
  </si>
  <si>
    <t xml:space="preserve">P1008</t>
  </si>
  <si>
    <t xml:space="preserve">Program 08:</t>
  </si>
  <si>
    <t xml:space="preserve">Program javnih potreba u kulturi</t>
  </si>
  <si>
    <t xml:space="preserve">A1008 01</t>
  </si>
  <si>
    <t xml:space="preserve">Vjerske zajednice - pomoć u radu</t>
  </si>
  <si>
    <t xml:space="preserve">Funkcijska klasifikacija: 0840 Religijske i druge službe zajednice</t>
  </si>
  <si>
    <t xml:space="preserve">Tekuće donacije vjerskim zajednicama</t>
  </si>
  <si>
    <t xml:space="preserve">Tekuće donacije ostalim vjerskim zajednicama</t>
  </si>
  <si>
    <t xml:space="preserve">Kapitalne donacije vjerskim zajednicama</t>
  </si>
  <si>
    <t xml:space="preserve">A1008 02</t>
  </si>
  <si>
    <t xml:space="preserve">Djelatnost kulturno-umjetničkih društava</t>
  </si>
  <si>
    <t xml:space="preserve">Funkcijska klasifikacija: 0820 - Službe kulture</t>
  </si>
  <si>
    <t xml:space="preserve">Tekuće donacije KUD Bekrija</t>
  </si>
  <si>
    <t xml:space="preserve">A1008 03</t>
  </si>
  <si>
    <t xml:space="preserve">Kulturne manifestacije</t>
  </si>
  <si>
    <t xml:space="preserve">Tekuće donacija za kulturne manifestacije</t>
  </si>
  <si>
    <t xml:space="preserve">A1008 04</t>
  </si>
  <si>
    <t xml:space="preserve">Zajedničko veće općina</t>
  </si>
  <si>
    <t xml:space="preserve">Tekuće donacije za rad ZVO</t>
  </si>
  <si>
    <t xml:space="preserve">A1008 05</t>
  </si>
  <si>
    <t xml:space="preserve">Udruge </t>
  </si>
  <si>
    <t xml:space="preserve">Tekuće pomoći VSŽ</t>
  </si>
  <si>
    <t xml:space="preserve">Tekuće pomoći proračunskim korisnicima</t>
  </si>
  <si>
    <t xml:space="preserve">Tekuće pomoći - BIBLIOBUS</t>
  </si>
  <si>
    <t xml:space="preserve">Tekuće donacije LAG Srijem</t>
  </si>
  <si>
    <t xml:space="preserve">Tekuće donacije nacionalnim manjinama</t>
  </si>
  <si>
    <t xml:space="preserve">Tekuće donacije LD FAZAN</t>
  </si>
  <si>
    <t xml:space="preserve">Tekuće donacije ŠRU DOBRA VODA</t>
  </si>
  <si>
    <t xml:space="preserve">Tekuće donacije UŽ NEGOSLAVČANKE</t>
  </si>
  <si>
    <t xml:space="preserve">Tekuće donacije UMIROVLJ.SREMAC</t>
  </si>
  <si>
    <t xml:space="preserve">Tekuće donacije Glas potrošača</t>
  </si>
  <si>
    <t xml:space="preserve">Tekuće donacija ostalim neprofitnim organizacijama</t>
  </si>
  <si>
    <t xml:space="preserve">Projekt prekogranične suradnje IPA (projekt centar)</t>
  </si>
  <si>
    <t xml:space="preserve">P1009</t>
  </si>
  <si>
    <t xml:space="preserve">Program 09:</t>
  </si>
  <si>
    <t xml:space="preserve">Javne potrebe u športu</t>
  </si>
  <si>
    <t xml:space="preserve">A1009 01</t>
  </si>
  <si>
    <t xml:space="preserve">Aktinost:</t>
  </si>
  <si>
    <t xml:space="preserve">Tekuće donacije sportskim udrugama</t>
  </si>
  <si>
    <t xml:space="preserve">Funkcijska klasifikacija: 0810 Službe rekreacije i sporta</t>
  </si>
  <si>
    <t xml:space="preserve">Tekuće donacije športskim organizacijama </t>
  </si>
  <si>
    <t xml:space="preserve">Tekuće donacije šahovski klub</t>
  </si>
  <si>
    <t xml:space="preserve">Tekuće donacije za sportske manifestacije</t>
  </si>
  <si>
    <t xml:space="preserve">P1010</t>
  </si>
  <si>
    <t xml:space="preserve">Program 10:</t>
  </si>
  <si>
    <t xml:space="preserve">Demografske mjere Općine Negoslavci</t>
  </si>
  <si>
    <t xml:space="preserve">A1010 01</t>
  </si>
  <si>
    <t xml:space="preserve">Funkcijska klasifikacija: 0620 Razvoj zajednice</t>
  </si>
  <si>
    <t xml:space="preserve">Pomoć za novorođeno dijete</t>
  </si>
  <si>
    <t xml:space="preserve">Stipendije i školarine</t>
  </si>
  <si>
    <t xml:space="preserve">Naknade za pomoć mladim obiteljima</t>
  </si>
  <si>
    <t xml:space="preserve">Kapitalne pomoći</t>
  </si>
  <si>
    <t xml:space="preserve">Naknade za pomoć poduzetnicima na području Općine</t>
  </si>
  <si>
    <t xml:space="preserve">P1011</t>
  </si>
  <si>
    <t xml:space="preserve">Program 11:</t>
  </si>
  <si>
    <t xml:space="preserve">A1011 01</t>
  </si>
  <si>
    <t xml:space="preserve">Aktinost: </t>
  </si>
  <si>
    <t xml:space="preserve">Rashodi za zaposlene-javni radovi</t>
  </si>
  <si>
    <t xml:space="preserve">Plaća za zaposlene Zaželi</t>
  </si>
  <si>
    <t xml:space="preserve">Regres</t>
  </si>
  <si>
    <t xml:space="preserve">Prijevoz na službenom putu</t>
  </si>
  <si>
    <t xml:space="preserve">Privatni automobil u službene svrhe</t>
  </si>
  <si>
    <t xml:space="preserve">Kućanske i osnovne higijenske potrepštine</t>
  </si>
  <si>
    <t xml:space="preserve">Promičbeni mateijral</t>
  </si>
  <si>
    <t xml:space="preserve">Laboratorijske usluge</t>
  </si>
  <si>
    <t xml:space="preserve">K1011 01</t>
  </si>
  <si>
    <t xml:space="preserve">Prijevozna sredstva</t>
  </si>
  <si>
    <t xml:space="preserve">UKUPNO</t>
  </si>
  <si>
    <t xml:space="preserve">Funkcijska klasifikacija</t>
  </si>
  <si>
    <t xml:space="preserve">NOVI PLAN</t>
  </si>
  <si>
    <t xml:space="preserve"> NOVI PLAN 2022.</t>
  </si>
  <si>
    <t xml:space="preserve">0111</t>
  </si>
  <si>
    <t xml:space="preserve">Izvršna i zakonodavna tijela</t>
  </si>
  <si>
    <t xml:space="preserve">0320</t>
  </si>
  <si>
    <t xml:space="preserve">Usluge protupožarne zaštite</t>
  </si>
  <si>
    <t xml:space="preserve">0360</t>
  </si>
  <si>
    <t xml:space="preserve">Rashodi za javni red i sigurnost</t>
  </si>
  <si>
    <t xml:space="preserve">0620</t>
  </si>
  <si>
    <t xml:space="preserve">Razvoj zajednice</t>
  </si>
  <si>
    <t xml:space="preserve">0640</t>
  </si>
  <si>
    <t xml:space="preserve">Ulična rasvjeta</t>
  </si>
  <si>
    <t xml:space="preserve">0660</t>
  </si>
  <si>
    <t xml:space="preserve">Rashodi vezani uz stanovanje i komunalnu infrastrukturu</t>
  </si>
  <si>
    <t xml:space="preserve">0810</t>
  </si>
  <si>
    <t xml:space="preserve">Službe rekreacije i sporta</t>
  </si>
  <si>
    <t xml:space="preserve">0820</t>
  </si>
  <si>
    <t xml:space="preserve">Službe kulture</t>
  </si>
  <si>
    <t xml:space="preserve">0840</t>
  </si>
  <si>
    <t xml:space="preserve">Religijske i druge službe zajednice</t>
  </si>
  <si>
    <t xml:space="preserve">0912</t>
  </si>
  <si>
    <t xml:space="preserve">Predškolsko obrazovanje</t>
  </si>
  <si>
    <t xml:space="preserve">0913</t>
  </si>
  <si>
    <t xml:space="preserve">Osnovnoškolsko obrazovanje</t>
  </si>
  <si>
    <t xml:space="preserve">0920</t>
  </si>
  <si>
    <t xml:space="preserve">Srednješkoslko obraovanje</t>
  </si>
  <si>
    <t xml:space="preserve">Socijalna pomoć stanovništvu</t>
  </si>
  <si>
    <t xml:space="preserve">PRIHODI I RASHDI PREMA IZVORIMA FINANCIRANJA</t>
  </si>
  <si>
    <t xml:space="preserve">Račun / opis</t>
  </si>
  <si>
    <t xml:space="preserve">PRIHODI I RASHODI PREMA IZVORIMA FINANCIRANJA</t>
  </si>
  <si>
    <t xml:space="preserve">1</t>
  </si>
  <si>
    <t xml:space="preserve">2</t>
  </si>
  <si>
    <t xml:space="preserve">3</t>
  </si>
  <si>
    <t xml:space="preserve"> SVEUKUPNI PRIHODI</t>
  </si>
  <si>
    <t xml:space="preserve">Izvor 1. Opći prihodi i primici</t>
  </si>
  <si>
    <t xml:space="preserve">Izvor 1.1. Opći prihodi i primici</t>
  </si>
  <si>
    <t xml:space="preserve">Izvor 3. Vlastiti prihodi</t>
  </si>
  <si>
    <t xml:space="preserve">Izvor 3.1. Vlastiti prihodi</t>
  </si>
  <si>
    <t xml:space="preserve">Izvor 4. Prihodi za posebne namjene</t>
  </si>
  <si>
    <t xml:space="preserve">Izvor 4.3. Prihodi od nefinancijske imovine</t>
  </si>
  <si>
    <t xml:space="preserve">Izvor 5. Pomoći</t>
  </si>
  <si>
    <t xml:space="preserve">Izvor 5.2. Pomoći EU</t>
  </si>
  <si>
    <t xml:space="preserve">Izvor 5.3. Ostale pomoći</t>
  </si>
  <si>
    <t xml:space="preserve">Izvor 6. Donacije</t>
  </si>
  <si>
    <t xml:space="preserve">Izvor 6.1. Donacije</t>
  </si>
  <si>
    <t xml:space="preserve">Izvor 7. Prihodi od prodaje nefinancijske imovine</t>
  </si>
  <si>
    <t xml:space="preserve">Izvor 7.1. Prihodi od prodaje ili zamjene nefinancijske imovine</t>
  </si>
  <si>
    <t xml:space="preserve">Izvor 7.2. Prih.od pro.nef. imovine i nad. štete s osnova osig. PK</t>
  </si>
  <si>
    <t xml:space="preserve">Izvor 8. Namjenski primici</t>
  </si>
  <si>
    <t xml:space="preserve">Izvor 8.1. Namjenski primici</t>
  </si>
  <si>
    <t xml:space="preserve">Izvor 9. Višak prihoda</t>
  </si>
  <si>
    <t xml:space="preserve">Izvor 9.1. Višak prihoda</t>
  </si>
  <si>
    <t xml:space="preserve"> SVEUKUPNI RASHODI</t>
  </si>
  <si>
    <t xml:space="preserve">A RAČUN PRIHODA I RASHODA</t>
  </si>
  <si>
    <t xml:space="preserve">RASHODI POSLOVANJA PREMA FUNKCIJSKOJ KLASIFIKACIJI</t>
  </si>
  <si>
    <t xml:space="preserve">PLAN 2023</t>
  </si>
  <si>
    <t xml:space="preserve">IZVRŠENJE 2023</t>
  </si>
  <si>
    <t xml:space="preserve">RASHODI POSLOVANJA PREMA ORGANIZACIJSKOJ KLASIFIKACIJI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</si>
</sst>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;[RED]#,##0.00"/>
    <numFmt numFmtId="166" formatCode="#,##0.00"/>
    <numFmt numFmtId="167" formatCode="0.000000;[RED]0.000000"/>
    <numFmt numFmtId="168" formatCode="#,##0"/>
    <numFmt numFmtId="169" formatCode="@"/>
    <numFmt numFmtId="170" formatCode="0;[RED]0"/>
    <numFmt numFmtId="171" formatCode="0.00;[RED]0.00"/>
    <numFmt numFmtId="172" formatCode="#,##0.0000000;[RED]#,##0.0000000"/>
    <numFmt numFmtId="173" formatCode="d/mmm"/>
  </numFmts>
  <fonts count="30"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MS Sans Serif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b val="true"/>
      <sz val="10"/>
      <name val="Arial"/>
      <family val="2"/>
      <charset val="238"/>
    </font>
    <font>
      <b val="true"/>
      <sz val="14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8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8"/>
      <name val="Arial"/>
      <family val="2"/>
      <charset val="238"/>
    </font>
    <font>
      <sz val="8"/>
      <color rgb="FF000000"/>
      <name val="Arial"/>
      <family val="2"/>
      <charset val="238"/>
    </font>
    <font>
      <b val="true"/>
      <sz val="8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b val="true"/>
      <sz val="9"/>
      <name val="Arial"/>
      <family val="2"/>
      <charset val="238"/>
    </font>
    <font>
      <sz val="10"/>
      <name val="Arial"/>
      <family val="2"/>
      <charset val="1"/>
    </font>
    <font>
      <sz val="10"/>
      <name val="Arial"/>
      <family val="2"/>
      <charset val="238"/>
    </font>
    <font>
      <b val="true"/>
      <sz val="9"/>
      <name val="Arial"/>
      <family val="2"/>
      <charset val="1"/>
    </font>
    <font>
      <sz val="9"/>
      <name val="Arial"/>
      <family val="2"/>
      <charset val="238"/>
    </font>
    <font>
      <i val="true"/>
      <sz val="9"/>
      <name val="Arial"/>
      <family val="2"/>
      <charset val="238"/>
    </font>
    <font>
      <b val="true"/>
      <i val="true"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 val="true"/>
      <sz val="11"/>
      <name val="Arial"/>
      <family val="2"/>
      <charset val="238"/>
    </font>
    <font>
      <b val="true"/>
      <sz val="9"/>
      <color rgb="FF000000"/>
      <name val="Arial Narrow"/>
      <family val="2"/>
      <charset val="238"/>
    </font>
    <font>
      <b val="true"/>
      <sz val="10"/>
      <color rgb="FF000000"/>
      <name val="Times New Roman"/>
      <family val="1"/>
      <charset val="238"/>
    </font>
    <font>
      <b val="true"/>
      <sz val="14"/>
      <color rgb="FF000000"/>
      <name val="Arial Narrow"/>
      <family val="2"/>
      <charset val="238"/>
    </font>
    <font>
      <b val="true"/>
      <sz val="11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D9D9D9"/>
      </patternFill>
    </fill>
    <fill>
      <patternFill patternType="solid">
        <fgColor rgb="FFFF0000"/>
        <bgColor rgb="FF993300"/>
      </patternFill>
    </fill>
    <fill>
      <patternFill patternType="solid">
        <fgColor rgb="FFD9D9D9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D9D9D9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2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2" fillId="0" borderId="4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8" fontId="10" fillId="0" borderId="4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10" fillId="0" borderId="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0" fillId="0" borderId="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0" borderId="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4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0" fillId="0" borderId="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2" fillId="0" borderId="6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8" fontId="10" fillId="0" borderId="6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10" fillId="0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0" fillId="0" borderId="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3" fillId="0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2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2" fillId="0" borderId="6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13" fillId="0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3" fillId="0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0" fillId="0" borderId="6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0" fillId="0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2" fillId="0" borderId="8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8" fontId="10" fillId="0" borderId="8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8" fontId="10" fillId="0" borderId="8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13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3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0" fillId="0" borderId="8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13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10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3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13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10" fillId="0" borderId="4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8" fontId="10" fillId="0" borderId="4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10" fillId="0" borderId="4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10" fillId="0" borderId="4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8" fontId="13" fillId="0" borderId="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0" fillId="0" borderId="8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8" fontId="10" fillId="0" borderId="8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10" fillId="0" borderId="8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3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0" fillId="0" borderId="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0" fillId="0" borderId="8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7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1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9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9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9" fillId="0" borderId="1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9" fontId="19" fillId="2" borderId="1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1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2" borderId="1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7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7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4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4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4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5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5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5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7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8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8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6" xfId="0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8" fillId="2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2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8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2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0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2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2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6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2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2" fillId="0" borderId="1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6" fillId="2" borderId="1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6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1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6" fillId="2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0" fillId="5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5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5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6" fillId="5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5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2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5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5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5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6" fillId="5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5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2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5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5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5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5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5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5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5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0" fillId="5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5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1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5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20" fillId="5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6" fillId="6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4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6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2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1" fillId="2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5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1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7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7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7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7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0" fillId="8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8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8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8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5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2" fillId="2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2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6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2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2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3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1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2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2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6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6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6" fillId="0" borderId="1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6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2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9" fontId="16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2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2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xfId="2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26" fillId="0" borderId="0" xfId="2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27" fillId="0" borderId="0" xfId="2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22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0" xfId="22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13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28" fillId="0" borderId="14" xfId="22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8" fillId="0" borderId="15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28" fillId="0" borderId="10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8" fillId="0" borderId="5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8" fillId="0" borderId="6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28" fillId="0" borderId="10" xfId="22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8" fillId="0" borderId="7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8" fillId="0" borderId="8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9" fillId="0" borderId="20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29" fillId="0" borderId="21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29" fillId="0" borderId="23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8" fillId="0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28" fillId="0" borderId="0" xfId="22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0" xfId="22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6" fontId="6" fillId="0" borderId="0" xfId="22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8" fillId="0" borderId="1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8" fillId="0" borderId="2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28" fillId="0" borderId="19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8" fillId="0" borderId="3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8" fillId="0" borderId="4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28" fillId="0" borderId="24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28" fillId="0" borderId="17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9" fillId="0" borderId="7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29" fillId="0" borderId="8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29" fillId="0" borderId="18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29" fillId="0" borderId="0" xfId="22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6" fillId="0" borderId="1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4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2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6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6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Obično 2" xfId="20"/>
    <cellStyle name="Obično 3" xfId="21"/>
    <cellStyle name="Obično 3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U8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ColWidth="8.6796875" defaultRowHeight="12.75" zeroHeight="false" outlineLevelRow="0" outlineLevelCol="0"/>
  <cols>
    <col collapsed="false" customWidth="true" hidden="false" outlineLevel="0" max="1" min="1" style="1" width="6.29"/>
    <col collapsed="false" customWidth="true" hidden="false" outlineLevel="0" max="2" min="2" style="0" width="4.86"/>
    <col collapsed="false" customWidth="true" hidden="false" outlineLevel="0" max="3" min="3" style="0" width="70.86"/>
    <col collapsed="false" customWidth="true" hidden="true" outlineLevel="0" max="17" min="4" style="0" width="8.86"/>
    <col collapsed="false" customWidth="true" hidden="true" outlineLevel="0" max="18" min="18" style="0" width="11.43"/>
    <col collapsed="false" customWidth="true" hidden="false" outlineLevel="0" max="19" min="19" style="0" width="11.71"/>
    <col collapsed="false" customWidth="true" hidden="false" outlineLevel="0" max="20" min="20" style="2" width="12.29"/>
    <col collapsed="false" customWidth="true" hidden="false" outlineLevel="0" max="21" min="21" style="2" width="12.71"/>
    <col collapsed="false" customWidth="true" hidden="false" outlineLevel="0" max="25" min="25" style="0" width="10.14"/>
  </cols>
  <sheetData>
    <row r="1" customFormat="false" ht="18" hidden="false" customHeight="false" outlineLevel="0" collapsed="false">
      <c r="B1" s="3" t="s">
        <v>0</v>
      </c>
      <c r="C1" s="4"/>
      <c r="D1" s="4"/>
      <c r="E1" s="2"/>
      <c r="F1" s="4"/>
      <c r="G1" s="4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</row>
    <row r="2" customFormat="false" ht="12.75" hidden="false" customHeight="false" outlineLevel="0" collapsed="false">
      <c r="B2" s="4"/>
      <c r="C2" s="4"/>
      <c r="D2" s="4"/>
      <c r="E2" s="2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</row>
    <row r="3" customFormat="false" ht="12.75" hidden="false" customHeight="false" outlineLevel="0" collapsed="false">
      <c r="B3" s="4"/>
      <c r="C3" s="4"/>
      <c r="D3" s="4"/>
      <c r="E3" s="2"/>
      <c r="F3" s="4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</row>
    <row r="4" customFormat="false" ht="18" hidden="false" customHeight="false" outlineLevel="0" collapsed="false">
      <c r="B4" s="4"/>
      <c r="C4" s="3" t="s">
        <v>1</v>
      </c>
      <c r="D4" s="4"/>
      <c r="E4" s="2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  <c r="R4" s="5"/>
      <c r="S4" s="5"/>
    </row>
    <row r="5" customFormat="false" ht="18" hidden="false" customHeight="false" outlineLevel="0" collapsed="false">
      <c r="B5" s="4"/>
      <c r="C5" s="6" t="s">
        <v>2</v>
      </c>
      <c r="D5" s="4"/>
      <c r="E5" s="2"/>
      <c r="F5" s="4"/>
      <c r="G5" s="4"/>
      <c r="H5" s="4"/>
      <c r="I5" s="4"/>
      <c r="J5" s="4"/>
      <c r="K5" s="5"/>
      <c r="L5" s="5"/>
      <c r="M5" s="5"/>
      <c r="N5" s="5"/>
      <c r="O5" s="5"/>
      <c r="P5" s="5"/>
      <c r="Q5" s="5"/>
      <c r="R5" s="5"/>
      <c r="S5" s="5"/>
    </row>
    <row r="6" customFormat="false" ht="18" hidden="false" customHeight="false" outlineLevel="0" collapsed="false">
      <c r="B6" s="4"/>
      <c r="C6" s="3"/>
      <c r="D6" s="4"/>
      <c r="E6" s="2"/>
      <c r="F6" s="4"/>
      <c r="G6" s="4"/>
      <c r="H6" s="4"/>
      <c r="I6" s="4"/>
      <c r="J6" s="4"/>
      <c r="K6" s="5"/>
      <c r="L6" s="5"/>
      <c r="M6" s="5"/>
      <c r="N6" s="5"/>
      <c r="O6" s="5"/>
      <c r="P6" s="5"/>
      <c r="Q6" s="5"/>
      <c r="R6" s="5"/>
      <c r="S6" s="5"/>
    </row>
    <row r="7" customFormat="false" ht="18" hidden="false" customHeight="false" outlineLevel="0" collapsed="false">
      <c r="B7" s="4"/>
      <c r="C7" s="3"/>
      <c r="D7" s="4"/>
      <c r="E7" s="2"/>
      <c r="F7" s="4"/>
      <c r="G7" s="4"/>
      <c r="H7" s="4"/>
      <c r="I7" s="4"/>
      <c r="J7" s="4"/>
      <c r="K7" s="5"/>
      <c r="L7" s="5"/>
      <c r="M7" s="5"/>
      <c r="N7" s="5"/>
      <c r="O7" s="5"/>
      <c r="P7" s="5"/>
      <c r="Q7" s="5"/>
      <c r="R7" s="7" t="n">
        <v>7.5345</v>
      </c>
      <c r="S7" s="5"/>
    </row>
    <row r="8" customFormat="false" ht="18" hidden="false" customHeight="false" outlineLevel="0" collapsed="false">
      <c r="B8" s="8" t="s">
        <v>3</v>
      </c>
      <c r="C8" s="3"/>
      <c r="D8" s="9"/>
      <c r="E8" s="2"/>
      <c r="F8" s="9"/>
      <c r="G8" s="9"/>
      <c r="H8" s="9"/>
      <c r="I8" s="9"/>
      <c r="J8" s="9"/>
      <c r="K8" s="5"/>
      <c r="L8" s="5"/>
      <c r="M8" s="5"/>
      <c r="N8" s="5"/>
      <c r="O8" s="5"/>
      <c r="P8" s="5"/>
      <c r="Q8" s="5"/>
      <c r="R8" s="5"/>
      <c r="S8" s="5"/>
    </row>
    <row r="9" customFormat="false" ht="18.75" hidden="false" customHeight="false" outlineLevel="0" collapsed="false">
      <c r="B9" s="10"/>
      <c r="C9" s="6"/>
      <c r="D9" s="4"/>
      <c r="E9" s="2"/>
      <c r="F9" s="4"/>
      <c r="G9" s="4"/>
      <c r="H9" s="4"/>
      <c r="I9" s="4"/>
      <c r="J9" s="4"/>
      <c r="K9" s="5"/>
      <c r="L9" s="5"/>
      <c r="M9" s="5"/>
      <c r="N9" s="5"/>
      <c r="O9" s="5"/>
      <c r="P9" s="5"/>
      <c r="Q9" s="5"/>
      <c r="R9" s="5"/>
      <c r="S9" s="5"/>
    </row>
    <row r="10" customFormat="false" ht="34.5" hidden="false" customHeight="true" outlineLevel="0" collapsed="false">
      <c r="A10" s="11"/>
      <c r="B10" s="12" t="s">
        <v>4</v>
      </c>
      <c r="C10" s="12" t="s">
        <v>5</v>
      </c>
      <c r="D10" s="13" t="s">
        <v>6</v>
      </c>
      <c r="E10" s="13" t="s">
        <v>7</v>
      </c>
      <c r="F10" s="14"/>
      <c r="G10" s="13" t="s">
        <v>8</v>
      </c>
      <c r="H10" s="13" t="s">
        <v>9</v>
      </c>
      <c r="I10" s="13" t="s">
        <v>10</v>
      </c>
      <c r="J10" s="13"/>
      <c r="K10" s="13" t="s">
        <v>11</v>
      </c>
      <c r="L10" s="13" t="s">
        <v>12</v>
      </c>
      <c r="M10" s="15"/>
      <c r="N10" s="16" t="s">
        <v>13</v>
      </c>
      <c r="O10" s="16" t="s">
        <v>14</v>
      </c>
      <c r="P10" s="12" t="s">
        <v>15</v>
      </c>
      <c r="Q10" s="12" t="s">
        <v>16</v>
      </c>
      <c r="R10" s="17" t="s">
        <v>17</v>
      </c>
      <c r="S10" s="12" t="s">
        <v>18</v>
      </c>
      <c r="T10" s="18" t="s">
        <v>19</v>
      </c>
      <c r="U10" s="18" t="s">
        <v>20</v>
      </c>
    </row>
    <row r="11" customFormat="false" ht="12.75" hidden="false" customHeight="true" outlineLevel="0" collapsed="false">
      <c r="A11" s="20"/>
      <c r="B11" s="21" t="s">
        <v>21</v>
      </c>
      <c r="C11" s="21"/>
      <c r="D11" s="22" t="e">
        <f aca="false">D12+D18</f>
        <v>#REF!</v>
      </c>
      <c r="E11" s="22" t="n">
        <f aca="false">+E12+E18</f>
        <v>848576246</v>
      </c>
      <c r="F11" s="23"/>
      <c r="G11" s="22" t="n">
        <f aca="false">+G12+G18</f>
        <v>848318379</v>
      </c>
      <c r="H11" s="22" t="n">
        <f aca="false">H12+H18</f>
        <v>883743435</v>
      </c>
      <c r="I11" s="24" t="n">
        <f aca="false">+I12+I18</f>
        <v>899427300</v>
      </c>
      <c r="J11" s="24"/>
      <c r="K11" s="22" t="n">
        <f aca="false">+K12+K18</f>
        <v>870731057</v>
      </c>
      <c r="L11" s="22" t="n">
        <f aca="false">L12+L18</f>
        <v>848576246</v>
      </c>
      <c r="M11" s="22" t="n">
        <f aca="false">M12+M18</f>
        <v>0</v>
      </c>
      <c r="N11" s="25" t="n">
        <f aca="false">SUM(F11/E11*100)</f>
        <v>0</v>
      </c>
      <c r="O11" s="25" t="e">
        <f aca="false">SUM(#REF!/F11*100)</f>
        <v>#REF!</v>
      </c>
      <c r="P11" s="22" t="n">
        <f aca="false">+P12+P18</f>
        <v>848318379</v>
      </c>
      <c r="Q11" s="26" t="n">
        <f aca="false">+Q12+Q18</f>
        <v>0</v>
      </c>
      <c r="R11" s="26" t="n">
        <f aca="false">+R12+R18</f>
        <v>10792957.39</v>
      </c>
      <c r="S11" s="26" t="n">
        <f aca="false">SUM(R11/$R$7)</f>
        <v>1432471.61590019</v>
      </c>
      <c r="T11" s="27" t="n">
        <f aca="false">SUM(T12)</f>
        <v>1695202.08</v>
      </c>
      <c r="U11" s="27" t="n">
        <f aca="false">SUM(U12)</f>
        <v>287894.71</v>
      </c>
    </row>
    <row r="12" customFormat="false" ht="12.75" hidden="false" customHeight="true" outlineLevel="0" collapsed="false">
      <c r="A12" s="28" t="n">
        <v>6</v>
      </c>
      <c r="B12" s="29" t="s">
        <v>22</v>
      </c>
      <c r="C12" s="29"/>
      <c r="D12" s="30" t="e">
        <f aca="false">SUM(#REF!)</f>
        <v>#REF!</v>
      </c>
      <c r="E12" s="30" t="n">
        <v>846971246</v>
      </c>
      <c r="F12" s="31"/>
      <c r="G12" s="30" t="n">
        <v>847118379</v>
      </c>
      <c r="H12" s="30" t="n">
        <v>882533935</v>
      </c>
      <c r="I12" s="32" t="n">
        <v>898217800</v>
      </c>
      <c r="J12" s="32"/>
      <c r="K12" s="30" t="n">
        <v>869221557</v>
      </c>
      <c r="L12" s="30" t="n">
        <v>846971246</v>
      </c>
      <c r="M12" s="33"/>
      <c r="N12" s="34" t="n">
        <f aca="false">SUM(F12/E12*100)</f>
        <v>0</v>
      </c>
      <c r="O12" s="34" t="e">
        <f aca="false">SUM(#REF!/F12*100)</f>
        <v>#REF!</v>
      </c>
      <c r="P12" s="30" t="n">
        <v>847118379</v>
      </c>
      <c r="Q12" s="34" t="n">
        <f aca="false">SUM(Q48)</f>
        <v>0</v>
      </c>
      <c r="R12" s="34" t="n">
        <f aca="false">SUM(R13:R17)</f>
        <v>10792957.39</v>
      </c>
      <c r="S12" s="26" t="n">
        <f aca="false">SUM(R12/$R$7)</f>
        <v>1432471.61590019</v>
      </c>
      <c r="T12" s="35" t="n">
        <f aca="false">SUM(T13:T17)</f>
        <v>1695202.08</v>
      </c>
      <c r="U12" s="35" t="n">
        <v>287894.71</v>
      </c>
    </row>
    <row r="13" customFormat="false" ht="12.75" hidden="true" customHeight="false" outlineLevel="0" collapsed="false">
      <c r="A13" s="28" t="s">
        <v>23</v>
      </c>
      <c r="B13" s="29"/>
      <c r="C13" s="29" t="s">
        <v>24</v>
      </c>
      <c r="D13" s="30"/>
      <c r="E13" s="30"/>
      <c r="F13" s="31"/>
      <c r="G13" s="30"/>
      <c r="H13" s="30"/>
      <c r="I13" s="32"/>
      <c r="J13" s="32"/>
      <c r="K13" s="30"/>
      <c r="L13" s="30"/>
      <c r="M13" s="33"/>
      <c r="N13" s="34"/>
      <c r="O13" s="34"/>
      <c r="P13" s="30"/>
      <c r="Q13" s="34"/>
      <c r="R13" s="34" t="n">
        <v>954432.39</v>
      </c>
      <c r="S13" s="26" t="n">
        <f aca="false">SUM(R13/$R$7)</f>
        <v>126674.947242684</v>
      </c>
      <c r="T13" s="35" t="n">
        <v>141217.07</v>
      </c>
      <c r="U13" s="36" t="n">
        <v>104308.15</v>
      </c>
    </row>
    <row r="14" customFormat="false" ht="12.75" hidden="true" customHeight="false" outlineLevel="0" collapsed="false">
      <c r="A14" s="28" t="s">
        <v>25</v>
      </c>
      <c r="B14" s="29"/>
      <c r="C14" s="29" t="s">
        <v>26</v>
      </c>
      <c r="D14" s="30"/>
      <c r="F14" s="30"/>
      <c r="G14" s="30"/>
      <c r="H14" s="30"/>
      <c r="I14" s="32"/>
      <c r="J14" s="32"/>
      <c r="K14" s="30"/>
      <c r="L14" s="30"/>
      <c r="M14" s="33"/>
      <c r="N14" s="34"/>
      <c r="O14" s="34"/>
      <c r="P14" s="30"/>
      <c r="Q14" s="34"/>
      <c r="R14" s="34" t="n">
        <v>135500</v>
      </c>
      <c r="S14" s="26" t="n">
        <f aca="false">SUM(R14/$R$7)</f>
        <v>17983.9405401818</v>
      </c>
      <c r="T14" s="35" t="n">
        <v>20372.95</v>
      </c>
      <c r="U14" s="36" t="n">
        <v>5994.52</v>
      </c>
    </row>
    <row r="15" customFormat="false" ht="12.75" hidden="true" customHeight="false" outlineLevel="0" collapsed="false">
      <c r="A15" s="28" t="s">
        <v>27</v>
      </c>
      <c r="B15" s="29"/>
      <c r="C15" s="29" t="s">
        <v>28</v>
      </c>
      <c r="D15" s="30"/>
      <c r="E15" s="30"/>
      <c r="F15" s="31"/>
      <c r="G15" s="30"/>
      <c r="H15" s="30"/>
      <c r="I15" s="32"/>
      <c r="J15" s="32"/>
      <c r="K15" s="30"/>
      <c r="L15" s="30"/>
      <c r="M15" s="33"/>
      <c r="N15" s="34"/>
      <c r="O15" s="34"/>
      <c r="P15" s="30"/>
      <c r="Q15" s="34"/>
      <c r="R15" s="34" t="n">
        <v>4073025</v>
      </c>
      <c r="S15" s="26" t="n">
        <f aca="false">SUM(R15/$R$7)</f>
        <v>540583.316742982</v>
      </c>
      <c r="T15" s="35" t="n">
        <v>478465.73</v>
      </c>
      <c r="U15" s="36" t="n">
        <v>159509.42</v>
      </c>
    </row>
    <row r="16" customFormat="false" ht="12.75" hidden="true" customHeight="false" outlineLevel="0" collapsed="false">
      <c r="A16" s="28" t="s">
        <v>29</v>
      </c>
      <c r="B16" s="29"/>
      <c r="C16" s="29" t="s">
        <v>30</v>
      </c>
      <c r="D16" s="30"/>
      <c r="E16" s="30"/>
      <c r="F16" s="31"/>
      <c r="G16" s="30"/>
      <c r="H16" s="30"/>
      <c r="I16" s="32"/>
      <c r="J16" s="32"/>
      <c r="K16" s="30"/>
      <c r="L16" s="30"/>
      <c r="M16" s="33"/>
      <c r="N16" s="34"/>
      <c r="O16" s="34"/>
      <c r="P16" s="30"/>
      <c r="Q16" s="34"/>
      <c r="R16" s="34" t="n">
        <v>4680000</v>
      </c>
      <c r="S16" s="26" t="n">
        <f aca="false">SUM(R16/$R$7)</f>
        <v>621142.74338045</v>
      </c>
      <c r="T16" s="35" t="n">
        <v>929059.66</v>
      </c>
      <c r="U16" s="36" t="n">
        <v>18082.62</v>
      </c>
    </row>
    <row r="17" customFormat="false" ht="12.75" hidden="true" customHeight="false" outlineLevel="0" collapsed="false">
      <c r="A17" s="28" t="s">
        <v>31</v>
      </c>
      <c r="B17" s="29"/>
      <c r="C17" s="29" t="s">
        <v>32</v>
      </c>
      <c r="D17" s="30"/>
      <c r="E17" s="30"/>
      <c r="F17" s="31"/>
      <c r="G17" s="30"/>
      <c r="H17" s="30"/>
      <c r="I17" s="32"/>
      <c r="J17" s="32"/>
      <c r="K17" s="30"/>
      <c r="L17" s="30"/>
      <c r="M17" s="33"/>
      <c r="N17" s="34"/>
      <c r="O17" s="34"/>
      <c r="P17" s="30"/>
      <c r="Q17" s="34"/>
      <c r="R17" s="34" t="n">
        <v>950000</v>
      </c>
      <c r="S17" s="26" t="n">
        <f aca="false">SUM(R17/$R$7)</f>
        <v>126086.667993895</v>
      </c>
      <c r="T17" s="35" t="n">
        <v>126086.67</v>
      </c>
      <c r="U17" s="36" t="n">
        <v>0</v>
      </c>
    </row>
    <row r="18" customFormat="false" ht="12.75" hidden="false" customHeight="false" outlineLevel="0" collapsed="false">
      <c r="A18" s="28" t="n">
        <v>7</v>
      </c>
      <c r="B18" s="37" t="s">
        <v>33</v>
      </c>
      <c r="C18" s="37"/>
      <c r="D18" s="30" t="e">
        <f aca="false">SUM(#REF!)</f>
        <v>#REF!</v>
      </c>
      <c r="E18" s="30" t="n">
        <v>1605000</v>
      </c>
      <c r="F18" s="30"/>
      <c r="G18" s="30" t="n">
        <v>1200000</v>
      </c>
      <c r="H18" s="30" t="n">
        <v>1209500</v>
      </c>
      <c r="I18" s="32" t="n">
        <v>1209500</v>
      </c>
      <c r="J18" s="32"/>
      <c r="K18" s="30" t="n">
        <v>1509500</v>
      </c>
      <c r="L18" s="30" t="n">
        <v>1605000</v>
      </c>
      <c r="M18" s="38"/>
      <c r="N18" s="34" t="n">
        <f aca="false">SUM(F18/E18*100)</f>
        <v>0</v>
      </c>
      <c r="O18" s="34" t="e">
        <f aca="false">SUM(#REF!/F18*100)</f>
        <v>#REF!</v>
      </c>
      <c r="P18" s="30" t="n">
        <v>1200000</v>
      </c>
      <c r="Q18" s="34" t="n">
        <v>0</v>
      </c>
      <c r="R18" s="34" t="n">
        <v>0</v>
      </c>
      <c r="S18" s="26" t="n">
        <f aca="false">SUM(R18/$R$7)</f>
        <v>0</v>
      </c>
      <c r="T18" s="35" t="n">
        <v>0</v>
      </c>
      <c r="U18" s="35" t="n">
        <v>0</v>
      </c>
    </row>
    <row r="19" customFormat="false" ht="12.75" hidden="false" customHeight="false" outlineLevel="0" collapsed="false">
      <c r="A19" s="28"/>
      <c r="B19" s="37" t="s">
        <v>34</v>
      </c>
      <c r="C19" s="37"/>
      <c r="D19" s="30" t="e">
        <f aca="false">+D20+D27</f>
        <v>#REF!</v>
      </c>
      <c r="E19" s="30" t="n">
        <f aca="false">+E20+E27</f>
        <v>833230963</v>
      </c>
      <c r="F19" s="30"/>
      <c r="G19" s="31" t="n">
        <f aca="false">+G20+G27</f>
        <v>829209325</v>
      </c>
      <c r="H19" s="31" t="n">
        <f aca="false">+H20+H27</f>
        <v>876192907</v>
      </c>
      <c r="I19" s="32" t="n">
        <f aca="false">+I20+I27</f>
        <v>891826773</v>
      </c>
      <c r="J19" s="32"/>
      <c r="K19" s="30" t="n">
        <f aca="false">+K20+K27</f>
        <v>889685991</v>
      </c>
      <c r="L19" s="30"/>
      <c r="M19" s="38"/>
      <c r="N19" s="34" t="n">
        <f aca="false">SUM(F19/E19*100)</f>
        <v>0</v>
      </c>
      <c r="O19" s="34" t="e">
        <f aca="false">SUM(#REF!/F19*100)</f>
        <v>#REF!</v>
      </c>
      <c r="P19" s="31" t="n">
        <f aca="false">+P20+P27</f>
        <v>829209325</v>
      </c>
      <c r="Q19" s="35" t="e">
        <f aca="false">+Q20+Q27</f>
        <v>#REF!</v>
      </c>
      <c r="R19" s="39" t="n">
        <f aca="false">SUM(R20+R27)</f>
        <v>12023161.6</v>
      </c>
      <c r="S19" s="26" t="n">
        <f aca="false">SUM(R19/$R$7)</f>
        <v>1595747.77357489</v>
      </c>
      <c r="T19" s="35" t="n">
        <f aca="false">SUM(T20+T27)</f>
        <v>1754927.34</v>
      </c>
      <c r="U19" s="35" t="n">
        <f aca="false">SUM(U20+U27)</f>
        <v>341521.77</v>
      </c>
    </row>
    <row r="20" customFormat="false" ht="12.75" hidden="false" customHeight="true" outlineLevel="0" collapsed="false">
      <c r="A20" s="28" t="n">
        <v>3</v>
      </c>
      <c r="B20" s="29" t="s">
        <v>35</v>
      </c>
      <c r="C20" s="29"/>
      <c r="D20" s="30" t="e">
        <f aca="false">SUM(#REF!)</f>
        <v>#REF!</v>
      </c>
      <c r="E20" s="30" t="n">
        <v>648268622</v>
      </c>
      <c r="F20" s="30"/>
      <c r="G20" s="30" t="n">
        <v>675584521</v>
      </c>
      <c r="H20" s="40" t="n">
        <v>689315876</v>
      </c>
      <c r="I20" s="32" t="n">
        <v>695070789</v>
      </c>
      <c r="J20" s="32"/>
      <c r="K20" s="30" t="n">
        <v>732676665</v>
      </c>
      <c r="L20" s="40" t="n">
        <v>646768622</v>
      </c>
      <c r="M20" s="38"/>
      <c r="N20" s="34" t="n">
        <f aca="false">SUM(F20/E20*100)</f>
        <v>0</v>
      </c>
      <c r="O20" s="34" t="e">
        <f aca="false">SUM(#REF!/F20*100)</f>
        <v>#REF!</v>
      </c>
      <c r="P20" s="30" t="n">
        <v>675584521</v>
      </c>
      <c r="Q20" s="34" t="n">
        <f aca="false">SUM(Q61)</f>
        <v>0</v>
      </c>
      <c r="R20" s="34" t="n">
        <f aca="false">SUM(R21:R26)</f>
        <v>7513161.6</v>
      </c>
      <c r="S20" s="26" t="n">
        <f aca="false">SUM(R20/$R$7)</f>
        <v>997167.907624925</v>
      </c>
      <c r="T20" s="35" t="n">
        <f aca="false">SUM(T21:T26)</f>
        <v>628774.33</v>
      </c>
      <c r="U20" s="35" t="n">
        <v>307498.73</v>
      </c>
    </row>
    <row r="21" customFormat="false" ht="12.75" hidden="true" customHeight="false" outlineLevel="0" collapsed="false">
      <c r="A21" s="28" t="s">
        <v>23</v>
      </c>
      <c r="B21" s="29"/>
      <c r="C21" s="29" t="s">
        <v>24</v>
      </c>
      <c r="D21" s="30"/>
      <c r="E21" s="30"/>
      <c r="F21" s="30"/>
      <c r="G21" s="30"/>
      <c r="H21" s="40"/>
      <c r="I21" s="32"/>
      <c r="J21" s="32"/>
      <c r="K21" s="30"/>
      <c r="L21" s="40"/>
      <c r="M21" s="38"/>
      <c r="N21" s="34"/>
      <c r="O21" s="34"/>
      <c r="P21" s="30"/>
      <c r="Q21" s="34"/>
      <c r="R21" s="34" t="n">
        <v>954432.39</v>
      </c>
      <c r="S21" s="26" t="n">
        <f aca="false">SUM(R21/$R$7)</f>
        <v>126674.947242684</v>
      </c>
      <c r="T21" s="35" t="n">
        <v>141217.07</v>
      </c>
      <c r="U21" s="35" t="n">
        <v>145995.09</v>
      </c>
    </row>
    <row r="22" customFormat="false" ht="12.75" hidden="true" customHeight="false" outlineLevel="0" collapsed="false">
      <c r="A22" s="28" t="s">
        <v>25</v>
      </c>
      <c r="B22" s="29"/>
      <c r="C22" s="29" t="s">
        <v>26</v>
      </c>
      <c r="D22" s="30"/>
      <c r="E22" s="30"/>
      <c r="F22" s="30"/>
      <c r="G22" s="30"/>
      <c r="H22" s="40"/>
      <c r="I22" s="32"/>
      <c r="J22" s="32"/>
      <c r="K22" s="30"/>
      <c r="L22" s="40"/>
      <c r="M22" s="38"/>
      <c r="N22" s="34"/>
      <c r="O22" s="34"/>
      <c r="P22" s="30"/>
      <c r="Q22" s="34"/>
      <c r="R22" s="34" t="n">
        <v>75500</v>
      </c>
      <c r="S22" s="26" t="n">
        <f aca="false">SUM(R22/$R$7)</f>
        <v>10020.5720353043</v>
      </c>
      <c r="T22" s="35" t="n">
        <v>11082.35</v>
      </c>
      <c r="U22" s="35" t="n">
        <v>22534.66</v>
      </c>
    </row>
    <row r="23" customFormat="false" ht="12.75" hidden="true" customHeight="false" outlineLevel="0" collapsed="false">
      <c r="A23" s="28" t="s">
        <v>27</v>
      </c>
      <c r="B23" s="29"/>
      <c r="C23" s="29" t="s">
        <v>28</v>
      </c>
      <c r="D23" s="30"/>
      <c r="E23" s="30"/>
      <c r="F23" s="30"/>
      <c r="G23" s="30"/>
      <c r="H23" s="40"/>
      <c r="I23" s="32"/>
      <c r="J23" s="32"/>
      <c r="K23" s="30"/>
      <c r="L23" s="40"/>
      <c r="M23" s="38"/>
      <c r="N23" s="34"/>
      <c r="O23" s="34"/>
      <c r="P23" s="30"/>
      <c r="Q23" s="34"/>
      <c r="R23" s="34" t="n">
        <v>3623025</v>
      </c>
      <c r="S23" s="26" t="n">
        <f aca="false">SUM(R23/$R$7)</f>
        <v>480858.052956401</v>
      </c>
      <c r="T23" s="35" t="n">
        <v>303935.25</v>
      </c>
      <c r="U23" s="35" t="n">
        <v>172109.44</v>
      </c>
    </row>
    <row r="24" customFormat="false" ht="12.75" hidden="true" customHeight="false" outlineLevel="0" collapsed="false">
      <c r="A24" s="28" t="s">
        <v>29</v>
      </c>
      <c r="B24" s="29"/>
      <c r="C24" s="29" t="s">
        <v>30</v>
      </c>
      <c r="D24" s="30"/>
      <c r="E24" s="30"/>
      <c r="F24" s="30"/>
      <c r="G24" s="30"/>
      <c r="H24" s="40"/>
      <c r="I24" s="32"/>
      <c r="J24" s="32"/>
      <c r="K24" s="30"/>
      <c r="L24" s="40"/>
      <c r="M24" s="38"/>
      <c r="N24" s="34"/>
      <c r="O24" s="34"/>
      <c r="P24" s="30"/>
      <c r="Q24" s="34"/>
      <c r="R24" s="34" t="n">
        <v>1630000</v>
      </c>
      <c r="S24" s="26" t="n">
        <f aca="false">SUM(R24/$R$7)</f>
        <v>216338.17771584</v>
      </c>
      <c r="T24" s="35" t="n">
        <v>79633.69</v>
      </c>
      <c r="U24" s="35" t="n">
        <v>279043</v>
      </c>
    </row>
    <row r="25" customFormat="false" ht="12.75" hidden="true" customHeight="false" outlineLevel="0" collapsed="false">
      <c r="A25" s="28" t="s">
        <v>31</v>
      </c>
      <c r="B25" s="29"/>
      <c r="C25" s="29" t="s">
        <v>32</v>
      </c>
      <c r="D25" s="30"/>
      <c r="E25" s="30"/>
      <c r="F25" s="30"/>
      <c r="G25" s="30"/>
      <c r="H25" s="40"/>
      <c r="I25" s="32"/>
      <c r="J25" s="32"/>
      <c r="K25" s="30"/>
      <c r="L25" s="40"/>
      <c r="M25" s="38"/>
      <c r="N25" s="34"/>
      <c r="O25" s="34"/>
      <c r="P25" s="30"/>
      <c r="Q25" s="34"/>
      <c r="R25" s="34"/>
      <c r="S25" s="26" t="n">
        <f aca="false">SUM(R25/$R$7)</f>
        <v>0</v>
      </c>
      <c r="T25" s="35" t="n">
        <v>33180.71</v>
      </c>
      <c r="U25" s="35" t="n">
        <v>0</v>
      </c>
    </row>
    <row r="26" customFormat="false" ht="12.75" hidden="true" customHeight="false" outlineLevel="0" collapsed="false">
      <c r="A26" s="28" t="s">
        <v>36</v>
      </c>
      <c r="B26" s="29"/>
      <c r="C26" s="29" t="s">
        <v>37</v>
      </c>
      <c r="D26" s="30"/>
      <c r="E26" s="30"/>
      <c r="F26" s="30"/>
      <c r="G26" s="30"/>
      <c r="H26" s="40"/>
      <c r="I26" s="32"/>
      <c r="J26" s="32"/>
      <c r="K26" s="30"/>
      <c r="L26" s="40"/>
      <c r="M26" s="38"/>
      <c r="N26" s="34"/>
      <c r="O26" s="34"/>
      <c r="P26" s="30"/>
      <c r="Q26" s="34"/>
      <c r="R26" s="34" t="n">
        <v>1230204.21</v>
      </c>
      <c r="S26" s="26" t="n">
        <f aca="false">SUM(R26/$R$7)</f>
        <v>163276.157674696</v>
      </c>
      <c r="T26" s="35" t="n">
        <v>59725.26</v>
      </c>
      <c r="U26" s="35" t="n">
        <v>74988.39</v>
      </c>
    </row>
    <row r="27" customFormat="false" ht="12.75" hidden="false" customHeight="false" outlineLevel="0" collapsed="false">
      <c r="A27" s="28" t="n">
        <v>4</v>
      </c>
      <c r="B27" s="37" t="s">
        <v>38</v>
      </c>
      <c r="C27" s="37"/>
      <c r="D27" s="30" t="n">
        <f aca="false">SUM(D74)</f>
        <v>0</v>
      </c>
      <c r="E27" s="30" t="n">
        <v>184962341</v>
      </c>
      <c r="F27" s="30"/>
      <c r="G27" s="30" t="n">
        <v>153624804</v>
      </c>
      <c r="H27" s="40" t="n">
        <v>186877031</v>
      </c>
      <c r="I27" s="32" t="n">
        <v>196755984</v>
      </c>
      <c r="J27" s="32"/>
      <c r="K27" s="30" t="n">
        <v>157009326</v>
      </c>
      <c r="L27" s="40" t="n">
        <v>186462341</v>
      </c>
      <c r="M27" s="33"/>
      <c r="N27" s="34" t="n">
        <f aca="false">SUM(F27/E27*100)</f>
        <v>0</v>
      </c>
      <c r="O27" s="34" t="e">
        <f aca="false">SUM(#REF!/F27*100)</f>
        <v>#REF!</v>
      </c>
      <c r="P27" s="30" t="n">
        <v>153624804</v>
      </c>
      <c r="Q27" s="34" t="e">
        <f aca="false">SUM(#REF!)</f>
        <v>#REF!</v>
      </c>
      <c r="R27" s="34" t="n">
        <f aca="false">SUM(R28:R31)</f>
        <v>4510000</v>
      </c>
      <c r="S27" s="26" t="n">
        <f aca="false">SUM(R27/$R$7)</f>
        <v>598579.865949964</v>
      </c>
      <c r="T27" s="35" t="n">
        <f aca="false">SUM(T28:T31)</f>
        <v>1126153.01</v>
      </c>
      <c r="U27" s="35" t="n">
        <v>34023.04</v>
      </c>
    </row>
    <row r="28" customFormat="false" ht="12.75" hidden="true" customHeight="false" outlineLevel="0" collapsed="false">
      <c r="A28" s="28" t="s">
        <v>25</v>
      </c>
      <c r="B28" s="29"/>
      <c r="C28" s="29" t="s">
        <v>26</v>
      </c>
      <c r="D28" s="30"/>
      <c r="E28" s="30"/>
      <c r="F28" s="30"/>
      <c r="G28" s="30"/>
      <c r="H28" s="40"/>
      <c r="I28" s="32"/>
      <c r="J28" s="32"/>
      <c r="K28" s="30"/>
      <c r="L28" s="40"/>
      <c r="M28" s="33"/>
      <c r="N28" s="34"/>
      <c r="O28" s="34"/>
      <c r="P28" s="30"/>
      <c r="Q28" s="34"/>
      <c r="R28" s="34" t="n">
        <v>60000</v>
      </c>
      <c r="S28" s="26" t="n">
        <f aca="false">SUM(R28/$R$7)</f>
        <v>7963.36850487756</v>
      </c>
      <c r="T28" s="35" t="n">
        <v>9290.6</v>
      </c>
      <c r="U28" s="35" t="n">
        <v>0</v>
      </c>
    </row>
    <row r="29" customFormat="false" ht="12.75" hidden="true" customHeight="false" outlineLevel="0" collapsed="false">
      <c r="A29" s="28" t="s">
        <v>27</v>
      </c>
      <c r="B29" s="29"/>
      <c r="C29" s="29" t="s">
        <v>28</v>
      </c>
      <c r="D29" s="30"/>
      <c r="E29" s="30"/>
      <c r="F29" s="30"/>
      <c r="G29" s="30"/>
      <c r="H29" s="40"/>
      <c r="I29" s="32"/>
      <c r="J29" s="32"/>
      <c r="K29" s="30"/>
      <c r="L29" s="40"/>
      <c r="M29" s="33"/>
      <c r="N29" s="34"/>
      <c r="O29" s="34"/>
      <c r="P29" s="30"/>
      <c r="Q29" s="34"/>
      <c r="R29" s="34" t="n">
        <v>450000</v>
      </c>
      <c r="S29" s="26" t="n">
        <f aca="false">SUM(R29/$R$7)</f>
        <v>59725.2637865817</v>
      </c>
      <c r="T29" s="35" t="n">
        <v>174530.48</v>
      </c>
      <c r="U29" s="35" t="n">
        <v>5817.35</v>
      </c>
    </row>
    <row r="30" customFormat="false" ht="12.75" hidden="true" customHeight="false" outlineLevel="0" collapsed="false">
      <c r="A30" s="28" t="s">
        <v>29</v>
      </c>
      <c r="B30" s="29"/>
      <c r="C30" s="29" t="s">
        <v>30</v>
      </c>
      <c r="D30" s="30"/>
      <c r="E30" s="30"/>
      <c r="F30" s="30"/>
      <c r="G30" s="30"/>
      <c r="H30" s="40"/>
      <c r="I30" s="32"/>
      <c r="J30" s="32"/>
      <c r="K30" s="30"/>
      <c r="L30" s="40"/>
      <c r="M30" s="33"/>
      <c r="N30" s="34"/>
      <c r="O30" s="34"/>
      <c r="P30" s="30"/>
      <c r="Q30" s="34"/>
      <c r="R30" s="34" t="n">
        <v>3050000</v>
      </c>
      <c r="S30" s="26" t="n">
        <f aca="false">SUM(R30/$R$7)</f>
        <v>404804.565664609</v>
      </c>
      <c r="T30" s="35" t="n">
        <v>849425.97</v>
      </c>
      <c r="U30" s="35" t="n">
        <v>956423</v>
      </c>
    </row>
    <row r="31" customFormat="false" ht="12.75" hidden="true" customHeight="false" outlineLevel="0" collapsed="false">
      <c r="A31" s="28" t="s">
        <v>31</v>
      </c>
      <c r="B31" s="29"/>
      <c r="C31" s="29" t="s">
        <v>32</v>
      </c>
      <c r="D31" s="30"/>
      <c r="E31" s="30"/>
      <c r="F31" s="30"/>
      <c r="G31" s="30"/>
      <c r="H31" s="40"/>
      <c r="I31" s="32"/>
      <c r="J31" s="32"/>
      <c r="K31" s="30"/>
      <c r="L31" s="40"/>
      <c r="M31" s="33"/>
      <c r="N31" s="34"/>
      <c r="O31" s="34"/>
      <c r="P31" s="30"/>
      <c r="Q31" s="34"/>
      <c r="R31" s="34" t="n">
        <v>950000</v>
      </c>
      <c r="S31" s="26" t="n">
        <f aca="false">SUM(R31/$R$7)</f>
        <v>126086.667993895</v>
      </c>
      <c r="T31" s="35" t="n">
        <v>92905.96</v>
      </c>
      <c r="U31" s="35" t="n">
        <v>126086.67</v>
      </c>
    </row>
    <row r="32" customFormat="false" ht="13.5" hidden="false" customHeight="false" outlineLevel="0" collapsed="false">
      <c r="A32" s="41"/>
      <c r="B32" s="42"/>
      <c r="C32" s="42" t="s">
        <v>39</v>
      </c>
      <c r="D32" s="43" t="e">
        <f aca="false">+D11-D19</f>
        <v>#REF!</v>
      </c>
      <c r="E32" s="43" t="n">
        <f aca="false">+E11-E19</f>
        <v>15345283</v>
      </c>
      <c r="F32" s="43"/>
      <c r="G32" s="43" t="n">
        <f aca="false">+G11-G19</f>
        <v>19109054</v>
      </c>
      <c r="H32" s="43" t="n">
        <f aca="false">+H11-H19</f>
        <v>7550528</v>
      </c>
      <c r="I32" s="44" t="n">
        <f aca="false">+I11-I19</f>
        <v>7600527</v>
      </c>
      <c r="J32" s="44" t="n">
        <f aca="false">+J11-J19</f>
        <v>0</v>
      </c>
      <c r="K32" s="43" t="n">
        <f aca="false">+K11-K19</f>
        <v>-18954934</v>
      </c>
      <c r="L32" s="43" t="n">
        <f aca="false">+L11-L19</f>
        <v>848576246</v>
      </c>
      <c r="M32" s="45"/>
      <c r="N32" s="46" t="n">
        <f aca="false">SUM(F32/E32*100)</f>
        <v>0</v>
      </c>
      <c r="O32" s="46" t="e">
        <f aca="false">SUM(#REF!/F32*100)</f>
        <v>#REF!</v>
      </c>
      <c r="P32" s="43" t="n">
        <f aca="false">+P11-P19</f>
        <v>19109054</v>
      </c>
      <c r="Q32" s="47" t="e">
        <f aca="false">+Q11-Q19</f>
        <v>#REF!</v>
      </c>
      <c r="R32" s="48" t="n">
        <f aca="false">SUM(R11-R19)</f>
        <v>-1230204.21</v>
      </c>
      <c r="S32" s="26" t="n">
        <f aca="false">SUM(R32/$R$7)</f>
        <v>-163276.157674696</v>
      </c>
      <c r="T32" s="49" t="n">
        <v>-59725.26</v>
      </c>
      <c r="U32" s="49" t="n">
        <f aca="false">SUM(U11-U19)</f>
        <v>-53627.0599999999</v>
      </c>
    </row>
    <row r="33" customFormat="false" ht="13.5" hidden="false" customHeight="false" outlineLevel="0" collapsed="false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2"/>
      <c r="N33" s="53"/>
      <c r="O33" s="53"/>
      <c r="P33" s="53"/>
      <c r="Q33" s="53"/>
      <c r="R33" s="53"/>
      <c r="S33" s="53"/>
      <c r="T33" s="54"/>
      <c r="U33" s="54"/>
    </row>
    <row r="34" customFormat="false" ht="34.5" hidden="false" customHeight="true" outlineLevel="0" collapsed="false">
      <c r="A34" s="11"/>
      <c r="B34" s="12" t="s">
        <v>4</v>
      </c>
      <c r="C34" s="12" t="s">
        <v>5</v>
      </c>
      <c r="D34" s="13" t="s">
        <v>6</v>
      </c>
      <c r="E34" s="13" t="s">
        <v>7</v>
      </c>
      <c r="F34" s="13"/>
      <c r="G34" s="13" t="s">
        <v>8</v>
      </c>
      <c r="H34" s="13" t="s">
        <v>9</v>
      </c>
      <c r="I34" s="13" t="s">
        <v>10</v>
      </c>
      <c r="J34" s="13"/>
      <c r="K34" s="13" t="s">
        <v>11</v>
      </c>
      <c r="L34" s="13" t="s">
        <v>12</v>
      </c>
      <c r="M34" s="15"/>
      <c r="N34" s="16" t="s">
        <v>13</v>
      </c>
      <c r="O34" s="16" t="s">
        <v>14</v>
      </c>
      <c r="P34" s="12" t="s">
        <v>15</v>
      </c>
      <c r="Q34" s="12" t="s">
        <v>16</v>
      </c>
      <c r="R34" s="17" t="s">
        <v>16</v>
      </c>
      <c r="S34" s="12" t="s">
        <v>18</v>
      </c>
      <c r="T34" s="18" t="s">
        <v>19</v>
      </c>
      <c r="U34" s="18" t="s">
        <v>40</v>
      </c>
    </row>
    <row r="35" customFormat="false" ht="12.75" hidden="false" customHeight="true" outlineLevel="0" collapsed="false">
      <c r="A35" s="20"/>
      <c r="B35" s="55" t="s">
        <v>41</v>
      </c>
      <c r="C35" s="55"/>
      <c r="D35" s="22"/>
      <c r="E35" s="22" t="n">
        <v>-156114183</v>
      </c>
      <c r="F35" s="56"/>
      <c r="G35" s="22" t="n">
        <v>-205883457</v>
      </c>
      <c r="H35" s="56" t="n">
        <v>-205883457</v>
      </c>
      <c r="I35" s="57" t="n">
        <v>-205883457</v>
      </c>
      <c r="J35" s="57"/>
      <c r="K35" s="22" t="n">
        <v>-205883457</v>
      </c>
      <c r="L35" s="58" t="n">
        <v>-156114183</v>
      </c>
      <c r="M35" s="59"/>
      <c r="N35" s="25" t="n">
        <f aca="false">SUM(F35/E35*100)</f>
        <v>0</v>
      </c>
      <c r="O35" s="25" t="e">
        <f aca="false">SUM(#REF!/F35*100)</f>
        <v>#REF!</v>
      </c>
      <c r="P35" s="22" t="n">
        <v>-205883457</v>
      </c>
      <c r="Q35" s="25" t="n">
        <f aca="false">SUM(Q36)</f>
        <v>0</v>
      </c>
      <c r="R35" s="25" t="n">
        <v>1230204.21</v>
      </c>
      <c r="S35" s="25" t="n">
        <v>163276.16</v>
      </c>
      <c r="T35" s="27" t="n">
        <v>59725.26</v>
      </c>
      <c r="U35" s="27" t="n">
        <v>74988.39</v>
      </c>
    </row>
    <row r="36" customFormat="false" ht="13.5" hidden="false" customHeight="true" outlineLevel="0" collapsed="false">
      <c r="A36" s="41"/>
      <c r="B36" s="60" t="s">
        <v>42</v>
      </c>
      <c r="C36" s="60"/>
      <c r="D36" s="61" t="n">
        <v>0</v>
      </c>
      <c r="E36" s="61" t="n">
        <v>-13354767</v>
      </c>
      <c r="F36" s="62"/>
      <c r="G36" s="61" t="n">
        <v>-42800528</v>
      </c>
      <c r="H36" s="62" t="n">
        <v>-42800528</v>
      </c>
      <c r="I36" s="44" t="n">
        <v>-42800528</v>
      </c>
      <c r="J36" s="44"/>
      <c r="K36" s="61" t="n">
        <v>-18954934</v>
      </c>
      <c r="L36" s="43" t="n">
        <v>-13354767</v>
      </c>
      <c r="M36" s="45"/>
      <c r="N36" s="46" t="n">
        <f aca="false">SUM(F36/E36*100)</f>
        <v>0</v>
      </c>
      <c r="O36" s="46" t="e">
        <f aca="false">SUM(#REF!/F36*100)</f>
        <v>#REF!</v>
      </c>
      <c r="P36" s="61" t="n">
        <v>-42800528</v>
      </c>
      <c r="Q36" s="46" t="n">
        <f aca="false">SUM(Q77)</f>
        <v>0</v>
      </c>
      <c r="R36" s="46"/>
      <c r="S36" s="46" t="n">
        <v>0</v>
      </c>
      <c r="T36" s="49" t="n">
        <v>0</v>
      </c>
      <c r="U36" s="49" t="n">
        <v>0</v>
      </c>
    </row>
    <row r="37" customFormat="false" ht="13.5" hidden="false" customHeight="false" outlineLevel="0" collapsed="false">
      <c r="A37" s="50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63"/>
      <c r="N37" s="53"/>
      <c r="O37" s="53"/>
      <c r="P37" s="53"/>
      <c r="Q37" s="53"/>
      <c r="R37" s="53"/>
      <c r="S37" s="53"/>
      <c r="T37" s="54"/>
      <c r="U37" s="54"/>
    </row>
    <row r="38" customFormat="false" ht="34.5" hidden="false" customHeight="true" outlineLevel="0" collapsed="false">
      <c r="A38" s="11"/>
      <c r="B38" s="12" t="s">
        <v>4</v>
      </c>
      <c r="C38" s="12" t="s">
        <v>5</v>
      </c>
      <c r="D38" s="13" t="s">
        <v>6</v>
      </c>
      <c r="E38" s="13" t="s">
        <v>7</v>
      </c>
      <c r="F38" s="13"/>
      <c r="G38" s="13" t="s">
        <v>8</v>
      </c>
      <c r="H38" s="13" t="s">
        <v>9</v>
      </c>
      <c r="I38" s="13" t="s">
        <v>10</v>
      </c>
      <c r="J38" s="13"/>
      <c r="K38" s="13" t="s">
        <v>11</v>
      </c>
      <c r="L38" s="13" t="s">
        <v>12</v>
      </c>
      <c r="M38" s="15"/>
      <c r="N38" s="16" t="s">
        <v>13</v>
      </c>
      <c r="O38" s="16" t="s">
        <v>14</v>
      </c>
      <c r="P38" s="12" t="s">
        <v>15</v>
      </c>
      <c r="Q38" s="12" t="s">
        <v>16</v>
      </c>
      <c r="R38" s="17" t="s">
        <v>16</v>
      </c>
      <c r="S38" s="12" t="s">
        <v>18</v>
      </c>
      <c r="T38" s="18" t="s">
        <v>19</v>
      </c>
      <c r="U38" s="18" t="s">
        <v>40</v>
      </c>
    </row>
    <row r="39" customFormat="false" ht="12.75" hidden="false" customHeight="true" outlineLevel="0" collapsed="false">
      <c r="A39" s="20" t="n">
        <v>8</v>
      </c>
      <c r="B39" s="21" t="s">
        <v>43</v>
      </c>
      <c r="C39" s="21"/>
      <c r="D39" s="22" t="n">
        <f aca="false">SUM(D104)</f>
        <v>0</v>
      </c>
      <c r="E39" s="22" t="n">
        <f aca="false">SUM(E104)</f>
        <v>0</v>
      </c>
      <c r="F39" s="22"/>
      <c r="G39" s="22" t="n">
        <v>20250000</v>
      </c>
      <c r="H39" s="22" t="n">
        <v>35250000</v>
      </c>
      <c r="I39" s="24" t="n">
        <v>35250000</v>
      </c>
      <c r="J39" s="24"/>
      <c r="K39" s="22" t="n">
        <v>310000</v>
      </c>
      <c r="L39" s="22" t="n">
        <v>3012200</v>
      </c>
      <c r="M39" s="64"/>
      <c r="N39" s="25" t="e">
        <f aca="false">SUM(F39/E39*100)</f>
        <v>#DIV/0!</v>
      </c>
      <c r="O39" s="25" t="e">
        <f aca="false">SUM(#REF!/F39*100)</f>
        <v>#REF!</v>
      </c>
      <c r="P39" s="22" t="n">
        <v>20250000</v>
      </c>
      <c r="Q39" s="25" t="n">
        <v>0</v>
      </c>
      <c r="R39" s="25"/>
      <c r="S39" s="25" t="n">
        <v>0</v>
      </c>
      <c r="T39" s="27" t="n">
        <v>0</v>
      </c>
      <c r="U39" s="27" t="n">
        <v>0</v>
      </c>
    </row>
    <row r="40" customFormat="false" ht="12.75" hidden="false" customHeight="true" outlineLevel="0" collapsed="false">
      <c r="A40" s="28" t="n">
        <v>5</v>
      </c>
      <c r="B40" s="29" t="s">
        <v>44</v>
      </c>
      <c r="C40" s="29"/>
      <c r="D40" s="30" t="n">
        <f aca="false">SUM(D113)</f>
        <v>0</v>
      </c>
      <c r="E40" s="30" t="n">
        <f aca="false">SUM(E113)</f>
        <v>0</v>
      </c>
      <c r="F40" s="30"/>
      <c r="G40" s="30" t="n">
        <v>0</v>
      </c>
      <c r="H40" s="30" t="n">
        <v>0</v>
      </c>
      <c r="I40" s="32" t="n">
        <f aca="false">SUM(J113)</f>
        <v>0</v>
      </c>
      <c r="J40" s="32"/>
      <c r="K40" s="30" t="n">
        <v>1850000</v>
      </c>
      <c r="L40" s="30" t="n">
        <v>5002716</v>
      </c>
      <c r="M40" s="33"/>
      <c r="N40" s="34" t="e">
        <f aca="false">SUM(F40/E40*100)</f>
        <v>#DIV/0!</v>
      </c>
      <c r="O40" s="34" t="n">
        <v>0</v>
      </c>
      <c r="P40" s="30" t="n">
        <v>0</v>
      </c>
      <c r="Q40" s="34" t="n">
        <v>0</v>
      </c>
      <c r="R40" s="34"/>
      <c r="S40" s="34" t="n">
        <v>0</v>
      </c>
      <c r="T40" s="35" t="n">
        <v>0</v>
      </c>
      <c r="U40" s="35" t="n">
        <v>0</v>
      </c>
    </row>
    <row r="41" customFormat="false" ht="13.5" hidden="false" customHeight="true" outlineLevel="0" collapsed="false">
      <c r="A41" s="65"/>
      <c r="B41" s="42" t="s">
        <v>45</v>
      </c>
      <c r="C41" s="42"/>
      <c r="D41" s="61" t="n">
        <f aca="false">D39-D40</f>
        <v>0</v>
      </c>
      <c r="E41" s="61" t="n">
        <f aca="false">E39-E40</f>
        <v>0</v>
      </c>
      <c r="F41" s="61"/>
      <c r="G41" s="61" t="n">
        <f aca="false">G39-G40</f>
        <v>20250000</v>
      </c>
      <c r="H41" s="61" t="n">
        <f aca="false">H39-H40</f>
        <v>35250000</v>
      </c>
      <c r="I41" s="66" t="n">
        <f aca="false">I39-I40</f>
        <v>35250000</v>
      </c>
      <c r="J41" s="66"/>
      <c r="K41" s="61" t="n">
        <f aca="false">K39-K40</f>
        <v>-1540000</v>
      </c>
      <c r="L41" s="61" t="n">
        <f aca="false">L39-L40</f>
        <v>-1990516</v>
      </c>
      <c r="M41" s="67"/>
      <c r="N41" s="46" t="e">
        <f aca="false">SUM(F41/E41*100)</f>
        <v>#DIV/0!</v>
      </c>
      <c r="O41" s="46" t="e">
        <f aca="false">SUM(#REF!/F41*100)</f>
        <v>#REF!</v>
      </c>
      <c r="P41" s="61" t="n">
        <f aca="false">P39-P40</f>
        <v>20250000</v>
      </c>
      <c r="Q41" s="61" t="n">
        <f aca="false">Q39-Q40</f>
        <v>0</v>
      </c>
      <c r="R41" s="61" t="n">
        <f aca="false">R39-R40</f>
        <v>0</v>
      </c>
      <c r="S41" s="61" t="n">
        <f aca="false">S39-S40</f>
        <v>0</v>
      </c>
      <c r="T41" s="68" t="n">
        <f aca="false">T39-T40</f>
        <v>0</v>
      </c>
      <c r="U41" s="68" t="n">
        <f aca="false">U39-U40</f>
        <v>0</v>
      </c>
    </row>
    <row r="44" customFormat="false" ht="12.75" hidden="false" customHeight="false" outlineLevel="0" collapsed="false">
      <c r="B44" s="69"/>
      <c r="C44" s="4"/>
      <c r="D44" s="2"/>
      <c r="E44" s="2"/>
      <c r="F44" s="2"/>
      <c r="G44" s="2"/>
      <c r="H44" s="2"/>
      <c r="I44" s="2"/>
      <c r="J44" s="2"/>
      <c r="K44" s="5"/>
      <c r="L44" s="5"/>
      <c r="M44" s="5"/>
      <c r="N44" s="5"/>
      <c r="O44" s="5"/>
      <c r="P44" s="5"/>
      <c r="Q44" s="5"/>
      <c r="R44" s="5"/>
      <c r="S44" s="5"/>
    </row>
    <row r="45" customFormat="false" ht="15.75" hidden="false" customHeight="false" outlineLevel="0" collapsed="false">
      <c r="B45" s="8"/>
      <c r="C45" s="10"/>
      <c r="D45" s="9"/>
      <c r="E45" s="2"/>
      <c r="F45" s="2"/>
      <c r="G45" s="2"/>
      <c r="H45" s="2"/>
      <c r="I45" s="2"/>
      <c r="J45" s="2"/>
      <c r="K45" s="5"/>
      <c r="L45" s="5"/>
      <c r="M45" s="5"/>
      <c r="N45" s="5"/>
      <c r="O45" s="5"/>
      <c r="P45" s="5"/>
      <c r="Q45" s="5"/>
      <c r="R45" s="5"/>
      <c r="S45" s="5"/>
    </row>
    <row r="46" customFormat="false" ht="15.75" hidden="false" customHeight="false" outlineLevel="0" collapsed="false">
      <c r="B46" s="8"/>
      <c r="C46" s="10"/>
      <c r="D46" s="9"/>
      <c r="E46" s="2"/>
      <c r="F46" s="2"/>
      <c r="G46" s="2"/>
      <c r="H46" s="2"/>
      <c r="I46" s="2"/>
      <c r="J46" s="2"/>
      <c r="K46" s="5"/>
      <c r="L46" s="5"/>
      <c r="M46" s="5"/>
      <c r="N46" s="5"/>
      <c r="O46" s="5"/>
      <c r="P46" s="5"/>
      <c r="Q46" s="5"/>
      <c r="R46" s="5"/>
      <c r="S46" s="5"/>
    </row>
    <row r="47" customFormat="false" ht="12.75" hidden="false" customHeight="false" outlineLevel="0" collapsed="false">
      <c r="B47" s="69"/>
      <c r="C47" s="4"/>
      <c r="D47" s="2"/>
      <c r="E47" s="2"/>
      <c r="F47" s="2"/>
      <c r="G47" s="2"/>
      <c r="H47" s="2"/>
      <c r="I47" s="2"/>
      <c r="J47" s="2"/>
      <c r="K47" s="5"/>
      <c r="L47" s="5"/>
      <c r="M47" s="5"/>
      <c r="N47" s="5"/>
      <c r="O47" s="5"/>
      <c r="P47" s="5"/>
      <c r="Q47" s="5"/>
      <c r="R47" s="5"/>
      <c r="S47" s="5"/>
    </row>
    <row r="48" customFormat="false" ht="12.75" hidden="true" customHeight="false" outlineLevel="0" collapsed="false">
      <c r="B48" s="69"/>
      <c r="C48" s="4"/>
      <c r="D48" s="2"/>
      <c r="E48" s="2"/>
      <c r="F48" s="2"/>
      <c r="G48" s="2"/>
      <c r="H48" s="2"/>
      <c r="I48" s="2"/>
      <c r="J48" s="2"/>
      <c r="K48" s="5"/>
      <c r="L48" s="5"/>
      <c r="M48" s="5"/>
      <c r="N48" s="5"/>
      <c r="O48" s="5"/>
      <c r="P48" s="5"/>
      <c r="Q48" s="5"/>
      <c r="R48" s="5"/>
      <c r="S48" s="5"/>
    </row>
    <row r="49" customFormat="false" ht="13.5" hidden="true" customHeight="false" outlineLevel="0" collapsed="false">
      <c r="B49" s="70" t="s">
        <v>4</v>
      </c>
      <c r="C49" s="12" t="s">
        <v>5</v>
      </c>
      <c r="D49" s="71" t="s">
        <v>46</v>
      </c>
      <c r="E49" s="71" t="s">
        <v>47</v>
      </c>
      <c r="F49" s="71" t="s">
        <v>48</v>
      </c>
      <c r="G49" s="71" t="s">
        <v>49</v>
      </c>
      <c r="H49" s="71" t="s">
        <v>46</v>
      </c>
      <c r="I49" s="71" t="s">
        <v>47</v>
      </c>
      <c r="J49" s="71" t="s">
        <v>48</v>
      </c>
      <c r="K49" s="17" t="s">
        <v>49</v>
      </c>
      <c r="L49" s="17" t="s">
        <v>50</v>
      </c>
      <c r="M49" s="17" t="s">
        <v>51</v>
      </c>
      <c r="N49" s="17" t="s">
        <v>15</v>
      </c>
      <c r="O49" s="17" t="s">
        <v>51</v>
      </c>
      <c r="P49" s="17" t="s">
        <v>15</v>
      </c>
      <c r="Q49" s="12" t="s">
        <v>16</v>
      </c>
      <c r="R49" s="12" t="s">
        <v>52</v>
      </c>
      <c r="S49" s="12" t="s">
        <v>18</v>
      </c>
      <c r="T49" s="18" t="s">
        <v>19</v>
      </c>
      <c r="U49" s="18" t="s">
        <v>20</v>
      </c>
    </row>
    <row r="50" customFormat="false" ht="12.75" hidden="true" customHeight="false" outlineLevel="0" collapsed="false">
      <c r="B50" s="72" t="s">
        <v>53</v>
      </c>
      <c r="C50" s="73"/>
      <c r="D50" s="74"/>
      <c r="E50" s="74"/>
      <c r="F50" s="74"/>
      <c r="G50" s="74"/>
      <c r="H50" s="74"/>
      <c r="I50" s="74"/>
      <c r="J50" s="74"/>
      <c r="K50" s="75"/>
      <c r="L50" s="75"/>
      <c r="M50" s="75"/>
      <c r="N50" s="75"/>
      <c r="O50" s="75"/>
      <c r="P50" s="75"/>
      <c r="Q50" s="75"/>
      <c r="R50" s="75"/>
      <c r="S50" s="75"/>
      <c r="T50" s="74"/>
      <c r="U50" s="74"/>
    </row>
    <row r="51" customFormat="false" ht="12.75" hidden="true" customHeight="false" outlineLevel="0" collapsed="false">
      <c r="B51" s="76" t="s">
        <v>54</v>
      </c>
      <c r="C51" s="77"/>
      <c r="D51" s="78" t="n">
        <v>2151000</v>
      </c>
      <c r="E51" s="78" t="n">
        <v>2703362</v>
      </c>
      <c r="F51" s="78" t="n">
        <v>2619000</v>
      </c>
      <c r="G51" s="78" t="n">
        <v>2709000</v>
      </c>
      <c r="H51" s="78" t="n">
        <v>2151000</v>
      </c>
      <c r="I51" s="78" t="n">
        <v>2703362</v>
      </c>
      <c r="J51" s="78" t="n">
        <v>2619000</v>
      </c>
      <c r="K51" s="79" t="e">
        <f aca="false">SUM(K52+K53+K54+K55)</f>
        <v>#REF!</v>
      </c>
      <c r="L51" s="79" t="e">
        <f aca="false">SUM(L52+L53+L54+L55)</f>
        <v>#REF!</v>
      </c>
      <c r="M51" s="79" t="e">
        <f aca="false">SUM(M52+M53+M54+M55)</f>
        <v>#REF!</v>
      </c>
      <c r="N51" s="79" t="e">
        <f aca="false">SUM(N52+N53+N54+N55)</f>
        <v>#REF!</v>
      </c>
      <c r="O51" s="79" t="e">
        <f aca="false">SUM(O52+O53+O54+O55)</f>
        <v>#REF!</v>
      </c>
      <c r="P51" s="79" t="e">
        <f aca="false">SUM(P52+P53+P54+P55)</f>
        <v>#REF!</v>
      </c>
      <c r="Q51" s="79" t="e">
        <f aca="false">SUM(Q52+Q53+Q54+Q55)</f>
        <v>#REF!</v>
      </c>
      <c r="R51" s="79" t="e">
        <f aca="false">SUM(R52+R53+R54+R55)</f>
        <v>#REF!</v>
      </c>
      <c r="S51" s="79" t="n">
        <f aca="false">SUM(S52:S56)</f>
        <v>1432471.62</v>
      </c>
      <c r="T51" s="79" t="n">
        <f aca="false">SUM(T52:T56)</f>
        <v>1695202.07</v>
      </c>
      <c r="U51" s="79" t="n">
        <f aca="false">SUM(U52:U56)</f>
        <v>287894.71</v>
      </c>
    </row>
    <row r="52" customFormat="false" ht="12.75" hidden="true" customHeight="false" outlineLevel="0" collapsed="false">
      <c r="B52" s="80" t="s">
        <v>55</v>
      </c>
      <c r="C52" s="81"/>
      <c r="D52" s="82" t="n">
        <v>835000</v>
      </c>
      <c r="E52" s="82" t="n">
        <v>384000</v>
      </c>
      <c r="F52" s="82" t="n">
        <v>480000</v>
      </c>
      <c r="G52" s="82" t="n">
        <v>535000</v>
      </c>
      <c r="H52" s="82" t="n">
        <v>835000</v>
      </c>
      <c r="I52" s="82" t="n">
        <v>384000</v>
      </c>
      <c r="J52" s="82" t="n">
        <v>480000</v>
      </c>
      <c r="K52" s="83" t="e">
        <f aca="false">SUM(#REF!)</f>
        <v>#REF!</v>
      </c>
      <c r="L52" s="83" t="e">
        <f aca="false">SUM(#REF!)</f>
        <v>#REF!</v>
      </c>
      <c r="M52" s="83" t="e">
        <f aca="false">SUM(#REF!)</f>
        <v>#REF!</v>
      </c>
      <c r="N52" s="83" t="e">
        <f aca="false">SUM(#REF!)</f>
        <v>#REF!</v>
      </c>
      <c r="O52" s="83" t="e">
        <f aca="false">SUM(#REF!)</f>
        <v>#REF!</v>
      </c>
      <c r="P52" s="83" t="e">
        <f aca="false">SUM(#REF!)</f>
        <v>#REF!</v>
      </c>
      <c r="Q52" s="83" t="e">
        <f aca="false">SUM(#REF!)</f>
        <v>#REF!</v>
      </c>
      <c r="R52" s="83" t="e">
        <f aca="false">SUM(#REF!)</f>
        <v>#REF!</v>
      </c>
      <c r="S52" s="83" t="n">
        <v>124949.55</v>
      </c>
      <c r="T52" s="82" t="n">
        <v>139358.95</v>
      </c>
      <c r="U52" s="82" t="n">
        <v>102404.92</v>
      </c>
    </row>
    <row r="53" customFormat="false" ht="12.75" hidden="true" customHeight="false" outlineLevel="0" collapsed="false">
      <c r="B53" s="80" t="n">
        <v>63</v>
      </c>
      <c r="C53" s="81" t="s">
        <v>28</v>
      </c>
      <c r="D53" s="82" t="n">
        <v>810000</v>
      </c>
      <c r="E53" s="82" t="n">
        <v>1672362</v>
      </c>
      <c r="F53" s="82" t="n">
        <v>1418000</v>
      </c>
      <c r="G53" s="82" t="n">
        <v>1450000</v>
      </c>
      <c r="H53" s="82" t="n">
        <v>810000</v>
      </c>
      <c r="I53" s="82" t="n">
        <v>1672362</v>
      </c>
      <c r="J53" s="82" t="n">
        <v>1418000</v>
      </c>
      <c r="K53" s="83" t="e">
        <f aca="false">SUM(#REF!)</f>
        <v>#REF!</v>
      </c>
      <c r="L53" s="83" t="e">
        <f aca="false">SUM(#REF!)</f>
        <v>#REF!</v>
      </c>
      <c r="M53" s="83" t="e">
        <f aca="false">SUM(#REF!)</f>
        <v>#REF!</v>
      </c>
      <c r="N53" s="83" t="e">
        <f aca="false">SUM(#REF!)</f>
        <v>#REF!</v>
      </c>
      <c r="O53" s="83" t="e">
        <f aca="false">SUM(#REF!)</f>
        <v>#REF!</v>
      </c>
      <c r="P53" s="83" t="e">
        <f aca="false">SUM(#REF!)</f>
        <v>#REF!</v>
      </c>
      <c r="Q53" s="83" t="e">
        <f aca="false">SUM(#REF!)</f>
        <v>#REF!</v>
      </c>
      <c r="R53" s="83" t="e">
        <f aca="false">SUM(#REF!)</f>
        <v>#REF!</v>
      </c>
      <c r="S53" s="83" t="n">
        <v>1161726.06</v>
      </c>
      <c r="T53" s="82" t="n">
        <v>1407525.38</v>
      </c>
      <c r="U53" s="82" t="n">
        <v>177592.04</v>
      </c>
    </row>
    <row r="54" customFormat="false" ht="12" hidden="true" customHeight="true" outlineLevel="0" collapsed="false">
      <c r="B54" s="80" t="n">
        <v>64</v>
      </c>
      <c r="C54" s="81" t="s">
        <v>56</v>
      </c>
      <c r="D54" s="82" t="n">
        <v>29000</v>
      </c>
      <c r="E54" s="82" t="n">
        <v>40000</v>
      </c>
      <c r="F54" s="82" t="n">
        <v>41000</v>
      </c>
      <c r="G54" s="82" t="n">
        <v>42000</v>
      </c>
      <c r="H54" s="82" t="n">
        <v>29000</v>
      </c>
      <c r="I54" s="82" t="n">
        <v>40000</v>
      </c>
      <c r="J54" s="82" t="n">
        <v>41000</v>
      </c>
      <c r="K54" s="83" t="e">
        <f aca="false">SUM(#REF!)</f>
        <v>#REF!</v>
      </c>
      <c r="L54" s="83" t="e">
        <f aca="false">SUM(#REF!)</f>
        <v>#REF!</v>
      </c>
      <c r="M54" s="83" t="e">
        <f aca="false">SUM(#REF!)</f>
        <v>#REF!</v>
      </c>
      <c r="N54" s="83" t="e">
        <f aca="false">SUM(#REF!)</f>
        <v>#REF!</v>
      </c>
      <c r="O54" s="83" t="e">
        <f aca="false">SUM(#REF!)</f>
        <v>#REF!</v>
      </c>
      <c r="P54" s="83" t="e">
        <f aca="false">SUM(#REF!)</f>
        <v>#REF!</v>
      </c>
      <c r="Q54" s="83" t="e">
        <f aca="false">SUM(#REF!)</f>
        <v>#REF!</v>
      </c>
      <c r="R54" s="83" t="e">
        <f aca="false">SUM(#REF!)</f>
        <v>#REF!</v>
      </c>
      <c r="S54" s="82" t="n">
        <v>1725.4</v>
      </c>
      <c r="T54" s="82" t="n">
        <v>4114.41</v>
      </c>
      <c r="U54" s="82" t="n">
        <v>1295.62</v>
      </c>
    </row>
    <row r="55" customFormat="false" ht="12.75" hidden="true" customHeight="false" outlineLevel="0" collapsed="false">
      <c r="B55" s="80" t="n">
        <v>65</v>
      </c>
      <c r="C55" s="81" t="s">
        <v>57</v>
      </c>
      <c r="D55" s="82" t="n">
        <v>477000</v>
      </c>
      <c r="E55" s="82" t="n">
        <v>607000</v>
      </c>
      <c r="F55" s="82" t="n">
        <v>680000</v>
      </c>
      <c r="G55" s="82" t="n">
        <v>682000</v>
      </c>
      <c r="H55" s="82" t="n">
        <v>477000</v>
      </c>
      <c r="I55" s="82" t="n">
        <v>607000</v>
      </c>
      <c r="J55" s="82" t="n">
        <v>680000</v>
      </c>
      <c r="K55" s="83" t="e">
        <f aca="false">SUM(#REF!)</f>
        <v>#REF!</v>
      </c>
      <c r="L55" s="83" t="e">
        <f aca="false">SUM(#REF!)</f>
        <v>#REF!</v>
      </c>
      <c r="M55" s="83" t="e">
        <f aca="false">SUM(#REF!)</f>
        <v>#REF!</v>
      </c>
      <c r="N55" s="83" t="e">
        <f aca="false">SUM(#REF!)</f>
        <v>#REF!</v>
      </c>
      <c r="O55" s="83" t="e">
        <f aca="false">SUM(#REF!)</f>
        <v>#REF!</v>
      </c>
      <c r="P55" s="83" t="e">
        <f aca="false">SUM(#REF!)</f>
        <v>#REF!</v>
      </c>
      <c r="Q55" s="83" t="e">
        <f aca="false">SUM(#REF!)</f>
        <v>#REF!</v>
      </c>
      <c r="R55" s="83" t="e">
        <f aca="false">SUM(#REF!)</f>
        <v>#REF!</v>
      </c>
      <c r="S55" s="83" t="n">
        <v>17983.94</v>
      </c>
      <c r="T55" s="82" t="n">
        <v>18116.66</v>
      </c>
      <c r="U55" s="82" t="n">
        <v>6570.51</v>
      </c>
    </row>
    <row r="56" customFormat="false" ht="12.75" hidden="true" customHeight="false" outlineLevel="0" collapsed="false">
      <c r="B56" s="80" t="n">
        <v>66</v>
      </c>
      <c r="C56" s="81" t="s">
        <v>58</v>
      </c>
      <c r="D56" s="82"/>
      <c r="E56" s="82"/>
      <c r="F56" s="82"/>
      <c r="G56" s="82"/>
      <c r="H56" s="82"/>
      <c r="I56" s="82"/>
      <c r="J56" s="82"/>
      <c r="K56" s="83"/>
      <c r="L56" s="83"/>
      <c r="M56" s="83"/>
      <c r="N56" s="83"/>
      <c r="O56" s="83"/>
      <c r="P56" s="83"/>
      <c r="Q56" s="83" t="n">
        <f aca="false">SUM(Q57)</f>
        <v>0</v>
      </c>
      <c r="R56" s="83" t="n">
        <f aca="false">SUM(R57)</f>
        <v>0</v>
      </c>
      <c r="S56" s="83" t="n">
        <v>126086.67</v>
      </c>
      <c r="T56" s="83" t="n">
        <v>126086.67</v>
      </c>
      <c r="U56" s="83" t="n">
        <v>31.62</v>
      </c>
    </row>
    <row r="57" customFormat="false" ht="12.75" hidden="true" customHeight="false" outlineLevel="0" collapsed="false">
      <c r="B57" s="76" t="n">
        <v>7</v>
      </c>
      <c r="C57" s="77" t="s">
        <v>59</v>
      </c>
      <c r="D57" s="78" t="n">
        <v>0</v>
      </c>
      <c r="E57" s="78" t="n">
        <v>0</v>
      </c>
      <c r="F57" s="78" t="n">
        <v>0</v>
      </c>
      <c r="G57" s="78" t="n">
        <v>0</v>
      </c>
      <c r="H57" s="78" t="n">
        <v>0</v>
      </c>
      <c r="I57" s="78" t="n">
        <v>0</v>
      </c>
      <c r="J57" s="78" t="n">
        <v>0</v>
      </c>
      <c r="K57" s="79" t="n">
        <f aca="false">SUM(K58+K60)</f>
        <v>0</v>
      </c>
      <c r="L57" s="79" t="n">
        <f aca="false">SUM(L58+L60)</f>
        <v>0</v>
      </c>
      <c r="M57" s="79" t="n">
        <f aca="false">SUM(M58+M60)</f>
        <v>0</v>
      </c>
      <c r="N57" s="79" t="n">
        <f aca="false">SUM(N58+N60)</f>
        <v>0</v>
      </c>
      <c r="O57" s="79" t="n">
        <f aca="false">SUM(O58+O60)</f>
        <v>0</v>
      </c>
      <c r="P57" s="79" t="n">
        <f aca="false">SUM(P58+P60)</f>
        <v>0</v>
      </c>
      <c r="Q57" s="79" t="n">
        <f aca="false">SUM(Q58+Q60)</f>
        <v>0</v>
      </c>
      <c r="R57" s="79" t="n">
        <f aca="false">SUM(R58+R60)</f>
        <v>0</v>
      </c>
      <c r="S57" s="79" t="n">
        <f aca="false">SUM(S58+S60)</f>
        <v>0</v>
      </c>
      <c r="T57" s="79" t="n">
        <f aca="false">SUM(T58+T60)</f>
        <v>0</v>
      </c>
      <c r="U57" s="79" t="n">
        <f aca="false">SUM(U58+U60)</f>
        <v>0</v>
      </c>
    </row>
    <row r="58" customFormat="false" ht="12.75" hidden="true" customHeight="false" outlineLevel="0" collapsed="false">
      <c r="B58" s="80" t="n">
        <v>71</v>
      </c>
      <c r="C58" s="81" t="s">
        <v>60</v>
      </c>
      <c r="D58" s="82" t="n">
        <v>0</v>
      </c>
      <c r="E58" s="82" t="n">
        <v>0</v>
      </c>
      <c r="F58" s="82"/>
      <c r="G58" s="82"/>
      <c r="H58" s="82" t="n">
        <v>0</v>
      </c>
      <c r="I58" s="82" t="n">
        <v>0</v>
      </c>
      <c r="J58" s="82"/>
      <c r="K58" s="83" t="n">
        <f aca="false">SUM(K59)</f>
        <v>0</v>
      </c>
      <c r="L58" s="83" t="n">
        <f aca="false">SUM(L59)</f>
        <v>0</v>
      </c>
      <c r="M58" s="83" t="n">
        <f aca="false">SUM(M59)</f>
        <v>0</v>
      </c>
      <c r="N58" s="83" t="n">
        <f aca="false">SUM(N59)</f>
        <v>0</v>
      </c>
      <c r="O58" s="83" t="n">
        <f aca="false">SUM(O59)</f>
        <v>0</v>
      </c>
      <c r="P58" s="83" t="n">
        <f aca="false">SUM(P59)</f>
        <v>0</v>
      </c>
      <c r="Q58" s="83" t="n">
        <f aca="false">SUM(Q59)</f>
        <v>0</v>
      </c>
      <c r="R58" s="83" t="n">
        <f aca="false">SUM(R59)</f>
        <v>0</v>
      </c>
      <c r="S58" s="83" t="n">
        <f aca="false">SUM(S59)</f>
        <v>0</v>
      </c>
      <c r="T58" s="82" t="n">
        <v>0</v>
      </c>
      <c r="U58" s="82" t="n">
        <v>0</v>
      </c>
    </row>
    <row r="59" customFormat="false" ht="12.75" hidden="true" customHeight="false" outlineLevel="0" collapsed="false">
      <c r="B59" s="80" t="n">
        <v>711</v>
      </c>
      <c r="C59" s="81" t="s">
        <v>61</v>
      </c>
      <c r="D59" s="82" t="n">
        <v>0</v>
      </c>
      <c r="E59" s="82" t="n">
        <v>0</v>
      </c>
      <c r="F59" s="82"/>
      <c r="G59" s="82"/>
      <c r="H59" s="82" t="n">
        <v>0</v>
      </c>
      <c r="I59" s="82" t="n">
        <v>0</v>
      </c>
      <c r="J59" s="82"/>
      <c r="K59" s="83"/>
      <c r="L59" s="83"/>
      <c r="M59" s="83"/>
      <c r="N59" s="83"/>
      <c r="O59" s="83" t="n">
        <v>0</v>
      </c>
      <c r="P59" s="83" t="n">
        <v>0</v>
      </c>
      <c r="Q59" s="83" t="n">
        <v>0</v>
      </c>
      <c r="R59" s="83" t="n">
        <v>0</v>
      </c>
      <c r="S59" s="83" t="n">
        <v>0</v>
      </c>
      <c r="T59" s="82"/>
      <c r="U59" s="82"/>
    </row>
    <row r="60" customFormat="false" ht="12.75" hidden="true" customHeight="false" outlineLevel="0" collapsed="false">
      <c r="B60" s="80" t="n">
        <v>72</v>
      </c>
      <c r="C60" s="81" t="s">
        <v>62</v>
      </c>
      <c r="D60" s="82" t="n">
        <v>0</v>
      </c>
      <c r="E60" s="82" t="n">
        <v>0</v>
      </c>
      <c r="F60" s="82"/>
      <c r="G60" s="82"/>
      <c r="H60" s="82" t="n">
        <v>0</v>
      </c>
      <c r="I60" s="82" t="n">
        <v>0</v>
      </c>
      <c r="J60" s="82"/>
      <c r="K60" s="83" t="n">
        <f aca="false">SUM(K61)</f>
        <v>0</v>
      </c>
      <c r="L60" s="83" t="n">
        <f aca="false">SUM(L61)</f>
        <v>0</v>
      </c>
      <c r="M60" s="83" t="n">
        <f aca="false">SUM(M61)</f>
        <v>0</v>
      </c>
      <c r="N60" s="83" t="n">
        <f aca="false">SUM(N61)</f>
        <v>0</v>
      </c>
      <c r="O60" s="83" t="n">
        <f aca="false">SUM(O61)</f>
        <v>0</v>
      </c>
      <c r="P60" s="83" t="n">
        <f aca="false">SUM(P61)</f>
        <v>0</v>
      </c>
      <c r="Q60" s="83" t="n">
        <f aca="false">SUM(Q61)</f>
        <v>0</v>
      </c>
      <c r="R60" s="83" t="n">
        <f aca="false">SUM(R61)</f>
        <v>0</v>
      </c>
      <c r="S60" s="83" t="n">
        <f aca="false">SUM(S61)</f>
        <v>0</v>
      </c>
      <c r="T60" s="82" t="n">
        <v>0</v>
      </c>
      <c r="U60" s="82" t="n">
        <v>0</v>
      </c>
    </row>
    <row r="61" customFormat="false" ht="12.75" hidden="true" customHeight="false" outlineLevel="0" collapsed="false">
      <c r="B61" s="80" t="n">
        <v>721</v>
      </c>
      <c r="C61" s="81" t="s">
        <v>63</v>
      </c>
      <c r="D61" s="82" t="n">
        <v>0</v>
      </c>
      <c r="E61" s="82" t="n">
        <v>0</v>
      </c>
      <c r="F61" s="82"/>
      <c r="G61" s="82"/>
      <c r="H61" s="82" t="n">
        <v>0</v>
      </c>
      <c r="I61" s="82" t="n">
        <v>0</v>
      </c>
      <c r="J61" s="82"/>
      <c r="K61" s="83"/>
      <c r="L61" s="83"/>
      <c r="M61" s="83"/>
      <c r="N61" s="83"/>
      <c r="O61" s="83" t="n">
        <v>0</v>
      </c>
      <c r="P61" s="83" t="n">
        <v>0</v>
      </c>
      <c r="Q61" s="83" t="n">
        <v>0</v>
      </c>
      <c r="R61" s="83" t="n">
        <v>0</v>
      </c>
      <c r="S61" s="83" t="n">
        <v>0</v>
      </c>
      <c r="T61" s="82"/>
      <c r="U61" s="82"/>
    </row>
    <row r="62" customFormat="false" ht="12.75" hidden="true" customHeight="false" outlineLevel="0" collapsed="false">
      <c r="B62" s="76" t="n">
        <v>3</v>
      </c>
      <c r="C62" s="77" t="s">
        <v>64</v>
      </c>
      <c r="D62" s="78" t="n">
        <v>1320000</v>
      </c>
      <c r="E62" s="78" t="n">
        <v>1873362</v>
      </c>
      <c r="F62" s="78" t="n">
        <v>1449000</v>
      </c>
      <c r="G62" s="78" t="n">
        <v>1486000</v>
      </c>
      <c r="H62" s="78" t="n">
        <v>1320000</v>
      </c>
      <c r="I62" s="78" t="n">
        <v>1873362</v>
      </c>
      <c r="J62" s="78" t="n">
        <v>1449000</v>
      </c>
      <c r="K62" s="79" t="e">
        <f aca="false">SUM(K63+K64+K65+K67+K68)</f>
        <v>#REF!</v>
      </c>
      <c r="L62" s="79" t="e">
        <f aca="false">SUM(L63+L64+L65+L67+L68)</f>
        <v>#REF!</v>
      </c>
      <c r="M62" s="79" t="e">
        <f aca="false">SUM(M63+M64+M65+M67+M68)</f>
        <v>#REF!</v>
      </c>
      <c r="N62" s="79" t="e">
        <f aca="false">SUM(N63+N64+N65+N67+N68)</f>
        <v>#REF!</v>
      </c>
      <c r="O62" s="79" t="e">
        <f aca="false">SUM(O63+O64+O65+O67+O68)</f>
        <v>#REF!</v>
      </c>
      <c r="P62" s="79" t="e">
        <f aca="false">SUM(P63+P64+P65+P67+P68)</f>
        <v>#REF!</v>
      </c>
      <c r="Q62" s="79" t="e">
        <f aca="false">SUM(Q63+Q64+Q65+Q67+Q68)+Q66</f>
        <v>#REF!</v>
      </c>
      <c r="R62" s="79" t="e">
        <f aca="false">SUM(R63+R64+R65+R67+R68)+R66</f>
        <v>#REF!</v>
      </c>
      <c r="S62" s="79" t="n">
        <f aca="false">SUM(S63:S68)</f>
        <v>731722.29</v>
      </c>
      <c r="T62" s="79" t="n">
        <f aca="false">SUM(T63:T68)</f>
        <v>628774.3</v>
      </c>
      <c r="U62" s="79" t="n">
        <f aca="false">SUM(U63:U68)</f>
        <v>307498.73</v>
      </c>
    </row>
    <row r="63" customFormat="false" ht="12.75" hidden="true" customHeight="false" outlineLevel="0" collapsed="false">
      <c r="B63" s="80" t="n">
        <v>31</v>
      </c>
      <c r="C63" s="81" t="s">
        <v>65</v>
      </c>
      <c r="D63" s="82" t="n">
        <v>356000</v>
      </c>
      <c r="E63" s="82" t="n">
        <v>398000</v>
      </c>
      <c r="F63" s="82" t="n">
        <v>358000</v>
      </c>
      <c r="G63" s="82" t="n">
        <v>358000</v>
      </c>
      <c r="H63" s="82" t="n">
        <v>356000</v>
      </c>
      <c r="I63" s="82" t="n">
        <v>398000</v>
      </c>
      <c r="J63" s="82" t="n">
        <v>358000</v>
      </c>
      <c r="K63" s="83" t="e">
        <f aca="false">SUM(#REF!)</f>
        <v>#REF!</v>
      </c>
      <c r="L63" s="83" t="e">
        <f aca="false">SUM(#REF!)</f>
        <v>#REF!</v>
      </c>
      <c r="M63" s="83" t="e">
        <f aca="false">SUM(#REF!)</f>
        <v>#REF!</v>
      </c>
      <c r="N63" s="83" t="e">
        <f aca="false">SUM(#REF!)</f>
        <v>#REF!</v>
      </c>
      <c r="O63" s="83" t="e">
        <f aca="false">SUM(#REF!)</f>
        <v>#REF!</v>
      </c>
      <c r="P63" s="83" t="e">
        <f aca="false">SUM(#REF!)</f>
        <v>#REF!</v>
      </c>
      <c r="Q63" s="83" t="e">
        <f aca="false">SUM(#REF!)</f>
        <v>#REF!</v>
      </c>
      <c r="R63" s="83" t="e">
        <f aca="false">SUM(#REF!)</f>
        <v>#REF!</v>
      </c>
      <c r="S63" s="83" t="n">
        <v>213086.47</v>
      </c>
      <c r="T63" s="82" t="n">
        <v>166633.49</v>
      </c>
      <c r="U63" s="82" t="n">
        <v>147915.23</v>
      </c>
    </row>
    <row r="64" customFormat="false" ht="12.75" hidden="true" customHeight="false" outlineLevel="0" collapsed="false">
      <c r="B64" s="80" t="n">
        <v>32</v>
      </c>
      <c r="C64" s="81" t="s">
        <v>66</v>
      </c>
      <c r="D64" s="82" t="n">
        <v>578000</v>
      </c>
      <c r="E64" s="82" t="n">
        <v>602362</v>
      </c>
      <c r="F64" s="82" t="n">
        <v>625000</v>
      </c>
      <c r="G64" s="82" t="n">
        <v>637000</v>
      </c>
      <c r="H64" s="82" t="n">
        <v>578000</v>
      </c>
      <c r="I64" s="82" t="n">
        <v>602362</v>
      </c>
      <c r="J64" s="82" t="n">
        <v>625000</v>
      </c>
      <c r="K64" s="83" t="e">
        <f aca="false">SUM(#REF!)</f>
        <v>#REF!</v>
      </c>
      <c r="L64" s="83" t="e">
        <f aca="false">SUM(#REF!)</f>
        <v>#REF!</v>
      </c>
      <c r="M64" s="83" t="e">
        <f aca="false">SUM(#REF!)</f>
        <v>#REF!</v>
      </c>
      <c r="N64" s="83" t="e">
        <f aca="false">SUM(#REF!)</f>
        <v>#REF!</v>
      </c>
      <c r="O64" s="83" t="e">
        <f aca="false">SUM(#REF!)</f>
        <v>#REF!</v>
      </c>
      <c r="P64" s="83" t="e">
        <f aca="false">SUM(#REF!)</f>
        <v>#REF!</v>
      </c>
      <c r="Q64" s="83" t="e">
        <f aca="false">SUM(#REF!)</f>
        <v>#REF!</v>
      </c>
      <c r="R64" s="83" t="e">
        <f aca="false">SUM(#REF!)</f>
        <v>#REF!</v>
      </c>
      <c r="S64" s="83" t="n">
        <v>223393.93</v>
      </c>
      <c r="T64" s="82" t="n">
        <v>203663.15</v>
      </c>
      <c r="U64" s="82" t="n">
        <v>63207.98</v>
      </c>
    </row>
    <row r="65" customFormat="false" ht="12.75" hidden="true" customHeight="false" outlineLevel="0" collapsed="false">
      <c r="B65" s="80" t="n">
        <v>34</v>
      </c>
      <c r="C65" s="81" t="s">
        <v>67</v>
      </c>
      <c r="D65" s="82" t="n">
        <v>23000</v>
      </c>
      <c r="E65" s="82" t="n">
        <v>20000</v>
      </c>
      <c r="F65" s="82" t="n">
        <v>25000</v>
      </c>
      <c r="G65" s="82" t="n">
        <v>25000</v>
      </c>
      <c r="H65" s="82" t="n">
        <v>23000</v>
      </c>
      <c r="I65" s="82" t="n">
        <v>20000</v>
      </c>
      <c r="J65" s="82" t="n">
        <v>25000</v>
      </c>
      <c r="K65" s="83" t="e">
        <f aca="false">SUM(#REF!+#REF!)</f>
        <v>#REF!</v>
      </c>
      <c r="L65" s="83" t="e">
        <f aca="false">SUM(#REF!+#REF!)</f>
        <v>#REF!</v>
      </c>
      <c r="M65" s="83" t="e">
        <f aca="false">SUM(#REF!+#REF!)</f>
        <v>#REF!</v>
      </c>
      <c r="N65" s="83" t="e">
        <f aca="false">SUM(#REF!+#REF!)</f>
        <v>#REF!</v>
      </c>
      <c r="O65" s="83" t="e">
        <f aca="false">SUM(#REF!+#REF!)</f>
        <v>#REF!</v>
      </c>
      <c r="P65" s="83" t="e">
        <f aca="false">SUM(#REF!+#REF!)</f>
        <v>#REF!</v>
      </c>
      <c r="Q65" s="83" t="e">
        <f aca="false">SUM(#REF!+#REF!)</f>
        <v>#REF!</v>
      </c>
      <c r="R65" s="83" t="e">
        <f aca="false">SUM(#REF!+#REF!)</f>
        <v>#REF!</v>
      </c>
      <c r="S65" s="83" t="n">
        <v>2654.46</v>
      </c>
      <c r="T65" s="82" t="n">
        <v>4512.58</v>
      </c>
      <c r="U65" s="82" t="n">
        <v>1493.9</v>
      </c>
    </row>
    <row r="66" customFormat="false" ht="12.75" hidden="true" customHeight="false" outlineLevel="0" collapsed="false">
      <c r="B66" s="80" t="n">
        <v>36</v>
      </c>
      <c r="C66" s="81" t="s">
        <v>68</v>
      </c>
      <c r="D66" s="82"/>
      <c r="E66" s="82"/>
      <c r="F66" s="82"/>
      <c r="G66" s="82"/>
      <c r="H66" s="82"/>
      <c r="I66" s="82"/>
      <c r="J66" s="82"/>
      <c r="K66" s="83"/>
      <c r="L66" s="83"/>
      <c r="M66" s="83"/>
      <c r="N66" s="83"/>
      <c r="O66" s="83"/>
      <c r="P66" s="83"/>
      <c r="Q66" s="83" t="e">
        <f aca="false">SUM(#REF!)</f>
        <v>#REF!</v>
      </c>
      <c r="R66" s="83" t="e">
        <f aca="false">SUM(#REF!)</f>
        <v>#REF!</v>
      </c>
      <c r="S66" s="83" t="n">
        <v>14334.06</v>
      </c>
      <c r="T66" s="82" t="n">
        <v>12741.39</v>
      </c>
      <c r="U66" s="82" t="n">
        <v>10107.69</v>
      </c>
    </row>
    <row r="67" customFormat="false" ht="12.75" hidden="true" customHeight="false" outlineLevel="0" collapsed="false">
      <c r="B67" s="80" t="n">
        <v>37</v>
      </c>
      <c r="C67" s="81" t="s">
        <v>69</v>
      </c>
      <c r="D67" s="82" t="n">
        <v>125000</v>
      </c>
      <c r="E67" s="82" t="n">
        <v>152000</v>
      </c>
      <c r="F67" s="82" t="n">
        <v>153000</v>
      </c>
      <c r="G67" s="82" t="n">
        <v>160000</v>
      </c>
      <c r="H67" s="82" t="n">
        <v>125000</v>
      </c>
      <c r="I67" s="82" t="n">
        <v>152000</v>
      </c>
      <c r="J67" s="82" t="n">
        <v>153000</v>
      </c>
      <c r="K67" s="83" t="e">
        <f aca="false">SUM(#REF!)</f>
        <v>#REF!</v>
      </c>
      <c r="L67" s="83" t="e">
        <f aca="false">SUM(#REF!)</f>
        <v>#REF!</v>
      </c>
      <c r="M67" s="83" t="e">
        <f aca="false">SUM(#REF!)</f>
        <v>#REF!</v>
      </c>
      <c r="N67" s="83" t="e">
        <f aca="false">SUM(#REF!)</f>
        <v>#REF!</v>
      </c>
      <c r="O67" s="83" t="e">
        <f aca="false">SUM(#REF!)</f>
        <v>#REF!</v>
      </c>
      <c r="P67" s="83" t="e">
        <f aca="false">SUM(#REF!)</f>
        <v>#REF!</v>
      </c>
      <c r="Q67" s="83" t="e">
        <f aca="false">SUM(#REF!)</f>
        <v>#REF!</v>
      </c>
      <c r="R67" s="83" t="e">
        <f aca="false">SUM(#REF!)</f>
        <v>#REF!</v>
      </c>
      <c r="S67" s="83" t="n">
        <v>73727.53</v>
      </c>
      <c r="T67" s="82" t="n">
        <v>64967.82</v>
      </c>
      <c r="U67" s="82" t="n">
        <v>26516.92</v>
      </c>
    </row>
    <row r="68" customFormat="false" ht="12.75" hidden="true" customHeight="false" outlineLevel="0" collapsed="false">
      <c r="B68" s="80" t="n">
        <v>38</v>
      </c>
      <c r="C68" s="81" t="s">
        <v>70</v>
      </c>
      <c r="D68" s="82" t="n">
        <v>238000</v>
      </c>
      <c r="E68" s="82" t="n">
        <v>701000</v>
      </c>
      <c r="F68" s="82" t="n">
        <v>288000</v>
      </c>
      <c r="G68" s="82" t="n">
        <v>306000</v>
      </c>
      <c r="H68" s="82" t="n">
        <v>238000</v>
      </c>
      <c r="I68" s="82" t="n">
        <v>701000</v>
      </c>
      <c r="J68" s="82" t="n">
        <v>288000</v>
      </c>
      <c r="K68" s="83" t="e">
        <f aca="false">SUM(#REF!+#REF!)</f>
        <v>#REF!</v>
      </c>
      <c r="L68" s="83" t="e">
        <f aca="false">SUM(#REF!+#REF!)</f>
        <v>#REF!</v>
      </c>
      <c r="M68" s="83" t="e">
        <f aca="false">SUM(#REF!+#REF!)</f>
        <v>#REF!</v>
      </c>
      <c r="N68" s="83" t="e">
        <f aca="false">SUM(#REF!+#REF!)</f>
        <v>#REF!</v>
      </c>
      <c r="O68" s="83" t="e">
        <f aca="false">SUM(#REF!+#REF!)</f>
        <v>#REF!</v>
      </c>
      <c r="P68" s="83" t="e">
        <f aca="false">SUM(#REF!+#REF!)</f>
        <v>#REF!</v>
      </c>
      <c r="Q68" s="83" t="e">
        <f aca="false">SUM(#REF!)</f>
        <v>#REF!</v>
      </c>
      <c r="R68" s="83" t="e">
        <f aca="false">SUM(#REF!)</f>
        <v>#REF!</v>
      </c>
      <c r="S68" s="83" t="n">
        <v>204525.84</v>
      </c>
      <c r="T68" s="82" t="n">
        <v>176255.87</v>
      </c>
      <c r="U68" s="82" t="n">
        <v>58257.01</v>
      </c>
    </row>
    <row r="69" customFormat="false" ht="12.75" hidden="true" customHeight="false" outlineLevel="0" collapsed="false">
      <c r="B69" s="76" t="n">
        <v>4</v>
      </c>
      <c r="C69" s="77" t="s">
        <v>71</v>
      </c>
      <c r="D69" s="78" t="n">
        <v>831000</v>
      </c>
      <c r="E69" s="78" t="n">
        <v>830000</v>
      </c>
      <c r="F69" s="78" t="n">
        <v>1170000</v>
      </c>
      <c r="G69" s="78" t="n">
        <v>1223000</v>
      </c>
      <c r="H69" s="78" t="n">
        <v>831000</v>
      </c>
      <c r="I69" s="78" t="n">
        <v>830000</v>
      </c>
      <c r="J69" s="78" t="n">
        <v>1170000</v>
      </c>
      <c r="K69" s="79" t="e">
        <f aca="false">SUM(K70,K71)</f>
        <v>#REF!</v>
      </c>
      <c r="L69" s="79" t="e">
        <f aca="false">SUM(L70,L71)</f>
        <v>#REF!</v>
      </c>
      <c r="M69" s="79" t="e">
        <f aca="false">SUM(M70,M71)</f>
        <v>#REF!</v>
      </c>
      <c r="N69" s="79" t="e">
        <f aca="false">SUM(N70,N71)</f>
        <v>#REF!</v>
      </c>
      <c r="O69" s="79" t="e">
        <f aca="false">SUM(O70,O71)</f>
        <v>#REF!</v>
      </c>
      <c r="P69" s="79" t="e">
        <f aca="false">SUM(P70,P71)</f>
        <v>#REF!</v>
      </c>
      <c r="Q69" s="79" t="e">
        <f aca="false">SUM(Q70,Q71)</f>
        <v>#REF!</v>
      </c>
      <c r="R69" s="79" t="e">
        <f aca="false">SUM(R70,R71)</f>
        <v>#REF!</v>
      </c>
      <c r="S69" s="79" t="n">
        <f aca="false">SUM(S70,S71)</f>
        <v>864025.48</v>
      </c>
      <c r="T69" s="79" t="n">
        <f aca="false">SUM(T70,T71)</f>
        <v>1126153.03</v>
      </c>
      <c r="U69" s="79" t="n">
        <f aca="false">SUM(U70,U71)</f>
        <v>34023.04</v>
      </c>
    </row>
    <row r="70" customFormat="false" ht="12.75" hidden="true" customHeight="false" outlineLevel="0" collapsed="false">
      <c r="B70" s="80" t="n">
        <v>41</v>
      </c>
      <c r="C70" s="84" t="s">
        <v>72</v>
      </c>
      <c r="D70" s="82"/>
      <c r="E70" s="82"/>
      <c r="F70" s="82"/>
      <c r="G70" s="82"/>
      <c r="H70" s="82"/>
      <c r="I70" s="82"/>
      <c r="J70" s="82"/>
      <c r="K70" s="83" t="n">
        <v>137020</v>
      </c>
      <c r="L70" s="79"/>
      <c r="M70" s="79"/>
      <c r="N70" s="79"/>
      <c r="O70" s="83" t="n">
        <v>100000</v>
      </c>
      <c r="P70" s="83" t="e">
        <f aca="false">SUM(#REF!)</f>
        <v>#REF!</v>
      </c>
      <c r="Q70" s="83" t="e">
        <f aca="false">SUM(#REF!)</f>
        <v>#REF!</v>
      </c>
      <c r="R70" s="83" t="e">
        <f aca="false">SUM(#REF!)</f>
        <v>#REF!</v>
      </c>
      <c r="S70" s="83" t="n">
        <v>0</v>
      </c>
      <c r="T70" s="82"/>
      <c r="U70" s="82"/>
    </row>
    <row r="71" customFormat="false" ht="12.75" hidden="true" customHeight="false" outlineLevel="0" collapsed="false">
      <c r="B71" s="80" t="n">
        <v>42</v>
      </c>
      <c r="C71" s="81" t="s">
        <v>73</v>
      </c>
      <c r="D71" s="82" t="n">
        <v>831000</v>
      </c>
      <c r="E71" s="82" t="n">
        <v>830000</v>
      </c>
      <c r="F71" s="82" t="n">
        <v>1170000</v>
      </c>
      <c r="G71" s="82" t="n">
        <v>1223000</v>
      </c>
      <c r="H71" s="82" t="n">
        <v>831000</v>
      </c>
      <c r="I71" s="82" t="n">
        <v>830000</v>
      </c>
      <c r="J71" s="82" t="n">
        <v>1170000</v>
      </c>
      <c r="K71" s="83" t="e">
        <f aca="false">SUM(#REF!+#REF!+#REF!)</f>
        <v>#REF!</v>
      </c>
      <c r="L71" s="83" t="e">
        <f aca="false">SUM(#REF!+#REF!+#REF!)</f>
        <v>#REF!</v>
      </c>
      <c r="M71" s="83" t="e">
        <f aca="false">SUM(#REF!+#REF!+#REF!)</f>
        <v>#REF!</v>
      </c>
      <c r="N71" s="83" t="e">
        <f aca="false">SUM(#REF!+#REF!+#REF!)</f>
        <v>#REF!</v>
      </c>
      <c r="O71" s="83" t="e">
        <f aca="false">SUM(#REF!+#REF!+#REF!+#REF!)</f>
        <v>#REF!</v>
      </c>
      <c r="P71" s="83" t="e">
        <f aca="false">SUM(#REF!+#REF!+#REF!+#REF!)</f>
        <v>#REF!</v>
      </c>
      <c r="Q71" s="83" t="e">
        <f aca="false">SUM(#REF!+#REF!+#REF!+#REF!)</f>
        <v>#REF!</v>
      </c>
      <c r="R71" s="83" t="e">
        <f aca="false">SUM(#REF!+#REF!+#REF!+#REF!)</f>
        <v>#REF!</v>
      </c>
      <c r="S71" s="83" t="n">
        <v>864025.48</v>
      </c>
      <c r="T71" s="82" t="n">
        <v>1126153.03</v>
      </c>
      <c r="U71" s="82" t="n">
        <v>34023.04</v>
      </c>
    </row>
    <row r="72" customFormat="false" ht="12.75" hidden="true" customHeight="false" outlineLevel="0" collapsed="false">
      <c r="B72" s="80" t="s">
        <v>74</v>
      </c>
      <c r="C72" s="81"/>
      <c r="D72" s="82"/>
      <c r="E72" s="82"/>
      <c r="F72" s="82"/>
      <c r="G72" s="82"/>
      <c r="H72" s="82"/>
      <c r="I72" s="82"/>
      <c r="J72" s="82"/>
      <c r="K72" s="83"/>
      <c r="L72" s="83"/>
      <c r="M72" s="83"/>
      <c r="N72" s="83"/>
      <c r="O72" s="83"/>
      <c r="P72" s="83"/>
      <c r="Q72" s="83"/>
      <c r="R72" s="83"/>
      <c r="S72" s="83"/>
      <c r="T72" s="82"/>
      <c r="U72" s="82"/>
    </row>
    <row r="73" customFormat="false" ht="12.75" hidden="true" customHeight="false" outlineLevel="0" collapsed="false">
      <c r="B73" s="76" t="n">
        <v>8</v>
      </c>
      <c r="C73" s="77" t="s">
        <v>75</v>
      </c>
      <c r="D73" s="78" t="n">
        <v>0</v>
      </c>
      <c r="E73" s="78" t="n">
        <v>0</v>
      </c>
      <c r="F73" s="78" t="n">
        <v>0</v>
      </c>
      <c r="G73" s="78" t="n">
        <v>0</v>
      </c>
      <c r="H73" s="78" t="n">
        <v>0</v>
      </c>
      <c r="I73" s="78" t="n">
        <v>0</v>
      </c>
      <c r="J73" s="78" t="n">
        <v>0</v>
      </c>
      <c r="K73" s="79" t="n">
        <v>0</v>
      </c>
      <c r="L73" s="79" t="n">
        <v>0</v>
      </c>
      <c r="M73" s="79" t="n">
        <v>0</v>
      </c>
      <c r="N73" s="79" t="n">
        <v>0</v>
      </c>
      <c r="O73" s="79" t="n">
        <v>0</v>
      </c>
      <c r="P73" s="79" t="n">
        <v>0</v>
      </c>
      <c r="Q73" s="79" t="n">
        <v>0</v>
      </c>
      <c r="R73" s="79" t="n">
        <v>0</v>
      </c>
      <c r="S73" s="79" t="n">
        <v>0</v>
      </c>
      <c r="T73" s="79" t="n">
        <v>0</v>
      </c>
      <c r="U73" s="79" t="n">
        <v>0</v>
      </c>
    </row>
    <row r="74" customFormat="false" ht="12.75" hidden="true" customHeight="false" outlineLevel="0" collapsed="false">
      <c r="B74" s="76" t="n">
        <v>5</v>
      </c>
      <c r="C74" s="77" t="s">
        <v>76</v>
      </c>
      <c r="D74" s="78" t="n">
        <v>0</v>
      </c>
      <c r="E74" s="78" t="n">
        <v>0</v>
      </c>
      <c r="F74" s="78" t="n">
        <v>0</v>
      </c>
      <c r="G74" s="78" t="n">
        <v>0</v>
      </c>
      <c r="H74" s="78" t="n">
        <v>0</v>
      </c>
      <c r="I74" s="78" t="n">
        <v>0</v>
      </c>
      <c r="J74" s="78" t="n">
        <v>0</v>
      </c>
      <c r="K74" s="79" t="n">
        <v>0</v>
      </c>
      <c r="L74" s="79" t="n">
        <v>0</v>
      </c>
      <c r="M74" s="79" t="n">
        <v>0</v>
      </c>
      <c r="N74" s="79" t="n">
        <v>0</v>
      </c>
      <c r="O74" s="79" t="n">
        <v>0</v>
      </c>
      <c r="P74" s="79" t="n">
        <v>0</v>
      </c>
      <c r="Q74" s="79" t="n">
        <v>0</v>
      </c>
      <c r="R74" s="79" t="n">
        <v>0</v>
      </c>
      <c r="S74" s="79" t="n">
        <v>0</v>
      </c>
      <c r="T74" s="79" t="n">
        <v>0</v>
      </c>
      <c r="U74" s="79" t="n">
        <v>0</v>
      </c>
    </row>
    <row r="75" customFormat="false" ht="12.75" hidden="true" customHeight="false" outlineLevel="0" collapsed="false">
      <c r="B75" s="80"/>
      <c r="C75" s="81"/>
      <c r="D75" s="82"/>
      <c r="E75" s="82"/>
      <c r="F75" s="82"/>
      <c r="G75" s="82"/>
      <c r="H75" s="82"/>
      <c r="I75" s="82"/>
      <c r="J75" s="82"/>
      <c r="K75" s="83"/>
      <c r="L75" s="83"/>
      <c r="M75" s="83"/>
      <c r="N75" s="83"/>
      <c r="O75" s="83"/>
      <c r="P75" s="83"/>
      <c r="Q75" s="83"/>
      <c r="R75" s="83"/>
      <c r="S75" s="83"/>
      <c r="T75" s="82"/>
      <c r="U75" s="82"/>
    </row>
    <row r="76" customFormat="false" ht="12.75" hidden="true" customHeight="false" outlineLevel="0" collapsed="false">
      <c r="B76" s="80"/>
      <c r="C76" s="81"/>
      <c r="D76" s="82"/>
      <c r="E76" s="82"/>
      <c r="F76" s="82"/>
      <c r="G76" s="82"/>
      <c r="H76" s="82"/>
      <c r="I76" s="82"/>
      <c r="J76" s="82"/>
      <c r="K76" s="83"/>
      <c r="L76" s="83"/>
      <c r="M76" s="83"/>
      <c r="N76" s="83"/>
      <c r="O76" s="83"/>
      <c r="P76" s="83"/>
      <c r="Q76" s="83"/>
      <c r="R76" s="83"/>
      <c r="S76" s="83"/>
      <c r="T76" s="82"/>
      <c r="U76" s="82"/>
    </row>
    <row r="77" customFormat="false" ht="12.75" hidden="true" customHeight="false" outlineLevel="0" collapsed="false">
      <c r="B77" s="80" t="s">
        <v>77</v>
      </c>
      <c r="C77" s="81"/>
      <c r="D77" s="82"/>
      <c r="E77" s="82"/>
      <c r="F77" s="82"/>
      <c r="G77" s="82"/>
      <c r="H77" s="82"/>
      <c r="I77" s="82"/>
      <c r="J77" s="82"/>
      <c r="K77" s="83"/>
      <c r="L77" s="83"/>
      <c r="M77" s="83"/>
      <c r="N77" s="83"/>
      <c r="O77" s="83"/>
      <c r="P77" s="83"/>
      <c r="Q77" s="83"/>
      <c r="R77" s="83"/>
      <c r="S77" s="83"/>
      <c r="T77" s="82"/>
      <c r="U77" s="82"/>
    </row>
    <row r="78" customFormat="false" ht="12.75" hidden="true" customHeight="false" outlineLevel="0" collapsed="false">
      <c r="B78" s="76" t="n">
        <v>9</v>
      </c>
      <c r="C78" s="77" t="s">
        <v>78</v>
      </c>
      <c r="D78" s="78" t="n">
        <v>0</v>
      </c>
      <c r="E78" s="78" t="n">
        <v>0</v>
      </c>
      <c r="F78" s="78" t="n">
        <v>0</v>
      </c>
      <c r="G78" s="78" t="n">
        <v>0</v>
      </c>
      <c r="H78" s="78" t="n">
        <v>0</v>
      </c>
      <c r="I78" s="78" t="n">
        <v>0</v>
      </c>
      <c r="J78" s="78" t="n">
        <v>0</v>
      </c>
      <c r="K78" s="79" t="n">
        <v>0</v>
      </c>
      <c r="L78" s="79" t="n">
        <v>0</v>
      </c>
      <c r="M78" s="79" t="n">
        <v>0</v>
      </c>
      <c r="N78" s="79" t="n">
        <v>0</v>
      </c>
      <c r="O78" s="79" t="n">
        <v>0</v>
      </c>
      <c r="P78" s="79" t="e">
        <f aca="false">SUM(P79)</f>
        <v>#REF!</v>
      </c>
      <c r="Q78" s="79" t="e">
        <f aca="false">SUM(Q79)</f>
        <v>#REF!</v>
      </c>
      <c r="R78" s="79" t="e">
        <f aca="false">SUM(R79)</f>
        <v>#REF!</v>
      </c>
      <c r="S78" s="79" t="n">
        <f aca="false">SUM(S79)</f>
        <v>163279.16</v>
      </c>
      <c r="T78" s="79" t="n">
        <f aca="false">SUM(T79)</f>
        <v>59725.26</v>
      </c>
      <c r="U78" s="79" t="n">
        <f aca="false">SUM(U79)</f>
        <v>131371.47</v>
      </c>
    </row>
    <row r="79" customFormat="false" ht="13.5" hidden="true" customHeight="false" outlineLevel="0" collapsed="false">
      <c r="B79" s="85" t="n">
        <v>92</v>
      </c>
      <c r="C79" s="86" t="s">
        <v>79</v>
      </c>
      <c r="D79" s="87"/>
      <c r="E79" s="87" t="n">
        <v>0</v>
      </c>
      <c r="F79" s="87"/>
      <c r="G79" s="87"/>
      <c r="H79" s="87"/>
      <c r="I79" s="87" t="n">
        <v>0</v>
      </c>
      <c r="J79" s="87"/>
      <c r="K79" s="88"/>
      <c r="L79" s="88"/>
      <c r="M79" s="88"/>
      <c r="N79" s="88"/>
      <c r="O79" s="88"/>
      <c r="P79" s="88" t="e">
        <f aca="false">SUM(#REF!)</f>
        <v>#REF!</v>
      </c>
      <c r="Q79" s="88" t="e">
        <f aca="false">SUM(#REF!)</f>
        <v>#REF!</v>
      </c>
      <c r="R79" s="88" t="e">
        <f aca="false">SUM(#REF!)</f>
        <v>#REF!</v>
      </c>
      <c r="S79" s="88" t="n">
        <v>163279.16</v>
      </c>
      <c r="T79" s="87" t="n">
        <v>59725.26</v>
      </c>
      <c r="U79" s="87" t="n">
        <v>131371.47</v>
      </c>
    </row>
    <row r="80" customFormat="false" ht="12.75" hidden="true" customHeight="false" outlineLevel="0" collapsed="false"/>
  </sheetData>
  <mergeCells count="29">
    <mergeCell ref="I10:J10"/>
    <mergeCell ref="B11:C11"/>
    <mergeCell ref="I11:J11"/>
    <mergeCell ref="B12:C12"/>
    <mergeCell ref="I12:J12"/>
    <mergeCell ref="B18:C18"/>
    <mergeCell ref="I18:J18"/>
    <mergeCell ref="B19:C19"/>
    <mergeCell ref="I19:J19"/>
    <mergeCell ref="K19:L19"/>
    <mergeCell ref="B20:C20"/>
    <mergeCell ref="I20:J20"/>
    <mergeCell ref="B27:C27"/>
    <mergeCell ref="I27:J27"/>
    <mergeCell ref="I32:J32"/>
    <mergeCell ref="B33:L33"/>
    <mergeCell ref="I34:J34"/>
    <mergeCell ref="B35:C35"/>
    <mergeCell ref="I35:J35"/>
    <mergeCell ref="B36:C36"/>
    <mergeCell ref="I36:J36"/>
    <mergeCell ref="B37:L37"/>
    <mergeCell ref="I38:J38"/>
    <mergeCell ref="B39:C39"/>
    <mergeCell ref="I39:J39"/>
    <mergeCell ref="B40:C40"/>
    <mergeCell ref="I40:J40"/>
    <mergeCell ref="B41:C41"/>
    <mergeCell ref="I41:J4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AU360"/>
  <sheetViews>
    <sheetView showFormulas="false" showGridLines="true" showRowColHeaders="true" showZeros="true" rightToLeft="false" tabSelected="false" showOutlineSymbols="true" defaultGridColor="true" view="normal" topLeftCell="H3" colorId="64" zoomScale="100" zoomScaleNormal="100" zoomScalePageLayoutView="115" workbookViewId="0">
      <selection pane="topLeft" activeCell="I14" activeCellId="0" sqref="I14"/>
    </sheetView>
  </sheetViews>
  <sheetFormatPr defaultColWidth="8.6796875" defaultRowHeight="12.75" zeroHeight="false" outlineLevelRow="0" outlineLevelCol="0"/>
  <cols>
    <col collapsed="false" customWidth="true" hidden="true" outlineLevel="0" max="1" min="1" style="0" width="2.42"/>
    <col collapsed="false" customWidth="true" hidden="true" outlineLevel="0" max="4" min="2" style="0" width="2.57"/>
    <col collapsed="false" customWidth="true" hidden="true" outlineLevel="0" max="5" min="5" style="0" width="3"/>
    <col collapsed="false" customWidth="true" hidden="true" outlineLevel="0" max="6" min="6" style="0" width="2.71"/>
    <col collapsed="false" customWidth="true" hidden="true" outlineLevel="0" max="7" min="7" style="0" width="3.57"/>
    <col collapsed="false" customWidth="true" hidden="false" outlineLevel="0" max="8" min="8" style="89" width="7"/>
    <col collapsed="false" customWidth="true" hidden="false" outlineLevel="0" max="9" min="9" style="0" width="45.57"/>
    <col collapsed="false" customWidth="true" hidden="true" outlineLevel="0" max="10" min="10" style="19" width="11.71"/>
    <col collapsed="false" customWidth="true" hidden="true" outlineLevel="0" max="11" min="11" style="19" width="11.85"/>
    <col collapsed="false" customWidth="true" hidden="true" outlineLevel="0" max="12" min="12" style="19" width="11.57"/>
    <col collapsed="false" customWidth="true" hidden="true" outlineLevel="0" max="13" min="13" style="19" width="11.71"/>
    <col collapsed="false" customWidth="true" hidden="true" outlineLevel="0" max="14" min="14" style="19" width="11.85"/>
    <col collapsed="false" customWidth="true" hidden="true" outlineLevel="0" max="15" min="15" style="19" width="12.29"/>
    <col collapsed="false" customWidth="true" hidden="true" outlineLevel="0" max="19" min="16" style="19" width="13.86"/>
    <col collapsed="false" customWidth="true" hidden="true" outlineLevel="0" max="20" min="20" style="90" width="6.57"/>
    <col collapsed="false" customWidth="true" hidden="true" outlineLevel="0" max="21" min="21" style="90" width="11.71"/>
    <col collapsed="false" customWidth="true" hidden="true" outlineLevel="0" max="22" min="22" style="19" width="13.71"/>
    <col collapsed="false" customWidth="true" hidden="true" outlineLevel="0" max="23" min="23" style="19" width="13.29"/>
    <col collapsed="false" customWidth="true" hidden="true" outlineLevel="0" max="24" min="24" style="19" width="18.71"/>
    <col collapsed="false" customWidth="true" hidden="true" outlineLevel="0" max="25" min="25" style="19" width="15.14"/>
    <col collapsed="false" customWidth="true" hidden="true" outlineLevel="0" max="30" min="26" style="91" width="14.71"/>
    <col collapsed="false" customWidth="true" hidden="true" outlineLevel="0" max="31" min="31" style="91" width="14.57"/>
    <col collapsed="false" customWidth="true" hidden="true" outlineLevel="0" max="32" min="32" style="19" width="13.86"/>
    <col collapsed="false" customWidth="true" hidden="true" outlineLevel="0" max="33" min="33" style="19" width="4.86"/>
    <col collapsed="false" customWidth="true" hidden="true" outlineLevel="0" max="34" min="34" style="19" width="15.42"/>
    <col collapsed="false" customWidth="true" hidden="true" outlineLevel="0" max="35" min="35" style="19" width="12.29"/>
    <col collapsed="false" customWidth="true" hidden="true" outlineLevel="0" max="36" min="36" style="19" width="16"/>
    <col collapsed="false" customWidth="true" hidden="true" outlineLevel="0" max="38" min="37" style="19" width="12.86"/>
    <col collapsed="false" customWidth="true" hidden="true" outlineLevel="0" max="39" min="39" style="19" width="13.15"/>
    <col collapsed="false" customWidth="true" hidden="true" outlineLevel="0" max="40" min="40" style="0" width="12.42"/>
    <col collapsed="false" customWidth="true" hidden="false" outlineLevel="0" max="41" min="41" style="92" width="12.42"/>
    <col collapsed="false" customWidth="true" hidden="true" outlineLevel="0" max="42" min="42" style="19" width="13.71"/>
    <col collapsed="false" customWidth="true" hidden="false" outlineLevel="0" max="43" min="43" style="93" width="13.71"/>
    <col collapsed="false" customWidth="true" hidden="true" outlineLevel="0" max="44" min="44" style="19" width="14.42"/>
    <col collapsed="false" customWidth="true" hidden="false" outlineLevel="0" max="45" min="45" style="93" width="14.42"/>
    <col collapsed="false" customWidth="true" hidden="true" outlineLevel="0" max="46" min="46" style="19" width="15.85"/>
    <col collapsed="false" customWidth="true" hidden="false" outlineLevel="0" max="47" min="47" style="2" width="12.15"/>
    <col collapsed="false" customWidth="true" hidden="false" outlineLevel="0" max="52" min="52" style="0" width="23.86"/>
  </cols>
  <sheetData>
    <row r="2" customFormat="false" ht="18" hidden="false" customHeight="false" outlineLevel="0" collapsed="false">
      <c r="H2" s="3" t="s">
        <v>0</v>
      </c>
      <c r="I2" s="4"/>
    </row>
    <row r="3" customFormat="false" ht="12.75" hidden="false" customHeight="false" outlineLevel="0" collapsed="false">
      <c r="H3" s="4"/>
      <c r="I3" s="4"/>
    </row>
    <row r="4" customFormat="false" ht="12.75" hidden="false" customHeight="false" outlineLevel="0" collapsed="false">
      <c r="H4" s="4"/>
      <c r="I4" s="4"/>
    </row>
    <row r="5" customFormat="false" ht="18" hidden="false" customHeight="false" outlineLevel="0" collapsed="false">
      <c r="H5" s="4"/>
      <c r="I5" s="3" t="s">
        <v>1</v>
      </c>
    </row>
    <row r="6" customFormat="false" ht="18" hidden="false" customHeight="false" outlineLevel="0" collapsed="false">
      <c r="H6" s="4"/>
      <c r="I6" s="94" t="s">
        <v>2</v>
      </c>
    </row>
    <row r="7" customFormat="false" ht="18" hidden="false" customHeight="false" outlineLevel="0" collapsed="false">
      <c r="H7" s="4"/>
      <c r="I7" s="94"/>
    </row>
    <row r="8" customFormat="false" ht="18" hidden="false" customHeight="false" outlineLevel="0" collapsed="false">
      <c r="H8" s="4"/>
      <c r="I8" s="94"/>
    </row>
    <row r="9" customFormat="false" ht="18" hidden="false" customHeight="false" outlineLevel="0" collapsed="false">
      <c r="H9" s="4"/>
      <c r="I9" s="95" t="s">
        <v>3</v>
      </c>
    </row>
    <row r="10" customFormat="false" ht="18" hidden="false" customHeight="false" outlineLevel="0" collapsed="false">
      <c r="H10" s="4"/>
      <c r="I10" s="94"/>
    </row>
    <row r="11" customFormat="false" ht="18" hidden="false" customHeight="false" outlineLevel="0" collapsed="false">
      <c r="H11" s="4"/>
      <c r="I11" s="94" t="s">
        <v>80</v>
      </c>
    </row>
    <row r="12" customFormat="false" ht="18" hidden="false" customHeight="false" outlineLevel="0" collapsed="false">
      <c r="H12" s="4"/>
      <c r="I12" s="94"/>
    </row>
    <row r="13" customFormat="false" ht="18" hidden="false" customHeight="false" outlineLevel="0" collapsed="false">
      <c r="A13" s="95" t="s">
        <v>81</v>
      </c>
      <c r="B13" s="3"/>
      <c r="H13" s="95"/>
      <c r="I13" s="3"/>
    </row>
    <row r="14" customFormat="false" ht="18" hidden="false" customHeight="false" outlineLevel="0" collapsed="false">
      <c r="A14" s="95"/>
      <c r="B14" s="3"/>
      <c r="H14" s="95"/>
      <c r="I14" s="3" t="s">
        <v>82</v>
      </c>
      <c r="AN14" s="0" t="n">
        <v>7.5345</v>
      </c>
    </row>
    <row r="16" customFormat="false" ht="9.75" hidden="false" customHeight="true" outlineLevel="0" collapsed="false"/>
    <row r="17" s="105" customFormat="true" ht="30" hidden="false" customHeight="true" outlineLevel="0" collapsed="false">
      <c r="A17" s="70" t="s">
        <v>83</v>
      </c>
      <c r="B17" s="12" t="s">
        <v>84</v>
      </c>
      <c r="C17" s="12" t="s">
        <v>85</v>
      </c>
      <c r="D17" s="12" t="s">
        <v>86</v>
      </c>
      <c r="E17" s="12" t="s">
        <v>87</v>
      </c>
      <c r="F17" s="12" t="s">
        <v>88</v>
      </c>
      <c r="G17" s="96" t="s">
        <v>89</v>
      </c>
      <c r="H17" s="97" t="s">
        <v>90</v>
      </c>
      <c r="I17" s="98" t="s">
        <v>91</v>
      </c>
      <c r="J17" s="99" t="s">
        <v>92</v>
      </c>
      <c r="K17" s="99" t="s">
        <v>93</v>
      </c>
      <c r="L17" s="99" t="s">
        <v>94</v>
      </c>
      <c r="M17" s="99" t="s">
        <v>46</v>
      </c>
      <c r="N17" s="100" t="s">
        <v>95</v>
      </c>
      <c r="O17" s="99" t="s">
        <v>47</v>
      </c>
      <c r="P17" s="99" t="s">
        <v>50</v>
      </c>
      <c r="Q17" s="99" t="s">
        <v>48</v>
      </c>
      <c r="R17" s="99" t="s">
        <v>50</v>
      </c>
      <c r="S17" s="99" t="s">
        <v>51</v>
      </c>
      <c r="T17" s="101" t="s">
        <v>96</v>
      </c>
      <c r="U17" s="101" t="s">
        <v>49</v>
      </c>
      <c r="V17" s="102" t="s">
        <v>51</v>
      </c>
      <c r="W17" s="102" t="s">
        <v>15</v>
      </c>
      <c r="X17" s="102" t="s">
        <v>97</v>
      </c>
      <c r="Y17" s="102" t="s">
        <v>9</v>
      </c>
      <c r="Z17" s="102" t="s">
        <v>98</v>
      </c>
      <c r="AA17" s="102"/>
      <c r="AB17" s="102" t="s">
        <v>52</v>
      </c>
      <c r="AC17" s="102" t="s">
        <v>99</v>
      </c>
      <c r="AD17" s="102" t="s">
        <v>100</v>
      </c>
      <c r="AE17" s="103" t="s">
        <v>101</v>
      </c>
      <c r="AF17" s="102" t="s">
        <v>102</v>
      </c>
      <c r="AG17" s="102" t="s">
        <v>103</v>
      </c>
      <c r="AH17" s="102" t="s">
        <v>20</v>
      </c>
      <c r="AI17" s="102" t="s">
        <v>104</v>
      </c>
      <c r="AJ17" s="102" t="s">
        <v>50</v>
      </c>
      <c r="AK17" s="102" t="s">
        <v>16</v>
      </c>
      <c r="AL17" s="102" t="s">
        <v>99</v>
      </c>
      <c r="AM17" s="102" t="s">
        <v>100</v>
      </c>
      <c r="AN17" s="102" t="s">
        <v>105</v>
      </c>
      <c r="AO17" s="103" t="s">
        <v>106</v>
      </c>
      <c r="AP17" s="102" t="s">
        <v>107</v>
      </c>
      <c r="AQ17" s="104" t="s">
        <v>108</v>
      </c>
      <c r="AR17" s="103" t="s">
        <v>109</v>
      </c>
      <c r="AS17" s="104" t="s">
        <v>110</v>
      </c>
      <c r="AT17" s="103" t="s">
        <v>111</v>
      </c>
      <c r="AU17" s="103" t="s">
        <v>103</v>
      </c>
    </row>
    <row r="18" s="1" customFormat="true" ht="11.25" hidden="false" customHeight="true" outlineLevel="0" collapsed="false">
      <c r="A18" s="106"/>
      <c r="B18" s="107"/>
      <c r="C18" s="107"/>
      <c r="D18" s="107"/>
      <c r="E18" s="107"/>
      <c r="F18" s="107"/>
      <c r="G18" s="108"/>
      <c r="H18" s="109" t="n">
        <v>1</v>
      </c>
      <c r="I18" s="109" t="n">
        <v>2</v>
      </c>
      <c r="J18" s="109" t="n">
        <v>1</v>
      </c>
      <c r="K18" s="109"/>
      <c r="L18" s="109"/>
      <c r="M18" s="109" t="n">
        <v>3</v>
      </c>
      <c r="N18" s="109"/>
      <c r="O18" s="109" t="n">
        <v>4</v>
      </c>
      <c r="P18" s="109"/>
      <c r="Q18" s="109" t="n">
        <v>3</v>
      </c>
      <c r="R18" s="109" t="n">
        <v>4</v>
      </c>
      <c r="S18" s="109" t="n">
        <v>7</v>
      </c>
      <c r="T18" s="110" t="n">
        <v>8</v>
      </c>
      <c r="U18" s="110" t="n">
        <v>3</v>
      </c>
      <c r="V18" s="109" t="n">
        <v>4</v>
      </c>
      <c r="W18" s="109" t="n">
        <v>3</v>
      </c>
      <c r="X18" s="109"/>
      <c r="Y18" s="109" t="n">
        <v>3</v>
      </c>
      <c r="Z18" s="109" t="n">
        <v>4</v>
      </c>
      <c r="AA18" s="109"/>
      <c r="AB18" s="109"/>
      <c r="AC18" s="109"/>
      <c r="AD18" s="109"/>
      <c r="AE18" s="109"/>
      <c r="AF18" s="111" t="n">
        <v>5</v>
      </c>
      <c r="AG18" s="112"/>
      <c r="AH18" s="112"/>
      <c r="AI18" s="112"/>
      <c r="AJ18" s="112"/>
      <c r="AK18" s="112"/>
      <c r="AL18" s="112"/>
      <c r="AM18" s="112"/>
      <c r="AN18" s="111"/>
      <c r="AO18" s="113"/>
      <c r="AP18" s="112"/>
      <c r="AQ18" s="114"/>
      <c r="AR18" s="112"/>
      <c r="AS18" s="114"/>
      <c r="AT18" s="112"/>
      <c r="AU18" s="112"/>
    </row>
    <row r="19" customFormat="false" ht="12.75" hidden="false" customHeight="false" outlineLevel="0" collapsed="false">
      <c r="A19" s="115"/>
      <c r="B19" s="116"/>
      <c r="C19" s="116"/>
      <c r="D19" s="116"/>
      <c r="E19" s="116"/>
      <c r="F19" s="116"/>
      <c r="G19" s="117"/>
      <c r="H19" s="118"/>
      <c r="I19" s="119" t="s">
        <v>112</v>
      </c>
      <c r="J19" s="120" t="e">
        <f aca="false">SUM(J20+#REF!+#REF!)</f>
        <v>#REF!</v>
      </c>
      <c r="K19" s="120" t="e">
        <f aca="false">SUM(K20+#REF!+#REF!)</f>
        <v>#REF!</v>
      </c>
      <c r="L19" s="120" t="e">
        <f aca="false">SUM(L20+#REF!+#REF!)</f>
        <v>#REF!</v>
      </c>
      <c r="M19" s="120" t="e">
        <f aca="false">SUM(M20)</f>
        <v>#REF!</v>
      </c>
      <c r="N19" s="120" t="e">
        <f aca="false">SUM(N20)</f>
        <v>#REF!</v>
      </c>
      <c r="O19" s="120" t="e">
        <f aca="false">SUM(O20)</f>
        <v>#REF!</v>
      </c>
      <c r="P19" s="120" t="e">
        <f aca="false">SUM(P20+#REF!)</f>
        <v>#REF!</v>
      </c>
      <c r="Q19" s="120" t="e">
        <f aca="false">SUM(Q20)</f>
        <v>#REF!</v>
      </c>
      <c r="R19" s="120" t="e">
        <f aca="false">SUM(R20)</f>
        <v>#REF!</v>
      </c>
      <c r="S19" s="120" t="e">
        <f aca="false">SUM(S20)</f>
        <v>#REF!</v>
      </c>
      <c r="T19" s="120" t="e">
        <f aca="false">SUM(T20)</f>
        <v>#REF!</v>
      </c>
      <c r="U19" s="120" t="e">
        <f aca="false">SUM(U20)</f>
        <v>#REF!</v>
      </c>
      <c r="V19" s="120" t="n">
        <f aca="false">SUM(V20)</f>
        <v>4702700</v>
      </c>
      <c r="W19" s="120" t="n">
        <f aca="false">SUM(W20)</f>
        <v>4919700</v>
      </c>
      <c r="X19" s="120" t="n">
        <f aca="false">SUM(X20)</f>
        <v>2305347.84</v>
      </c>
      <c r="Y19" s="120" t="n">
        <f aca="false">SUM(Y20)</f>
        <v>6092200</v>
      </c>
      <c r="Z19" s="120" t="n">
        <f aca="false">SUM(Z20)</f>
        <v>4345000</v>
      </c>
      <c r="AA19" s="120" t="n">
        <f aca="false">SUM(AA20)</f>
        <v>4355596</v>
      </c>
      <c r="AB19" s="120" t="n">
        <f aca="false">SUM(AB20)</f>
        <v>4894530</v>
      </c>
      <c r="AC19" s="120" t="n">
        <f aca="false">SUM(AC20)</f>
        <v>0</v>
      </c>
      <c r="AD19" s="120" t="n">
        <f aca="false">SUM(AD20)</f>
        <v>0</v>
      </c>
      <c r="AE19" s="120" t="n">
        <f aca="false">SUM(AE20)</f>
        <v>4894530</v>
      </c>
      <c r="AF19" s="120" t="n">
        <f aca="false">SUM(AF20)</f>
        <v>1616265.35</v>
      </c>
      <c r="AG19" s="120" t="e">
        <f aca="false">SUM(AG20)</f>
        <v>#DIV/0!</v>
      </c>
      <c r="AH19" s="120" t="n">
        <f aca="false">SUM(AH20)</f>
        <v>3027712.54</v>
      </c>
      <c r="AI19" s="120" t="n">
        <f aca="false">SUM(AI20+AI97)</f>
        <v>6853500</v>
      </c>
      <c r="AJ19" s="120" t="n">
        <f aca="false">SUM(AJ20+AJ97)</f>
        <v>2588313.84</v>
      </c>
      <c r="AK19" s="120" t="n">
        <f aca="false">SUM(AK20+AK97)</f>
        <v>10035161.6</v>
      </c>
      <c r="AL19" s="120" t="n">
        <f aca="false">SUM(AL20+AL97)</f>
        <v>755000</v>
      </c>
      <c r="AM19" s="120" t="n">
        <f aca="false">SUM(AM20+AM97)</f>
        <v>167000</v>
      </c>
      <c r="AN19" s="120" t="n">
        <f aca="false">SUM(AN20+AN97)</f>
        <v>12023161.6</v>
      </c>
      <c r="AO19" s="120" t="n">
        <f aca="false">SUM(AO20+AO97)</f>
        <v>1595747.77357489</v>
      </c>
      <c r="AP19" s="120" t="n">
        <f aca="false">SUM(AP20+AP97)</f>
        <v>13222500</v>
      </c>
      <c r="AQ19" s="120" t="n">
        <f aca="false">SUM(AQ20+AQ97)</f>
        <v>1754927.33426239</v>
      </c>
      <c r="AR19" s="120" t="n">
        <f aca="false">SUM(AR20+AR97)</f>
        <v>789991.979623838</v>
      </c>
      <c r="AS19" s="120" t="n">
        <f aca="false">SUM(AS20+AS97)</f>
        <v>362883.1</v>
      </c>
      <c r="AT19" s="120" t="n">
        <f aca="false">SUM(AT20+AT97)</f>
        <v>608042.13</v>
      </c>
      <c r="AU19" s="120" t="n">
        <f aca="false">SUM(AS19/AQ19*100)</f>
        <v>20.6779558854226</v>
      </c>
    </row>
    <row r="20" customFormat="false" ht="12.75" hidden="false" customHeight="false" outlineLevel="0" collapsed="false">
      <c r="A20" s="115"/>
      <c r="B20" s="116"/>
      <c r="C20" s="116"/>
      <c r="D20" s="116"/>
      <c r="E20" s="116"/>
      <c r="F20" s="116"/>
      <c r="G20" s="117"/>
      <c r="H20" s="121" t="n">
        <v>6</v>
      </c>
      <c r="I20" s="81" t="s">
        <v>113</v>
      </c>
      <c r="J20" s="82" t="e">
        <f aca="false">SUM(J21+J43+J64+J79)</f>
        <v>#REF!</v>
      </c>
      <c r="K20" s="82" t="e">
        <f aca="false">SUM(K21+K43+K64+K79)</f>
        <v>#REF!</v>
      </c>
      <c r="L20" s="82" t="e">
        <f aca="false">SUM(L21+L43+L64+L79)</f>
        <v>#REF!</v>
      </c>
      <c r="M20" s="82" t="e">
        <f aca="false">SUM(M21+M43+M64+M79)</f>
        <v>#REF!</v>
      </c>
      <c r="N20" s="82" t="e">
        <f aca="false">SUM(N21+N43+N64+N79)</f>
        <v>#REF!</v>
      </c>
      <c r="O20" s="82" t="e">
        <f aca="false">SUM(O21+O43+O64+O79)</f>
        <v>#REF!</v>
      </c>
      <c r="P20" s="82" t="e">
        <f aca="false">SUM(P21+P43+P64+P79)</f>
        <v>#REF!</v>
      </c>
      <c r="Q20" s="82" t="e">
        <f aca="false">SUM(Q21+Q43+Q64+Q79)</f>
        <v>#REF!</v>
      </c>
      <c r="R20" s="82" t="e">
        <f aca="false">SUM(R21+R43+R64+R79)</f>
        <v>#REF!</v>
      </c>
      <c r="S20" s="82" t="e">
        <f aca="false">SUM(S21+S43+S64+S79)</f>
        <v>#REF!</v>
      </c>
      <c r="T20" s="82" t="e">
        <f aca="false">SUM(T21+T43+T64+T79)</f>
        <v>#REF!</v>
      </c>
      <c r="U20" s="82" t="e">
        <f aca="false">SUM(U21+U43+U64+U79)</f>
        <v>#REF!</v>
      </c>
      <c r="V20" s="82" t="n">
        <f aca="false">SUM(V21+V43+V64+V79)</f>
        <v>4702700</v>
      </c>
      <c r="W20" s="82" t="n">
        <f aca="false">SUM(W21+W43+W64+W79)</f>
        <v>4919700</v>
      </c>
      <c r="X20" s="82" t="n">
        <f aca="false">SUM(X21+X43+X64+X79)</f>
        <v>2305347.84</v>
      </c>
      <c r="Y20" s="82" t="n">
        <f aca="false">SUM(Y21+Y43+Y64+Y79)</f>
        <v>6092200</v>
      </c>
      <c r="Z20" s="82" t="n">
        <f aca="false">SUM(Z21+Z43+Z64+Z79)</f>
        <v>4345000</v>
      </c>
      <c r="AA20" s="82" t="n">
        <f aca="false">SUM(AA21+AA43+AA64+AA79)</f>
        <v>4355596</v>
      </c>
      <c r="AB20" s="82" t="n">
        <f aca="false">SUM(AB21+AB43+AB64+AB79)</f>
        <v>4894530</v>
      </c>
      <c r="AC20" s="82" t="n">
        <f aca="false">SUM(AC21+AC43+AC64+AC79)</f>
        <v>0</v>
      </c>
      <c r="AD20" s="82" t="n">
        <f aca="false">SUM(AD21+AD43+AD64+AD79)</f>
        <v>0</v>
      </c>
      <c r="AE20" s="82" t="n">
        <f aca="false">SUM(AE21+AE43+AE64+AE79)</f>
        <v>4894530</v>
      </c>
      <c r="AF20" s="82" t="n">
        <f aca="false">SUM(AF21+AF43+AF64+AF79)</f>
        <v>1616265.35</v>
      </c>
      <c r="AG20" s="82" t="e">
        <f aca="false">SUM(AG21+AG43+AG64+AG79)</f>
        <v>#DIV/0!</v>
      </c>
      <c r="AH20" s="82" t="n">
        <f aca="false">SUM(AH21+AH43+AH64+AH79)</f>
        <v>3027712.54</v>
      </c>
      <c r="AI20" s="82" t="n">
        <f aca="false">SUM(AI21+AI43+AI64+AI79)</f>
        <v>5853500</v>
      </c>
      <c r="AJ20" s="82" t="n">
        <f aca="false">SUM(AJ21+AJ43+AJ64+AJ79)</f>
        <v>2488313.84</v>
      </c>
      <c r="AK20" s="82" t="n">
        <f aca="false">SUM(AK21+AK43+AK64+AK79+AK94)</f>
        <v>8804957.39</v>
      </c>
      <c r="AL20" s="82" t="n">
        <f aca="false">SUM(AL21+AL43+AL64+AL79+AL94)</f>
        <v>755000</v>
      </c>
      <c r="AM20" s="82" t="n">
        <f aca="false">SUM(AM21+AM43+AM64+AM79+AM94)</f>
        <v>167000</v>
      </c>
      <c r="AN20" s="82" t="n">
        <f aca="false">SUM(AN21+AN43+AN64+AN79+AN94)</f>
        <v>10792957.39</v>
      </c>
      <c r="AO20" s="122" t="n">
        <f aca="false">SUM(AN20/$AN$14)</f>
        <v>1432471.61590019</v>
      </c>
      <c r="AP20" s="82" t="n">
        <f aca="false">SUM(AP21+AP43+AP64+AP79+AP94)</f>
        <v>12772500</v>
      </c>
      <c r="AQ20" s="122" t="n">
        <f aca="false">SUM(AP20/$AN$14)</f>
        <v>1695202.07047581</v>
      </c>
      <c r="AR20" s="122" t="n">
        <f aca="false">SUM(AQ20/$AN$14)</f>
        <v>224991.979623838</v>
      </c>
      <c r="AS20" s="122" t="n">
        <f aca="false">SUM(AS21+AS43+AS64+AS79+AS94)</f>
        <v>287894.71</v>
      </c>
      <c r="AT20" s="122" t="n">
        <f aca="false">SUM(AT21+AT43+AT64+AT79+AT94)</f>
        <v>8042.13</v>
      </c>
      <c r="AU20" s="122" t="n">
        <f aca="false">SUM(AS20/AQ20*100)</f>
        <v>16.9829140144451</v>
      </c>
    </row>
    <row r="21" s="4" customFormat="true" ht="12.75" hidden="false" customHeight="false" outlineLevel="0" collapsed="false">
      <c r="A21" s="123"/>
      <c r="B21" s="81"/>
      <c r="C21" s="81"/>
      <c r="D21" s="81"/>
      <c r="E21" s="81"/>
      <c r="F21" s="81"/>
      <c r="G21" s="124"/>
      <c r="H21" s="121" t="n">
        <v>61</v>
      </c>
      <c r="I21" s="81" t="s">
        <v>114</v>
      </c>
      <c r="J21" s="82" t="e">
        <f aca="false">SUM(J22+J35+J38)</f>
        <v>#REF!</v>
      </c>
      <c r="K21" s="82" t="e">
        <f aca="false">SUM(K22+K35+K38)</f>
        <v>#REF!</v>
      </c>
      <c r="L21" s="82" t="e">
        <f aca="false">SUM(L22+L35+L38)</f>
        <v>#REF!</v>
      </c>
      <c r="M21" s="82" t="n">
        <f aca="false">SUM(M22+M35+M38)</f>
        <v>835000</v>
      </c>
      <c r="N21" s="82" t="n">
        <f aca="false">SUM(N22+N35+N38)</f>
        <v>835000</v>
      </c>
      <c r="O21" s="82" t="n">
        <f aca="false">SUM(O22+O35+O38)</f>
        <v>384000</v>
      </c>
      <c r="P21" s="82" t="n">
        <f aca="false">SUM(P22+P35+P38)</f>
        <v>311760.62</v>
      </c>
      <c r="Q21" s="82" t="n">
        <f aca="false">SUM(Q22+Q35+Q38)</f>
        <v>624000</v>
      </c>
      <c r="R21" s="82" t="n">
        <f aca="false">SUM(R22+R35+R38)</f>
        <v>308222.23</v>
      </c>
      <c r="S21" s="82" t="n">
        <f aca="false">SUM(S22+S35+S38)</f>
        <v>0</v>
      </c>
      <c r="T21" s="82" t="n">
        <f aca="false">SUM(T22+T35+T38)</f>
        <v>463.928571428571</v>
      </c>
      <c r="U21" s="82" t="n">
        <f aca="false">SUM(U22+U35+U38)</f>
        <v>586000</v>
      </c>
      <c r="V21" s="82" t="n">
        <f aca="false">SUM(V22+V35+V38)</f>
        <v>2974200</v>
      </c>
      <c r="W21" s="82" t="n">
        <f aca="false">SUM(W22+W35+W38)</f>
        <v>2973200</v>
      </c>
      <c r="X21" s="82" t="n">
        <f aca="false">SUM(X22+X35+X38)</f>
        <v>1618714.81</v>
      </c>
      <c r="Y21" s="82" t="n">
        <f aca="false">SUM(Y22+Y35+Y38)</f>
        <v>3020200</v>
      </c>
      <c r="Z21" s="82" t="n">
        <f aca="false">SUM(Z22+Z35+Z38)</f>
        <v>3080000</v>
      </c>
      <c r="AA21" s="82" t="n">
        <f aca="false">SUM(AA22+AA35+AA38)</f>
        <v>2522596</v>
      </c>
      <c r="AB21" s="82" t="n">
        <f aca="false">SUM(AB22+AB35+AB38)</f>
        <v>2846530</v>
      </c>
      <c r="AC21" s="82" t="n">
        <f aca="false">SUM(AC22+AC35+AC38)</f>
        <v>0</v>
      </c>
      <c r="AD21" s="82" t="n">
        <f aca="false">SUM(AD22+AD35+AD38)</f>
        <v>0</v>
      </c>
      <c r="AE21" s="82" t="n">
        <f aca="false">SUM(AE22+AE35+AE38)</f>
        <v>2846530</v>
      </c>
      <c r="AF21" s="82" t="n">
        <f aca="false">SUM(AF22+AF35+AF38)</f>
        <v>1010423.5</v>
      </c>
      <c r="AG21" s="82" t="e">
        <f aca="false">SUM(AG22+AG35+AG38)</f>
        <v>#DIV/0!</v>
      </c>
      <c r="AH21" s="82" t="n">
        <f aca="false">SUM(AH22+AH35+AH38)</f>
        <v>2421385.89</v>
      </c>
      <c r="AI21" s="82" t="n">
        <f aca="false">SUM(AI22+AI35+AI38)</f>
        <v>858000</v>
      </c>
      <c r="AJ21" s="82" t="n">
        <f aca="false">SUM(AJ22+AJ35+AJ38)</f>
        <v>388415.28</v>
      </c>
      <c r="AK21" s="82" t="n">
        <f aca="false">SUM(AK22+AK35+AK38)</f>
        <v>776432.39</v>
      </c>
      <c r="AL21" s="82" t="n">
        <f aca="false">SUM(AL22+AL35+AL38)</f>
        <v>225000</v>
      </c>
      <c r="AM21" s="82" t="n">
        <f aca="false">SUM(AM22+AM35+AM38)</f>
        <v>60000</v>
      </c>
      <c r="AN21" s="82" t="n">
        <f aca="false">SUM(AN22+AN35+AN38)</f>
        <v>941432.39</v>
      </c>
      <c r="AO21" s="122" t="n">
        <f aca="false">SUM(AN21/$AN$14)</f>
        <v>124949.550733294</v>
      </c>
      <c r="AP21" s="82" t="n">
        <f aca="false">SUM(AP22+AP35+AP38)</f>
        <v>1050000</v>
      </c>
      <c r="AQ21" s="122" t="n">
        <f aca="false">SUM(AP21/$AN$14)</f>
        <v>139358.948835357</v>
      </c>
      <c r="AR21" s="122" t="n">
        <f aca="false">SUM(AQ21/$AN$14)</f>
        <v>18496.1110671388</v>
      </c>
      <c r="AS21" s="122" t="n">
        <f aca="false">SUM(AS22+AS35+AS38)</f>
        <v>102404.92</v>
      </c>
      <c r="AT21" s="122" t="n">
        <f aca="false">SUM(AT22+AT35+AT38)</f>
        <v>8042.13</v>
      </c>
      <c r="AU21" s="122" t="n">
        <f aca="false">SUM(AS21/AQ21*100)</f>
        <v>73.4828447371429</v>
      </c>
    </row>
    <row r="22" customFormat="false" ht="12.75" hidden="false" customHeight="false" outlineLevel="0" collapsed="false">
      <c r="A22" s="125"/>
      <c r="B22" s="126"/>
      <c r="C22" s="126"/>
      <c r="D22" s="126"/>
      <c r="E22" s="126"/>
      <c r="F22" s="126"/>
      <c r="G22" s="127"/>
      <c r="H22" s="121" t="n">
        <v>611</v>
      </c>
      <c r="I22" s="126" t="s">
        <v>115</v>
      </c>
      <c r="J22" s="128" t="e">
        <f aca="false">SUM(J23+J27+J30+#REF!+J32)</f>
        <v>#REF!</v>
      </c>
      <c r="K22" s="128" t="e">
        <f aca="false">SUM(K23+K27+K30+#REF!+K32)</f>
        <v>#REF!</v>
      </c>
      <c r="L22" s="128" t="e">
        <f aca="false">SUM(L23+L27+L30+#REF!+L32)</f>
        <v>#REF!</v>
      </c>
      <c r="M22" s="128" t="n">
        <f aca="false">SUM(M23+M27+M30+M32)</f>
        <v>805000</v>
      </c>
      <c r="N22" s="128" t="n">
        <f aca="false">SUM(N23+N27+N30+N32)</f>
        <v>805000</v>
      </c>
      <c r="O22" s="128" t="n">
        <f aca="false">SUM(O23+O27+O30+O32)</f>
        <v>355000</v>
      </c>
      <c r="P22" s="128" t="n">
        <f aca="false">SUM(P23+P27+P30+P32)</f>
        <v>302840.36</v>
      </c>
      <c r="Q22" s="128" t="n">
        <f aca="false">SUM(Q23+Q27+Q30+Q32)</f>
        <v>600000</v>
      </c>
      <c r="R22" s="128" t="n">
        <f aca="false">SUM(R23+R27+R30+R32)</f>
        <v>290109.38</v>
      </c>
      <c r="S22" s="128" t="n">
        <f aca="false">SUM(S23+S27+S30+S32)</f>
        <v>0</v>
      </c>
      <c r="T22" s="128" t="n">
        <f aca="false">SUM(T23+T27+T30+T32)</f>
        <v>171.428571428571</v>
      </c>
      <c r="U22" s="128" t="n">
        <f aca="false">SUM(U23+U27+U30+U32)</f>
        <v>552000</v>
      </c>
      <c r="V22" s="128" t="n">
        <f aca="false">SUM(V23+V27+V30+V32)</f>
        <v>2735200</v>
      </c>
      <c r="W22" s="128" t="n">
        <f aca="false">SUM(W23+W27+W30+W32)</f>
        <v>2735200</v>
      </c>
      <c r="X22" s="128" t="n">
        <f aca="false">SUM(X23+X27+X30+X32)</f>
        <v>1570787.36</v>
      </c>
      <c r="Y22" s="128" t="n">
        <f aca="false">SUM(Y23+Y27+Y30+Y32)</f>
        <v>2935200</v>
      </c>
      <c r="Z22" s="128" t="n">
        <f aca="false">SUM(Z23+Z27+Z30+Z32)</f>
        <v>2822000</v>
      </c>
      <c r="AA22" s="128" t="n">
        <f aca="false">SUM(AA23+AA27+AA30+AA32)</f>
        <v>2264596</v>
      </c>
      <c r="AB22" s="128" t="n">
        <f aca="false">SUM(AB23+AB27+AB30+AB32)</f>
        <v>2590530</v>
      </c>
      <c r="AC22" s="128" t="n">
        <f aca="false">SUM(AC23+AC27+AC30+AC32)</f>
        <v>0</v>
      </c>
      <c r="AD22" s="128" t="n">
        <f aca="false">SUM(AD23+AD27+AD30+AD32)</f>
        <v>0</v>
      </c>
      <c r="AE22" s="128" t="n">
        <f aca="false">SUM(AE23+AE27+AE30+AE32)</f>
        <v>2590530</v>
      </c>
      <c r="AF22" s="128" t="n">
        <f aca="false">SUM(AF23+AF27+AF30+AF32)</f>
        <v>975270.94</v>
      </c>
      <c r="AG22" s="128" t="e">
        <f aca="false">SUM(AG23+AG27+AG30+AG32)</f>
        <v>#DIV/0!</v>
      </c>
      <c r="AH22" s="128" t="n">
        <f aca="false">SUM(AH23+AH27+AH30+AH32)</f>
        <v>2373142.81</v>
      </c>
      <c r="AI22" s="128" t="n">
        <f aca="false">SUM(AI23+AI27+AI30+AI32)</f>
        <v>782000</v>
      </c>
      <c r="AJ22" s="128" t="n">
        <f aca="false">SUM(AJ23+AJ27+AJ30+AJ32-AJ34)</f>
        <v>358480.18</v>
      </c>
      <c r="AK22" s="128" t="n">
        <f aca="false">SUM(AK23+AK27+AK30+AK32-AK34)</f>
        <v>621432.39</v>
      </c>
      <c r="AL22" s="128" t="n">
        <f aca="false">SUM(AL23+AL27+AL30+AL32-AL34)</f>
        <v>225000</v>
      </c>
      <c r="AM22" s="128" t="n">
        <f aca="false">SUM(AM23+AM27+AM30+AM32-AM34)</f>
        <v>0</v>
      </c>
      <c r="AN22" s="128" t="n">
        <f aca="false">SUM(AN23+AN27+AN30+AN32-AN34)</f>
        <v>846432.39</v>
      </c>
      <c r="AO22" s="122" t="n">
        <f aca="false">SUM(AN22/$AN$14)</f>
        <v>112340.883933904</v>
      </c>
      <c r="AP22" s="128" t="n">
        <f aca="false">SUM(AP23+AP27+AP30+AP32-AP34)</f>
        <v>953000</v>
      </c>
      <c r="AQ22" s="122" t="n">
        <f aca="false">SUM(AP22/$AN$14)</f>
        <v>126484.836419139</v>
      </c>
      <c r="AR22" s="122" t="n">
        <f aca="false">SUM(AQ22/$AN$14)</f>
        <v>16787.4227114127</v>
      </c>
      <c r="AS22" s="122" t="n">
        <f aca="false">SUM(AS23)</f>
        <v>94067.19</v>
      </c>
      <c r="AT22" s="122" t="n">
        <f aca="false">SUM(AT23)</f>
        <v>0</v>
      </c>
      <c r="AU22" s="122" t="n">
        <f aca="false">SUM(AS22/AQ22*100)</f>
        <v>74.3703298064009</v>
      </c>
    </row>
    <row r="23" customFormat="false" ht="12.75" hidden="false" customHeight="false" outlineLevel="0" collapsed="false">
      <c r="A23" s="125" t="s">
        <v>83</v>
      </c>
      <c r="B23" s="126"/>
      <c r="C23" s="126"/>
      <c r="D23" s="126"/>
      <c r="E23" s="126"/>
      <c r="F23" s="126"/>
      <c r="G23" s="127"/>
      <c r="H23" s="121" t="n">
        <v>6111</v>
      </c>
      <c r="I23" s="126" t="s">
        <v>116</v>
      </c>
      <c r="J23" s="128" t="n">
        <f aca="false">SUM(J24)</f>
        <v>1713113.72</v>
      </c>
      <c r="K23" s="128" t="n">
        <f aca="false">SUM(K24)</f>
        <v>1600000</v>
      </c>
      <c r="L23" s="128" t="n">
        <f aca="false">SUM(L24)</f>
        <v>1600000</v>
      </c>
      <c r="M23" s="128" t="n">
        <f aca="false">SUM(M24)</f>
        <v>800000</v>
      </c>
      <c r="N23" s="128" t="n">
        <f aca="false">SUM(N24)</f>
        <v>800000</v>
      </c>
      <c r="O23" s="128" t="n">
        <f aca="false">SUM(O24)</f>
        <v>350000</v>
      </c>
      <c r="P23" s="128" t="n">
        <f aca="false">SUM(P24)</f>
        <v>302840.36</v>
      </c>
      <c r="Q23" s="128" t="n">
        <f aca="false">SUM(Q24)</f>
        <v>600000</v>
      </c>
      <c r="R23" s="128" t="n">
        <f aca="false">SUM(R24)</f>
        <v>289251.07</v>
      </c>
      <c r="S23" s="128" t="n">
        <f aca="false">SUM(S24)</f>
        <v>0</v>
      </c>
      <c r="T23" s="128" t="n">
        <f aca="false">SUM(T24)</f>
        <v>171.428571428571</v>
      </c>
      <c r="U23" s="128" t="n">
        <f aca="false">SUM(U24)</f>
        <v>550000</v>
      </c>
      <c r="V23" s="128" t="n">
        <f aca="false">SUM(V24:V26)</f>
        <v>2733200</v>
      </c>
      <c r="W23" s="128" t="n">
        <f aca="false">SUM(W24:W26)</f>
        <v>2733200</v>
      </c>
      <c r="X23" s="128" t="n">
        <f aca="false">SUM(X24:X26)</f>
        <v>1570787.36</v>
      </c>
      <c r="Y23" s="128" t="n">
        <v>2933200</v>
      </c>
      <c r="Z23" s="128" t="n">
        <f aca="false">SUM(Z24:Z26)</f>
        <v>2820000</v>
      </c>
      <c r="AA23" s="128" t="n">
        <f aca="false">SUM(AA24:AA26)</f>
        <v>2262596</v>
      </c>
      <c r="AB23" s="128" t="n">
        <f aca="false">SUM(AB24:AB26)</f>
        <v>2588530</v>
      </c>
      <c r="AC23" s="128" t="n">
        <f aca="false">SUM(AC24:AC26)</f>
        <v>0</v>
      </c>
      <c r="AD23" s="128" t="n">
        <f aca="false">SUM(AD24:AD26)</f>
        <v>0</v>
      </c>
      <c r="AE23" s="128" t="n">
        <f aca="false">SUM(AE24:AE26)</f>
        <v>2588530</v>
      </c>
      <c r="AF23" s="128" t="n">
        <f aca="false">SUM(AF24:AF26)</f>
        <v>975270.94</v>
      </c>
      <c r="AG23" s="128" t="n">
        <f aca="false">SUM(AG24:AG26)</f>
        <v>892853.811606087</v>
      </c>
      <c r="AH23" s="128" t="n">
        <f aca="false">SUM(AH24:AH26)</f>
        <v>2373142.81</v>
      </c>
      <c r="AI23" s="128" t="n">
        <f aca="false">SUM(AI24:AI26)</f>
        <v>650000</v>
      </c>
      <c r="AJ23" s="128" t="n">
        <f aca="false">SUM(AJ24:AJ26)</f>
        <v>359685.76</v>
      </c>
      <c r="AK23" s="128" t="n">
        <f aca="false">SUM(AK24:AK26)</f>
        <v>621432.39</v>
      </c>
      <c r="AL23" s="128" t="n">
        <f aca="false">SUM(AL24:AL26)</f>
        <v>225000</v>
      </c>
      <c r="AM23" s="128" t="n">
        <f aca="false">SUM(AM24:AM26)</f>
        <v>0</v>
      </c>
      <c r="AN23" s="128" t="n">
        <f aca="false">SUM(AN24:AN26)</f>
        <v>846432.39</v>
      </c>
      <c r="AO23" s="122" t="n">
        <f aca="false">SUM(AN23/$AN$14)</f>
        <v>112340.883933904</v>
      </c>
      <c r="AP23" s="128" t="n">
        <f aca="false">SUM(AP24:AP26)</f>
        <v>953000</v>
      </c>
      <c r="AQ23" s="122" t="n">
        <f aca="false">SUM(AP23/$AN$14)</f>
        <v>126484.836419139</v>
      </c>
      <c r="AR23" s="122" t="n">
        <f aca="false">SUM(AQ23/$AN$14)</f>
        <v>16787.4227114127</v>
      </c>
      <c r="AS23" s="122" t="n">
        <f aca="false">SUM(AS24:AS34)</f>
        <v>94067.19</v>
      </c>
      <c r="AT23" s="122" t="n">
        <f aca="false">SUM(AT24:AT34)</f>
        <v>0</v>
      </c>
      <c r="AU23" s="122" t="n">
        <f aca="false">SUM(AS23/AQ23*100)</f>
        <v>74.3703298064009</v>
      </c>
    </row>
    <row r="24" customFormat="false" ht="12.75" hidden="false" customHeight="false" outlineLevel="0" collapsed="false">
      <c r="A24" s="125"/>
      <c r="B24" s="126"/>
      <c r="C24" s="126"/>
      <c r="D24" s="126"/>
      <c r="E24" s="126"/>
      <c r="F24" s="126"/>
      <c r="G24" s="127"/>
      <c r="H24" s="121" t="n">
        <v>61111</v>
      </c>
      <c r="I24" s="126" t="s">
        <v>117</v>
      </c>
      <c r="J24" s="128" t="n">
        <v>1713113.72</v>
      </c>
      <c r="K24" s="128" t="n">
        <v>1600000</v>
      </c>
      <c r="L24" s="129" t="n">
        <v>1600000</v>
      </c>
      <c r="M24" s="129" t="n">
        <v>800000</v>
      </c>
      <c r="N24" s="129" t="n">
        <v>800000</v>
      </c>
      <c r="O24" s="129" t="n">
        <v>350000</v>
      </c>
      <c r="P24" s="129" t="n">
        <v>302840.36</v>
      </c>
      <c r="Q24" s="129" t="n">
        <v>600000</v>
      </c>
      <c r="R24" s="129" t="n">
        <v>289251.07</v>
      </c>
      <c r="S24" s="129"/>
      <c r="T24" s="130" t="n">
        <f aca="false">Q24/O24*100</f>
        <v>171.428571428571</v>
      </c>
      <c r="U24" s="130" t="n">
        <v>550000</v>
      </c>
      <c r="V24" s="129" t="n">
        <v>482200</v>
      </c>
      <c r="W24" s="129" t="n">
        <v>482200</v>
      </c>
      <c r="X24" s="129" t="n">
        <v>256343.84</v>
      </c>
      <c r="Y24" s="129" t="n">
        <v>482200</v>
      </c>
      <c r="Z24" s="128" t="n">
        <v>518800</v>
      </c>
      <c r="AA24" s="128" t="n">
        <v>411396</v>
      </c>
      <c r="AB24" s="128" t="n">
        <v>446396</v>
      </c>
      <c r="AC24" s="128"/>
      <c r="AD24" s="128"/>
      <c r="AE24" s="128" t="n">
        <f aca="false">SUM(AB24+AC24-AD24)</f>
        <v>446396</v>
      </c>
      <c r="AF24" s="128" t="n">
        <f aca="false">SUM(AC24+AD24-AE24)</f>
        <v>-446396</v>
      </c>
      <c r="AG24" s="128" t="n">
        <f aca="false">SUM(AD24+AE24-AF24)</f>
        <v>892792</v>
      </c>
      <c r="AH24" s="128" t="n">
        <v>405621.21</v>
      </c>
      <c r="AI24" s="129" t="n">
        <v>650000</v>
      </c>
      <c r="AJ24" s="129" t="n">
        <v>359685.76</v>
      </c>
      <c r="AK24" s="129" t="n">
        <v>621432.39</v>
      </c>
      <c r="AL24" s="129" t="n">
        <v>225000</v>
      </c>
      <c r="AM24" s="129"/>
      <c r="AN24" s="129" t="n">
        <f aca="false">SUM(AK24+AL24-AM24)</f>
        <v>846432.39</v>
      </c>
      <c r="AO24" s="122" t="n">
        <f aca="false">SUM(AN24/$AN$14)</f>
        <v>112340.883933904</v>
      </c>
      <c r="AP24" s="129" t="n">
        <v>953000</v>
      </c>
      <c r="AQ24" s="122" t="n">
        <f aca="false">SUM(AP24/$AN$14)</f>
        <v>126484.836419139</v>
      </c>
      <c r="AR24" s="82"/>
      <c r="AS24" s="122" t="n">
        <v>94067.19</v>
      </c>
      <c r="AT24" s="129"/>
      <c r="AU24" s="122" t="n">
        <f aca="false">SUM(AS24/AQ24*100)</f>
        <v>74.3703298064009</v>
      </c>
    </row>
    <row r="25" customFormat="false" ht="12.75" hidden="true" customHeight="false" outlineLevel="0" collapsed="false">
      <c r="A25" s="125"/>
      <c r="B25" s="126"/>
      <c r="C25" s="126"/>
      <c r="D25" s="126"/>
      <c r="E25" s="126"/>
      <c r="F25" s="126"/>
      <c r="G25" s="127"/>
      <c r="H25" s="121" t="n">
        <v>61114</v>
      </c>
      <c r="I25" s="126" t="s">
        <v>118</v>
      </c>
      <c r="J25" s="128"/>
      <c r="K25" s="128"/>
      <c r="L25" s="129"/>
      <c r="M25" s="129"/>
      <c r="N25" s="129"/>
      <c r="O25" s="129"/>
      <c r="P25" s="129"/>
      <c r="Q25" s="129"/>
      <c r="R25" s="129"/>
      <c r="S25" s="129"/>
      <c r="T25" s="130"/>
      <c r="U25" s="130"/>
      <c r="V25" s="129" t="n">
        <v>1000</v>
      </c>
      <c r="W25" s="129" t="n">
        <v>1000</v>
      </c>
      <c r="X25" s="129"/>
      <c r="Y25" s="129" t="n">
        <v>1000</v>
      </c>
      <c r="Z25" s="128" t="n">
        <v>1200</v>
      </c>
      <c r="AA25" s="128" t="n">
        <v>1200</v>
      </c>
      <c r="AB25" s="128" t="n">
        <v>1200</v>
      </c>
      <c r="AC25" s="128"/>
      <c r="AD25" s="128"/>
      <c r="AE25" s="128" t="n">
        <f aca="false">SUM(AB25+AC25-AD25)</f>
        <v>1200</v>
      </c>
      <c r="AF25" s="129"/>
      <c r="AG25" s="129" t="n">
        <f aca="false">SUM(AF25/Z25*100)</f>
        <v>0</v>
      </c>
      <c r="AH25" s="129"/>
      <c r="AI25" s="129"/>
      <c r="AJ25" s="129"/>
      <c r="AK25" s="129"/>
      <c r="AL25" s="129"/>
      <c r="AM25" s="129"/>
      <c r="AN25" s="129" t="n">
        <f aca="false">SUM(AK25+AL25-AM25)</f>
        <v>0</v>
      </c>
      <c r="AO25" s="122" t="n">
        <f aca="false">SUM(AN25/$AN$14)</f>
        <v>0</v>
      </c>
      <c r="AP25" s="129"/>
      <c r="AQ25" s="122" t="n">
        <f aca="false">SUM(AP25/$AN$14)</f>
        <v>0</v>
      </c>
      <c r="AR25" s="82"/>
      <c r="AS25" s="122" t="n">
        <f aca="false">SUM(AR25/$AN$14)</f>
        <v>0</v>
      </c>
      <c r="AT25" s="129"/>
      <c r="AU25" s="122" t="e">
        <f aca="false">SUM(AS25/AQ25*100)</f>
        <v>#DIV/0!</v>
      </c>
    </row>
    <row r="26" customFormat="false" ht="12.75" hidden="true" customHeight="false" outlineLevel="0" collapsed="false">
      <c r="A26" s="125"/>
      <c r="B26" s="126"/>
      <c r="C26" s="126"/>
      <c r="D26" s="126"/>
      <c r="E26" s="126"/>
      <c r="F26" s="126"/>
      <c r="G26" s="127"/>
      <c r="H26" s="121" t="n">
        <v>61119</v>
      </c>
      <c r="I26" s="126" t="s">
        <v>119</v>
      </c>
      <c r="J26" s="128"/>
      <c r="K26" s="128"/>
      <c r="L26" s="129"/>
      <c r="M26" s="129"/>
      <c r="N26" s="129"/>
      <c r="O26" s="129"/>
      <c r="P26" s="129"/>
      <c r="Q26" s="129"/>
      <c r="R26" s="129"/>
      <c r="S26" s="129"/>
      <c r="T26" s="130"/>
      <c r="U26" s="130"/>
      <c r="V26" s="129" t="n">
        <v>2250000</v>
      </c>
      <c r="W26" s="129" t="n">
        <v>2250000</v>
      </c>
      <c r="X26" s="129" t="n">
        <v>1314443.52</v>
      </c>
      <c r="Y26" s="129" t="n">
        <v>2450000</v>
      </c>
      <c r="Z26" s="128" t="n">
        <v>2300000</v>
      </c>
      <c r="AA26" s="128" t="n">
        <v>1850000</v>
      </c>
      <c r="AB26" s="128" t="n">
        <v>2140934</v>
      </c>
      <c r="AC26" s="128"/>
      <c r="AD26" s="128"/>
      <c r="AE26" s="128" t="n">
        <f aca="false">SUM(AB26+AC26-AD26)</f>
        <v>2140934</v>
      </c>
      <c r="AF26" s="129" t="n">
        <v>1421666.94</v>
      </c>
      <c r="AG26" s="129" t="n">
        <f aca="false">SUM(AF26/Z26*100)</f>
        <v>61.8116060869565</v>
      </c>
      <c r="AH26" s="129" t="n">
        <v>1967521.6</v>
      </c>
      <c r="AI26" s="129"/>
      <c r="AJ26" s="129"/>
      <c r="AK26" s="129"/>
      <c r="AL26" s="129"/>
      <c r="AM26" s="129"/>
      <c r="AN26" s="129" t="n">
        <f aca="false">SUM(AK26+AL26-AM26)</f>
        <v>0</v>
      </c>
      <c r="AO26" s="122" t="n">
        <f aca="false">SUM(AN26/$AN$14)</f>
        <v>0</v>
      </c>
      <c r="AP26" s="129"/>
      <c r="AQ26" s="122" t="n">
        <f aca="false">SUM(AP26/$AN$14)</f>
        <v>0</v>
      </c>
      <c r="AR26" s="82"/>
      <c r="AS26" s="122" t="n">
        <f aca="false">SUM(AR26/$AN$14)</f>
        <v>0</v>
      </c>
      <c r="AT26" s="129"/>
      <c r="AU26" s="122" t="e">
        <f aca="false">SUM(AS26/AQ26*100)</f>
        <v>#DIV/0!</v>
      </c>
    </row>
    <row r="27" customFormat="false" ht="12.75" hidden="true" customHeight="false" outlineLevel="0" collapsed="false">
      <c r="A27" s="125" t="s">
        <v>83</v>
      </c>
      <c r="B27" s="126"/>
      <c r="C27" s="126"/>
      <c r="D27" s="126"/>
      <c r="E27" s="126"/>
      <c r="F27" s="126"/>
      <c r="G27" s="127"/>
      <c r="H27" s="121" t="n">
        <v>6112</v>
      </c>
      <c r="I27" s="126" t="s">
        <v>115</v>
      </c>
      <c r="J27" s="128" t="n">
        <f aca="false">SUM(J28:J29)</f>
        <v>105864.51</v>
      </c>
      <c r="K27" s="128" t="n">
        <f aca="false">SUM(K28:K29)</f>
        <v>35000</v>
      </c>
      <c r="L27" s="128" t="n">
        <f aca="false">SUM(L28:L29)</f>
        <v>35000</v>
      </c>
      <c r="M27" s="128" t="n">
        <f aca="false">SUM(M28:M29)</f>
        <v>5000</v>
      </c>
      <c r="N27" s="128" t="n">
        <f aca="false">SUM(N28:N29)</f>
        <v>5000</v>
      </c>
      <c r="O27" s="128" t="n">
        <f aca="false">SUM(O28:O29)</f>
        <v>5000</v>
      </c>
      <c r="P27" s="128" t="n">
        <f aca="false">SUM(P28:P29)</f>
        <v>0</v>
      </c>
      <c r="Q27" s="128" t="n">
        <f aca="false">SUM(Q28:Q29)</f>
        <v>0</v>
      </c>
      <c r="R27" s="128" t="n">
        <f aca="false">SUM(R28:R29)</f>
        <v>0</v>
      </c>
      <c r="S27" s="128"/>
      <c r="T27" s="130" t="n">
        <f aca="false">Q27/O27*100</f>
        <v>0</v>
      </c>
      <c r="U27" s="130"/>
      <c r="V27" s="129"/>
      <c r="W27" s="129"/>
      <c r="X27" s="129"/>
      <c r="Y27" s="129"/>
      <c r="Z27" s="128"/>
      <c r="AA27" s="128"/>
      <c r="AB27" s="128"/>
      <c r="AC27" s="128"/>
      <c r="AD27" s="128"/>
      <c r="AE27" s="128" t="n">
        <f aca="false">SUM(AB27+AC27-AD27)</f>
        <v>0</v>
      </c>
      <c r="AF27" s="129"/>
      <c r="AG27" s="129" t="e">
        <f aca="false">SUM(AF27/Z27*100)</f>
        <v>#DIV/0!</v>
      </c>
      <c r="AH27" s="129"/>
      <c r="AI27" s="129"/>
      <c r="AJ27" s="129"/>
      <c r="AK27" s="129"/>
      <c r="AL27" s="129"/>
      <c r="AM27" s="129"/>
      <c r="AN27" s="129" t="n">
        <f aca="false">SUM(AK27+AL27-AM27)</f>
        <v>0</v>
      </c>
      <c r="AO27" s="122" t="n">
        <f aca="false">SUM(AN27/$AN$14)</f>
        <v>0</v>
      </c>
      <c r="AP27" s="129"/>
      <c r="AQ27" s="122" t="n">
        <f aca="false">SUM(AP27/$AN$14)</f>
        <v>0</v>
      </c>
      <c r="AR27" s="82"/>
      <c r="AS27" s="122" t="n">
        <f aca="false">SUM(AR27/$AN$14)</f>
        <v>0</v>
      </c>
      <c r="AT27" s="129"/>
      <c r="AU27" s="122" t="e">
        <f aca="false">SUM(AS27/AQ27*100)</f>
        <v>#DIV/0!</v>
      </c>
    </row>
    <row r="28" customFormat="false" ht="12.75" hidden="true" customHeight="false" outlineLevel="0" collapsed="false">
      <c r="A28" s="125"/>
      <c r="B28" s="126"/>
      <c r="C28" s="126"/>
      <c r="D28" s="126"/>
      <c r="E28" s="126"/>
      <c r="F28" s="126"/>
      <c r="G28" s="127"/>
      <c r="H28" s="121" t="n">
        <v>61121</v>
      </c>
      <c r="I28" s="126" t="s">
        <v>120</v>
      </c>
      <c r="J28" s="128" t="n">
        <v>18996.47</v>
      </c>
      <c r="K28" s="128" t="n">
        <v>17000</v>
      </c>
      <c r="L28" s="128" t="n">
        <v>17000</v>
      </c>
      <c r="M28" s="129" t="n">
        <v>5000</v>
      </c>
      <c r="N28" s="129" t="n">
        <v>5000</v>
      </c>
      <c r="O28" s="129" t="n">
        <v>5000</v>
      </c>
      <c r="P28" s="129"/>
      <c r="Q28" s="129"/>
      <c r="R28" s="129"/>
      <c r="S28" s="129"/>
      <c r="T28" s="130" t="n">
        <f aca="false">Q28/O28*100</f>
        <v>0</v>
      </c>
      <c r="U28" s="130"/>
      <c r="V28" s="129"/>
      <c r="W28" s="129"/>
      <c r="X28" s="129"/>
      <c r="Y28" s="129"/>
      <c r="Z28" s="128"/>
      <c r="AA28" s="128"/>
      <c r="AB28" s="128"/>
      <c r="AC28" s="128"/>
      <c r="AD28" s="128"/>
      <c r="AE28" s="128" t="n">
        <f aca="false">SUM(AB28+AC28-AD28)</f>
        <v>0</v>
      </c>
      <c r="AF28" s="129"/>
      <c r="AG28" s="129" t="e">
        <f aca="false">SUM(AF28/Z28*100)</f>
        <v>#DIV/0!</v>
      </c>
      <c r="AH28" s="129"/>
      <c r="AI28" s="129"/>
      <c r="AJ28" s="129"/>
      <c r="AK28" s="129"/>
      <c r="AL28" s="129"/>
      <c r="AM28" s="129"/>
      <c r="AN28" s="129" t="n">
        <f aca="false">SUM(AK28+AL28-AM28)</f>
        <v>0</v>
      </c>
      <c r="AO28" s="122" t="n">
        <f aca="false">SUM(AN28/$AN$14)</f>
        <v>0</v>
      </c>
      <c r="AP28" s="129"/>
      <c r="AQ28" s="122" t="n">
        <f aca="false">SUM(AP28/$AN$14)</f>
        <v>0</v>
      </c>
      <c r="AR28" s="82"/>
      <c r="AS28" s="122" t="n">
        <f aca="false">SUM(AR28/$AN$14)</f>
        <v>0</v>
      </c>
      <c r="AT28" s="129"/>
      <c r="AU28" s="122" t="e">
        <f aca="false">SUM(AS28/AQ28*100)</f>
        <v>#DIV/0!</v>
      </c>
    </row>
    <row r="29" customFormat="false" ht="12.75" hidden="true" customHeight="false" outlineLevel="0" collapsed="false">
      <c r="A29" s="125"/>
      <c r="B29" s="126"/>
      <c r="C29" s="126"/>
      <c r="D29" s="126"/>
      <c r="E29" s="126"/>
      <c r="F29" s="126"/>
      <c r="G29" s="127"/>
      <c r="H29" s="121" t="n">
        <v>61123</v>
      </c>
      <c r="I29" s="126" t="s">
        <v>121</v>
      </c>
      <c r="J29" s="128" t="n">
        <v>86868.04</v>
      </c>
      <c r="K29" s="128" t="n">
        <v>18000</v>
      </c>
      <c r="L29" s="129" t="n">
        <v>18000</v>
      </c>
      <c r="M29" s="129"/>
      <c r="N29" s="129" t="n">
        <v>0</v>
      </c>
      <c r="O29" s="129"/>
      <c r="P29" s="129"/>
      <c r="Q29" s="129"/>
      <c r="R29" s="129"/>
      <c r="S29" s="129"/>
      <c r="T29" s="130"/>
      <c r="U29" s="130"/>
      <c r="V29" s="129"/>
      <c r="W29" s="129"/>
      <c r="X29" s="129"/>
      <c r="Y29" s="129"/>
      <c r="Z29" s="128"/>
      <c r="AA29" s="128"/>
      <c r="AB29" s="128"/>
      <c r="AC29" s="128"/>
      <c r="AD29" s="128"/>
      <c r="AE29" s="128" t="n">
        <f aca="false">SUM(AB29+AC29-AD29)</f>
        <v>0</v>
      </c>
      <c r="AF29" s="129"/>
      <c r="AG29" s="129" t="e">
        <f aca="false">SUM(AF29/Z29*100)</f>
        <v>#DIV/0!</v>
      </c>
      <c r="AH29" s="129"/>
      <c r="AI29" s="129"/>
      <c r="AJ29" s="129"/>
      <c r="AK29" s="129"/>
      <c r="AL29" s="129"/>
      <c r="AM29" s="129"/>
      <c r="AN29" s="129" t="n">
        <f aca="false">SUM(AK29+AL29-AM29)</f>
        <v>0</v>
      </c>
      <c r="AO29" s="122" t="n">
        <f aca="false">SUM(AN29/$AN$14)</f>
        <v>0</v>
      </c>
      <c r="AP29" s="129"/>
      <c r="AQ29" s="122" t="n">
        <f aca="false">SUM(AP29/$AN$14)</f>
        <v>0</v>
      </c>
      <c r="AR29" s="82"/>
      <c r="AS29" s="122" t="n">
        <f aca="false">SUM(AR29/$AN$14)</f>
        <v>0</v>
      </c>
      <c r="AT29" s="129"/>
      <c r="AU29" s="122" t="e">
        <f aca="false">SUM(AS29/AQ29*100)</f>
        <v>#DIV/0!</v>
      </c>
    </row>
    <row r="30" customFormat="false" ht="12.75" hidden="true" customHeight="false" outlineLevel="0" collapsed="false">
      <c r="A30" s="125" t="s">
        <v>83</v>
      </c>
      <c r="B30" s="126"/>
      <c r="C30" s="126"/>
      <c r="D30" s="126"/>
      <c r="E30" s="126"/>
      <c r="F30" s="126"/>
      <c r="G30" s="127"/>
      <c r="H30" s="121" t="n">
        <v>6113</v>
      </c>
      <c r="I30" s="126" t="s">
        <v>122</v>
      </c>
      <c r="J30" s="128" t="n">
        <f aca="false">SUM(J31)</f>
        <v>7782.09</v>
      </c>
      <c r="K30" s="128" t="n">
        <f aca="false">SUM(K31)</f>
        <v>7000</v>
      </c>
      <c r="L30" s="128" t="n">
        <f aca="false">SUM(L31)</f>
        <v>7000</v>
      </c>
      <c r="M30" s="128" t="n">
        <f aca="false">SUM(M31)</f>
        <v>0</v>
      </c>
      <c r="N30" s="128" t="n">
        <f aca="false">SUM(N31)</f>
        <v>0</v>
      </c>
      <c r="O30" s="128" t="n">
        <f aca="false">SUM(O31)</f>
        <v>0</v>
      </c>
      <c r="P30" s="128" t="n">
        <f aca="false">SUM(P31)</f>
        <v>0</v>
      </c>
      <c r="Q30" s="128" t="n">
        <f aca="false">SUM(Q31)</f>
        <v>0</v>
      </c>
      <c r="R30" s="128" t="n">
        <f aca="false">SUM(R31)</f>
        <v>0</v>
      </c>
      <c r="S30" s="128"/>
      <c r="T30" s="130"/>
      <c r="U30" s="130"/>
      <c r="V30" s="129"/>
      <c r="W30" s="129"/>
      <c r="X30" s="129"/>
      <c r="Y30" s="129"/>
      <c r="Z30" s="128"/>
      <c r="AA30" s="128"/>
      <c r="AB30" s="128"/>
      <c r="AC30" s="128"/>
      <c r="AD30" s="128"/>
      <c r="AE30" s="128" t="n">
        <f aca="false">SUM(AB30+AC30-AD30)</f>
        <v>0</v>
      </c>
      <c r="AF30" s="129"/>
      <c r="AG30" s="129" t="e">
        <f aca="false">SUM(AF30/Z30*100)</f>
        <v>#DIV/0!</v>
      </c>
      <c r="AH30" s="129"/>
      <c r="AI30" s="129"/>
      <c r="AJ30" s="129"/>
      <c r="AK30" s="129"/>
      <c r="AL30" s="129"/>
      <c r="AM30" s="129"/>
      <c r="AN30" s="129" t="n">
        <f aca="false">SUM(AK30+AL30-AM30)</f>
        <v>0</v>
      </c>
      <c r="AO30" s="122" t="n">
        <f aca="false">SUM(AN30/$AN$14)</f>
        <v>0</v>
      </c>
      <c r="AP30" s="129"/>
      <c r="AQ30" s="122" t="n">
        <f aca="false">SUM(AP30/$AN$14)</f>
        <v>0</v>
      </c>
      <c r="AR30" s="82"/>
      <c r="AS30" s="122" t="n">
        <f aca="false">SUM(AR30/$AN$14)</f>
        <v>0</v>
      </c>
      <c r="AT30" s="129"/>
      <c r="AU30" s="122" t="e">
        <f aca="false">SUM(AS30/AQ30*100)</f>
        <v>#DIV/0!</v>
      </c>
    </row>
    <row r="31" customFormat="false" ht="12.75" hidden="true" customHeight="false" outlineLevel="0" collapsed="false">
      <c r="A31" s="125"/>
      <c r="B31" s="126"/>
      <c r="C31" s="126"/>
      <c r="D31" s="126"/>
      <c r="E31" s="126"/>
      <c r="F31" s="126"/>
      <c r="G31" s="127"/>
      <c r="H31" s="121" t="n">
        <v>61131</v>
      </c>
      <c r="I31" s="126" t="s">
        <v>122</v>
      </c>
      <c r="J31" s="128" t="n">
        <v>7782.09</v>
      </c>
      <c r="K31" s="128" t="n">
        <v>7000</v>
      </c>
      <c r="L31" s="129" t="n">
        <v>7000</v>
      </c>
      <c r="M31" s="129"/>
      <c r="N31" s="129" t="n">
        <v>0</v>
      </c>
      <c r="O31" s="129"/>
      <c r="P31" s="129"/>
      <c r="Q31" s="129"/>
      <c r="R31" s="129"/>
      <c r="S31" s="129"/>
      <c r="T31" s="130"/>
      <c r="U31" s="130"/>
      <c r="V31" s="129"/>
      <c r="W31" s="129"/>
      <c r="X31" s="129"/>
      <c r="Y31" s="129"/>
      <c r="Z31" s="128"/>
      <c r="AA31" s="128"/>
      <c r="AB31" s="128"/>
      <c r="AC31" s="128"/>
      <c r="AD31" s="128"/>
      <c r="AE31" s="128" t="n">
        <f aca="false">SUM(AB31+AC31-AD31)</f>
        <v>0</v>
      </c>
      <c r="AF31" s="129"/>
      <c r="AG31" s="129" t="e">
        <f aca="false">SUM(AF31/Z31*100)</f>
        <v>#DIV/0!</v>
      </c>
      <c r="AH31" s="129"/>
      <c r="AI31" s="129"/>
      <c r="AJ31" s="129"/>
      <c r="AK31" s="129"/>
      <c r="AL31" s="129"/>
      <c r="AM31" s="129"/>
      <c r="AN31" s="129" t="n">
        <f aca="false">SUM(AK31+AL31-AM31)</f>
        <v>0</v>
      </c>
      <c r="AO31" s="122" t="n">
        <f aca="false">SUM(AN31/$AN$14)</f>
        <v>0</v>
      </c>
      <c r="AP31" s="129"/>
      <c r="AQ31" s="122" t="n">
        <f aca="false">SUM(AP31/$AN$14)</f>
        <v>0</v>
      </c>
      <c r="AR31" s="82"/>
      <c r="AS31" s="122" t="n">
        <f aca="false">SUM(AR31/$AN$14)</f>
        <v>0</v>
      </c>
      <c r="AT31" s="129"/>
      <c r="AU31" s="122" t="e">
        <f aca="false">SUM(AS31/AQ31*100)</f>
        <v>#DIV/0!</v>
      </c>
    </row>
    <row r="32" customFormat="false" ht="12.75" hidden="true" customHeight="false" outlineLevel="0" collapsed="false">
      <c r="A32" s="125"/>
      <c r="B32" s="126"/>
      <c r="C32" s="126"/>
      <c r="D32" s="126"/>
      <c r="E32" s="126"/>
      <c r="F32" s="126"/>
      <c r="G32" s="127"/>
      <c r="H32" s="121" t="n">
        <v>6114</v>
      </c>
      <c r="I32" s="126" t="s">
        <v>123</v>
      </c>
      <c r="J32" s="128" t="n">
        <f aca="false">SUM(J33)</f>
        <v>2426.09</v>
      </c>
      <c r="K32" s="128" t="n">
        <f aca="false">SUM(K33)</f>
        <v>0</v>
      </c>
      <c r="L32" s="128" t="n">
        <f aca="false">SUM(L33)</f>
        <v>0</v>
      </c>
      <c r="M32" s="128" t="n">
        <f aca="false">SUM(M33)</f>
        <v>0</v>
      </c>
      <c r="N32" s="128" t="n">
        <f aca="false">SUM(N33)</f>
        <v>0</v>
      </c>
      <c r="O32" s="128" t="n">
        <f aca="false">SUM(O33)</f>
        <v>0</v>
      </c>
      <c r="P32" s="128" t="n">
        <f aca="false">SUM(P33)</f>
        <v>0</v>
      </c>
      <c r="Q32" s="128" t="n">
        <f aca="false">SUM(Q33)</f>
        <v>0</v>
      </c>
      <c r="R32" s="128" t="n">
        <f aca="false">SUM(R33)</f>
        <v>858.31</v>
      </c>
      <c r="S32" s="128" t="n">
        <f aca="false">SUM(S33)</f>
        <v>0</v>
      </c>
      <c r="T32" s="128" t="n">
        <f aca="false">SUM(T33)</f>
        <v>0</v>
      </c>
      <c r="U32" s="128" t="n">
        <f aca="false">SUM(U33)</f>
        <v>2000</v>
      </c>
      <c r="V32" s="128" t="n">
        <f aca="false">SUM(V33)</f>
        <v>2000</v>
      </c>
      <c r="W32" s="128" t="n">
        <f aca="false">SUM(W33)</f>
        <v>2000</v>
      </c>
      <c r="X32" s="128" t="n">
        <f aca="false">SUM(X33)</f>
        <v>0</v>
      </c>
      <c r="Y32" s="128" t="n">
        <f aca="false">SUM(Y33)</f>
        <v>2000</v>
      </c>
      <c r="Z32" s="128" t="n">
        <f aca="false">SUM(Z33)</f>
        <v>2000</v>
      </c>
      <c r="AA32" s="128" t="n">
        <f aca="false">SUM(AA33)</f>
        <v>2000</v>
      </c>
      <c r="AB32" s="128" t="n">
        <f aca="false">SUM(AB33)</f>
        <v>2000</v>
      </c>
      <c r="AC32" s="128" t="n">
        <f aca="false">SUM(AC33)</f>
        <v>0</v>
      </c>
      <c r="AD32" s="128" t="n">
        <f aca="false">SUM(AD33)</f>
        <v>0</v>
      </c>
      <c r="AE32" s="128" t="n">
        <f aca="false">SUM(AB32+AC32-AD32)</f>
        <v>2000</v>
      </c>
      <c r="AF32" s="128" t="n">
        <f aca="false">SUM(AF33)</f>
        <v>0</v>
      </c>
      <c r="AG32" s="129" t="n">
        <f aca="false">SUM(AF32/Z32*100)</f>
        <v>0</v>
      </c>
      <c r="AH32" s="129"/>
      <c r="AI32" s="129" t="n">
        <f aca="false">SUM(AI33:AI34)</f>
        <v>132000</v>
      </c>
      <c r="AJ32" s="129" t="n">
        <f aca="false">SUM(AJ33)</f>
        <v>0</v>
      </c>
      <c r="AK32" s="129" t="n">
        <f aca="false">SUM(AK33)</f>
        <v>0</v>
      </c>
      <c r="AL32" s="129" t="n">
        <f aca="false">SUM(AL33)</f>
        <v>0</v>
      </c>
      <c r="AM32" s="129" t="n">
        <f aca="false">SUM(AM33)</f>
        <v>0</v>
      </c>
      <c r="AN32" s="129" t="n">
        <f aca="false">SUM(AN33)</f>
        <v>0</v>
      </c>
      <c r="AO32" s="122" t="n">
        <f aca="false">SUM(AN32/$AN$14)</f>
        <v>0</v>
      </c>
      <c r="AP32" s="129" t="n">
        <f aca="false">SUM(AP33)</f>
        <v>0</v>
      </c>
      <c r="AQ32" s="122" t="n">
        <f aca="false">SUM(AP32/$AN$14)</f>
        <v>0</v>
      </c>
      <c r="AR32" s="82"/>
      <c r="AS32" s="122" t="n">
        <f aca="false">SUM(AR32/$AN$14)</f>
        <v>0</v>
      </c>
      <c r="AT32" s="129"/>
      <c r="AU32" s="122" t="e">
        <f aca="false">SUM(AS32/AQ32*100)</f>
        <v>#DIV/0!</v>
      </c>
    </row>
    <row r="33" customFormat="false" ht="13.5" hidden="true" customHeight="true" outlineLevel="0" collapsed="false">
      <c r="A33" s="125"/>
      <c r="B33" s="126"/>
      <c r="C33" s="126"/>
      <c r="D33" s="126"/>
      <c r="E33" s="126"/>
      <c r="F33" s="126"/>
      <c r="G33" s="127"/>
      <c r="H33" s="121" t="n">
        <v>61141</v>
      </c>
      <c r="I33" s="126" t="s">
        <v>124</v>
      </c>
      <c r="J33" s="128" t="n">
        <v>2426.09</v>
      </c>
      <c r="K33" s="128"/>
      <c r="L33" s="129" t="n">
        <v>0</v>
      </c>
      <c r="M33" s="129"/>
      <c r="N33" s="129" t="n">
        <v>0</v>
      </c>
      <c r="O33" s="129" t="n">
        <v>0</v>
      </c>
      <c r="P33" s="129"/>
      <c r="Q33" s="129"/>
      <c r="R33" s="129" t="n">
        <v>858.31</v>
      </c>
      <c r="S33" s="129"/>
      <c r="T33" s="130"/>
      <c r="U33" s="130" t="n">
        <v>2000</v>
      </c>
      <c r="V33" s="129" t="n">
        <v>2000</v>
      </c>
      <c r="W33" s="129" t="n">
        <v>2000</v>
      </c>
      <c r="X33" s="129"/>
      <c r="Y33" s="129" t="n">
        <v>2000</v>
      </c>
      <c r="Z33" s="128" t="n">
        <v>2000</v>
      </c>
      <c r="AA33" s="128" t="n">
        <v>2000</v>
      </c>
      <c r="AB33" s="128" t="n">
        <v>2000</v>
      </c>
      <c r="AC33" s="128"/>
      <c r="AD33" s="128"/>
      <c r="AE33" s="128" t="n">
        <f aca="false">SUM(AB33+AC33-AD33)</f>
        <v>2000</v>
      </c>
      <c r="AF33" s="129"/>
      <c r="AG33" s="129" t="n">
        <f aca="false">SUM(AF33/Z33*100)</f>
        <v>0</v>
      </c>
      <c r="AH33" s="129"/>
      <c r="AI33" s="129" t="n">
        <v>2000</v>
      </c>
      <c r="AJ33" s="128" t="s">
        <v>125</v>
      </c>
      <c r="AK33" s="129"/>
      <c r="AL33" s="129"/>
      <c r="AM33" s="129"/>
      <c r="AN33" s="129" t="n">
        <f aca="false">SUM(AK33+AL33-AM33)</f>
        <v>0</v>
      </c>
      <c r="AO33" s="122" t="n">
        <f aca="false">SUM(AN33/$AN$14)</f>
        <v>0</v>
      </c>
      <c r="AP33" s="129"/>
      <c r="AQ33" s="122" t="n">
        <f aca="false">SUM(AP33/$AN$14)</f>
        <v>0</v>
      </c>
      <c r="AR33" s="82"/>
      <c r="AS33" s="122" t="n">
        <f aca="false">SUM(AR33/$AN$14)</f>
        <v>0</v>
      </c>
      <c r="AT33" s="129"/>
      <c r="AU33" s="122" t="e">
        <f aca="false">SUM(AS33/AQ33*100)</f>
        <v>#DIV/0!</v>
      </c>
    </row>
    <row r="34" customFormat="false" ht="13.5" hidden="true" customHeight="true" outlineLevel="0" collapsed="false">
      <c r="A34" s="125"/>
      <c r="B34" s="126"/>
      <c r="C34" s="126"/>
      <c r="D34" s="126"/>
      <c r="E34" s="126"/>
      <c r="F34" s="126"/>
      <c r="G34" s="127"/>
      <c r="H34" s="121" t="n">
        <v>61171</v>
      </c>
      <c r="I34" s="126" t="s">
        <v>126</v>
      </c>
      <c r="J34" s="128"/>
      <c r="K34" s="128"/>
      <c r="L34" s="129"/>
      <c r="M34" s="129"/>
      <c r="N34" s="129"/>
      <c r="O34" s="129"/>
      <c r="P34" s="129"/>
      <c r="Q34" s="129"/>
      <c r="R34" s="129"/>
      <c r="S34" s="129"/>
      <c r="T34" s="130"/>
      <c r="U34" s="130"/>
      <c r="V34" s="129"/>
      <c r="W34" s="129"/>
      <c r="X34" s="129"/>
      <c r="Y34" s="129"/>
      <c r="Z34" s="128"/>
      <c r="AA34" s="128"/>
      <c r="AB34" s="128"/>
      <c r="AC34" s="128"/>
      <c r="AD34" s="128"/>
      <c r="AE34" s="128"/>
      <c r="AF34" s="129"/>
      <c r="AG34" s="129"/>
      <c r="AH34" s="129" t="n">
        <v>112240.61</v>
      </c>
      <c r="AI34" s="129" t="n">
        <v>130000</v>
      </c>
      <c r="AJ34" s="129" t="n">
        <v>1205.58</v>
      </c>
      <c r="AK34" s="129"/>
      <c r="AL34" s="129"/>
      <c r="AM34" s="129"/>
      <c r="AN34" s="129" t="n">
        <f aca="false">SUM(AK34+AL34-AM34)</f>
        <v>0</v>
      </c>
      <c r="AO34" s="122" t="n">
        <f aca="false">SUM(AN34/$AN$14)</f>
        <v>0</v>
      </c>
      <c r="AP34" s="129"/>
      <c r="AQ34" s="122" t="n">
        <f aca="false">SUM(AP34/$AN$14)</f>
        <v>0</v>
      </c>
      <c r="AR34" s="82"/>
      <c r="AS34" s="122" t="n">
        <f aca="false">SUM(AR34/$AN$14)</f>
        <v>0</v>
      </c>
      <c r="AT34" s="129"/>
      <c r="AU34" s="122" t="e">
        <f aca="false">SUM(AS34/AQ34*100)</f>
        <v>#DIV/0!</v>
      </c>
    </row>
    <row r="35" customFormat="false" ht="12.75" hidden="false" customHeight="false" outlineLevel="0" collapsed="false">
      <c r="A35" s="125"/>
      <c r="B35" s="126"/>
      <c r="C35" s="126"/>
      <c r="D35" s="126"/>
      <c r="E35" s="126"/>
      <c r="F35" s="126"/>
      <c r="G35" s="127"/>
      <c r="H35" s="121" t="n">
        <v>613</v>
      </c>
      <c r="I35" s="126" t="s">
        <v>127</v>
      </c>
      <c r="J35" s="128" t="n">
        <f aca="false">SUM(J36)</f>
        <v>46814.87</v>
      </c>
      <c r="K35" s="128" t="n">
        <f aca="false">SUM(K36)</f>
        <v>50000</v>
      </c>
      <c r="L35" s="128" t="n">
        <f aca="false">SUM(L36)</f>
        <v>50000</v>
      </c>
      <c r="M35" s="128" t="n">
        <f aca="false">SUM(M36)</f>
        <v>10000</v>
      </c>
      <c r="N35" s="128" t="n">
        <f aca="false">SUM(N36)</f>
        <v>10000</v>
      </c>
      <c r="O35" s="128" t="n">
        <f aca="false">SUM(O36)</f>
        <v>15000</v>
      </c>
      <c r="P35" s="128" t="n">
        <f aca="false">SUM(P36)</f>
        <v>6988.49</v>
      </c>
      <c r="Q35" s="128" t="n">
        <f aca="false">SUM(Q36)</f>
        <v>13000</v>
      </c>
      <c r="R35" s="128" t="n">
        <f aca="false">SUM(R36)</f>
        <v>14415.75</v>
      </c>
      <c r="S35" s="128" t="n">
        <f aca="false">SUM(S36)</f>
        <v>0</v>
      </c>
      <c r="T35" s="128" t="n">
        <f aca="false">SUM(T36)</f>
        <v>130</v>
      </c>
      <c r="U35" s="128" t="n">
        <f aca="false">SUM(U36)</f>
        <v>25000</v>
      </c>
      <c r="V35" s="128" t="n">
        <f aca="false">SUM(V36)</f>
        <v>230000</v>
      </c>
      <c r="W35" s="128" t="n">
        <f aca="false">SUM(W36)</f>
        <v>230000</v>
      </c>
      <c r="X35" s="128" t="n">
        <f aca="false">SUM(X36)</f>
        <v>45290.66</v>
      </c>
      <c r="Y35" s="128" t="n">
        <f aca="false">SUM(Y36)</f>
        <v>80000</v>
      </c>
      <c r="Z35" s="128" t="n">
        <f aca="false">SUM(Z36)</f>
        <v>250000</v>
      </c>
      <c r="AA35" s="128" t="n">
        <f aca="false">SUM(AA36)</f>
        <v>250000</v>
      </c>
      <c r="AB35" s="128" t="n">
        <f aca="false">SUM(AB36)</f>
        <v>250000</v>
      </c>
      <c r="AC35" s="128" t="n">
        <f aca="false">SUM(AC36)</f>
        <v>0</v>
      </c>
      <c r="AD35" s="128" t="n">
        <f aca="false">SUM(AD36)</f>
        <v>0</v>
      </c>
      <c r="AE35" s="128" t="n">
        <f aca="false">SUM(AE36)</f>
        <v>250000</v>
      </c>
      <c r="AF35" s="128" t="n">
        <f aca="false">SUM(AF36)</f>
        <v>33086.9</v>
      </c>
      <c r="AG35" s="128" t="n">
        <f aca="false">SUM(AG36)</f>
        <v>13.23476</v>
      </c>
      <c r="AH35" s="128" t="n">
        <f aca="false">SUM(AH36)</f>
        <v>44932.42</v>
      </c>
      <c r="AI35" s="128" t="n">
        <f aca="false">SUM(AI36)</f>
        <v>70000</v>
      </c>
      <c r="AJ35" s="128" t="n">
        <f aca="false">SUM(AJ36)</f>
        <v>29935.1</v>
      </c>
      <c r="AK35" s="128" t="n">
        <f aca="false">SUM(AK36)</f>
        <v>150000</v>
      </c>
      <c r="AL35" s="128" t="n">
        <f aca="false">SUM(AL36)</f>
        <v>0</v>
      </c>
      <c r="AM35" s="128" t="n">
        <f aca="false">SUM(AM36)</f>
        <v>60000</v>
      </c>
      <c r="AN35" s="128" t="n">
        <f aca="false">SUM(AN36)</f>
        <v>90000</v>
      </c>
      <c r="AO35" s="122" t="n">
        <f aca="false">SUM(AN35/$AN$14)</f>
        <v>11945.0527573163</v>
      </c>
      <c r="AP35" s="128" t="n">
        <f aca="false">SUM(AP36)</f>
        <v>90000</v>
      </c>
      <c r="AQ35" s="122" t="n">
        <f aca="false">SUM(AP35/$AN$14)</f>
        <v>11945.0527573163</v>
      </c>
      <c r="AR35" s="82"/>
      <c r="AS35" s="122" t="n">
        <f aca="false">SUM(AS36)</f>
        <v>8042.13</v>
      </c>
      <c r="AT35" s="122" t="n">
        <f aca="false">SUM(AT36:AT37)</f>
        <v>8042.13</v>
      </c>
      <c r="AU35" s="122" t="n">
        <f aca="false">SUM(AS35/AQ35*100)</f>
        <v>67.32603165</v>
      </c>
    </row>
    <row r="36" customFormat="false" ht="12.75" hidden="false" customHeight="false" outlineLevel="0" collapsed="false">
      <c r="A36" s="125" t="s">
        <v>83</v>
      </c>
      <c r="B36" s="126"/>
      <c r="C36" s="126"/>
      <c r="D36" s="126"/>
      <c r="E36" s="126"/>
      <c r="F36" s="126"/>
      <c r="G36" s="127"/>
      <c r="H36" s="121" t="n">
        <v>6134</v>
      </c>
      <c r="I36" s="126" t="s">
        <v>128</v>
      </c>
      <c r="J36" s="128" t="n">
        <f aca="false">SUM(J37)</f>
        <v>46814.87</v>
      </c>
      <c r="K36" s="128" t="n">
        <f aca="false">SUM(K37)</f>
        <v>50000</v>
      </c>
      <c r="L36" s="128" t="n">
        <f aca="false">SUM(L37)</f>
        <v>50000</v>
      </c>
      <c r="M36" s="128" t="n">
        <f aca="false">SUM(M37)</f>
        <v>10000</v>
      </c>
      <c r="N36" s="128" t="n">
        <f aca="false">SUM(N37)</f>
        <v>10000</v>
      </c>
      <c r="O36" s="128" t="n">
        <v>15000</v>
      </c>
      <c r="P36" s="128" t="n">
        <f aca="false">SUM(P37)</f>
        <v>6988.49</v>
      </c>
      <c r="Q36" s="128" t="n">
        <f aca="false">SUM(Q37)</f>
        <v>13000</v>
      </c>
      <c r="R36" s="128" t="n">
        <f aca="false">SUM(R37)</f>
        <v>14415.75</v>
      </c>
      <c r="S36" s="128" t="n">
        <f aca="false">SUM(S37)</f>
        <v>0</v>
      </c>
      <c r="T36" s="128" t="n">
        <f aca="false">SUM(T37)</f>
        <v>130</v>
      </c>
      <c r="U36" s="128" t="n">
        <f aca="false">SUM(U37)</f>
        <v>25000</v>
      </c>
      <c r="V36" s="128" t="n">
        <f aca="false">SUM(V37)</f>
        <v>230000</v>
      </c>
      <c r="W36" s="128" t="n">
        <f aca="false">SUM(W37)</f>
        <v>230000</v>
      </c>
      <c r="X36" s="128" t="n">
        <f aca="false">SUM(X37)</f>
        <v>45290.66</v>
      </c>
      <c r="Y36" s="128" t="n">
        <v>80000</v>
      </c>
      <c r="Z36" s="128" t="n">
        <f aca="false">SUM(Z37)</f>
        <v>250000</v>
      </c>
      <c r="AA36" s="128" t="n">
        <f aca="false">SUM(AA37)</f>
        <v>250000</v>
      </c>
      <c r="AB36" s="128" t="n">
        <f aca="false">SUM(AB37)</f>
        <v>250000</v>
      </c>
      <c r="AC36" s="128" t="n">
        <f aca="false">SUM(AC37)</f>
        <v>0</v>
      </c>
      <c r="AD36" s="128" t="n">
        <f aca="false">SUM(AD37)</f>
        <v>0</v>
      </c>
      <c r="AE36" s="128" t="n">
        <f aca="false">SUM(AE37)</f>
        <v>250000</v>
      </c>
      <c r="AF36" s="128" t="n">
        <f aca="false">SUM(AF37)</f>
        <v>33086.9</v>
      </c>
      <c r="AG36" s="128" t="n">
        <f aca="false">SUM(AG37)</f>
        <v>13.23476</v>
      </c>
      <c r="AH36" s="128" t="n">
        <f aca="false">SUM(AH37)</f>
        <v>44932.42</v>
      </c>
      <c r="AI36" s="128" t="n">
        <f aca="false">SUM(AI37)</f>
        <v>70000</v>
      </c>
      <c r="AJ36" s="128" t="n">
        <f aca="false">SUM(AJ37)</f>
        <v>29935.1</v>
      </c>
      <c r="AK36" s="128" t="n">
        <f aca="false">SUM(AK37)</f>
        <v>150000</v>
      </c>
      <c r="AL36" s="128" t="n">
        <f aca="false">SUM(AL37)</f>
        <v>0</v>
      </c>
      <c r="AM36" s="128" t="n">
        <f aca="false">SUM(AM37)</f>
        <v>60000</v>
      </c>
      <c r="AN36" s="128" t="n">
        <f aca="false">SUM(AN37)</f>
        <v>90000</v>
      </c>
      <c r="AO36" s="122" t="n">
        <f aca="false">SUM(AN36/$AN$14)</f>
        <v>11945.0527573163</v>
      </c>
      <c r="AP36" s="128" t="n">
        <f aca="false">SUM(AP37)</f>
        <v>90000</v>
      </c>
      <c r="AQ36" s="122" t="n">
        <f aca="false">SUM(AP36/$AN$14)</f>
        <v>11945.0527573163</v>
      </c>
      <c r="AR36" s="82"/>
      <c r="AS36" s="122" t="n">
        <f aca="false">SUM(AS37)</f>
        <v>8042.13</v>
      </c>
      <c r="AT36" s="129"/>
      <c r="AU36" s="122" t="n">
        <f aca="false">SUM(AS36/AQ36*100)</f>
        <v>67.32603165</v>
      </c>
    </row>
    <row r="37" customFormat="false" ht="12.75" hidden="false" customHeight="false" outlineLevel="0" collapsed="false">
      <c r="A37" s="125"/>
      <c r="B37" s="126"/>
      <c r="C37" s="126"/>
      <c r="D37" s="126"/>
      <c r="E37" s="126"/>
      <c r="F37" s="126"/>
      <c r="G37" s="127"/>
      <c r="H37" s="121" t="n">
        <v>61341</v>
      </c>
      <c r="I37" s="126" t="s">
        <v>129</v>
      </c>
      <c r="J37" s="128" t="n">
        <v>46814.87</v>
      </c>
      <c r="K37" s="128" t="n">
        <v>50000</v>
      </c>
      <c r="L37" s="129" t="n">
        <v>50000</v>
      </c>
      <c r="M37" s="129" t="n">
        <v>10000</v>
      </c>
      <c r="N37" s="129" t="n">
        <v>10000</v>
      </c>
      <c r="O37" s="129" t="n">
        <v>10000</v>
      </c>
      <c r="P37" s="129" t="n">
        <v>6988.49</v>
      </c>
      <c r="Q37" s="129" t="n">
        <v>13000</v>
      </c>
      <c r="R37" s="129" t="n">
        <v>14415.75</v>
      </c>
      <c r="S37" s="129"/>
      <c r="T37" s="130" t="n">
        <f aca="false">Q37/O37*100</f>
        <v>130</v>
      </c>
      <c r="U37" s="130" t="n">
        <v>25000</v>
      </c>
      <c r="V37" s="129" t="n">
        <v>230000</v>
      </c>
      <c r="W37" s="129" t="n">
        <v>230000</v>
      </c>
      <c r="X37" s="129" t="n">
        <v>45290.66</v>
      </c>
      <c r="Y37" s="129" t="n">
        <v>80000</v>
      </c>
      <c r="Z37" s="128" t="n">
        <v>250000</v>
      </c>
      <c r="AA37" s="128" t="n">
        <v>250000</v>
      </c>
      <c r="AB37" s="128" t="n">
        <v>250000</v>
      </c>
      <c r="AC37" s="128"/>
      <c r="AD37" s="128"/>
      <c r="AE37" s="128" t="n">
        <f aca="false">SUM(AB37+AC37-AD37)</f>
        <v>250000</v>
      </c>
      <c r="AF37" s="129" t="n">
        <v>33086.9</v>
      </c>
      <c r="AG37" s="129" t="n">
        <f aca="false">SUM(AF37/Z37*100)</f>
        <v>13.23476</v>
      </c>
      <c r="AH37" s="129" t="n">
        <v>44932.42</v>
      </c>
      <c r="AI37" s="129" t="n">
        <v>70000</v>
      </c>
      <c r="AJ37" s="129" t="n">
        <v>29935.1</v>
      </c>
      <c r="AK37" s="129" t="n">
        <v>150000</v>
      </c>
      <c r="AL37" s="129"/>
      <c r="AM37" s="129" t="n">
        <v>60000</v>
      </c>
      <c r="AN37" s="129" t="n">
        <f aca="false">SUM(AK37+AL37-AM37)</f>
        <v>90000</v>
      </c>
      <c r="AO37" s="122" t="n">
        <f aca="false">SUM(AN37/$AN$14)</f>
        <v>11945.0527573163</v>
      </c>
      <c r="AP37" s="129" t="n">
        <v>90000</v>
      </c>
      <c r="AQ37" s="122" t="n">
        <f aca="false">SUM(AP37/$AN$14)</f>
        <v>11945.0527573163</v>
      </c>
      <c r="AR37" s="82"/>
      <c r="AS37" s="122" t="n">
        <v>8042.13</v>
      </c>
      <c r="AT37" s="122" t="n">
        <v>8042.13</v>
      </c>
      <c r="AU37" s="122" t="n">
        <f aca="false">SUM(AS37/AQ37*100)</f>
        <v>67.32603165</v>
      </c>
    </row>
    <row r="38" customFormat="false" ht="12.75" hidden="false" customHeight="false" outlineLevel="0" collapsed="false">
      <c r="A38" s="125"/>
      <c r="B38" s="126"/>
      <c r="C38" s="126"/>
      <c r="D38" s="126"/>
      <c r="E38" s="126"/>
      <c r="F38" s="126"/>
      <c r="G38" s="127"/>
      <c r="H38" s="121" t="n">
        <v>614</v>
      </c>
      <c r="I38" s="126" t="s">
        <v>130</v>
      </c>
      <c r="J38" s="128" t="n">
        <f aca="false">SUM(J39+J41)</f>
        <v>27705.7</v>
      </c>
      <c r="K38" s="128" t="n">
        <f aca="false">SUM(K39+K41)</f>
        <v>55000</v>
      </c>
      <c r="L38" s="128" t="n">
        <f aca="false">SUM(L39+L41)</f>
        <v>55000</v>
      </c>
      <c r="M38" s="128" t="n">
        <f aca="false">SUM(M39+M41)</f>
        <v>20000</v>
      </c>
      <c r="N38" s="128" t="n">
        <f aca="false">SUM(N39+N41)</f>
        <v>20000</v>
      </c>
      <c r="O38" s="128" t="n">
        <f aca="false">SUM(O39+O41)</f>
        <v>14000</v>
      </c>
      <c r="P38" s="128" t="n">
        <f aca="false">SUM(P39+P41)</f>
        <v>1931.77</v>
      </c>
      <c r="Q38" s="128" t="n">
        <f aca="false">SUM(Q39+Q41)</f>
        <v>11000</v>
      </c>
      <c r="R38" s="128" t="n">
        <f aca="false">SUM(R39+R41)</f>
        <v>3697.1</v>
      </c>
      <c r="S38" s="128" t="n">
        <f aca="false">SUM(S39+S41)</f>
        <v>0</v>
      </c>
      <c r="T38" s="128" t="n">
        <f aca="false">SUM(T39+T41)</f>
        <v>162.5</v>
      </c>
      <c r="U38" s="128" t="n">
        <f aca="false">SUM(U39+U41)</f>
        <v>9000</v>
      </c>
      <c r="V38" s="128" t="n">
        <f aca="false">SUM(V39+V41)</f>
        <v>9000</v>
      </c>
      <c r="W38" s="128" t="n">
        <f aca="false">SUM(W39+W41)</f>
        <v>8000</v>
      </c>
      <c r="X38" s="128" t="n">
        <f aca="false">SUM(X39+X41)</f>
        <v>2636.79</v>
      </c>
      <c r="Y38" s="128" t="n">
        <f aca="false">SUM(Y39+Y41)</f>
        <v>5000</v>
      </c>
      <c r="Z38" s="128" t="n">
        <f aca="false">SUM(Z39+Z41)</f>
        <v>8000</v>
      </c>
      <c r="AA38" s="128" t="n">
        <f aca="false">SUM(AA39+AA41)</f>
        <v>8000</v>
      </c>
      <c r="AB38" s="128" t="n">
        <f aca="false">SUM(AB39+AB41)</f>
        <v>6000</v>
      </c>
      <c r="AC38" s="128" t="n">
        <f aca="false">SUM(AC39+AC41)</f>
        <v>0</v>
      </c>
      <c r="AD38" s="128" t="n">
        <f aca="false">SUM(AD39+AD41)</f>
        <v>0</v>
      </c>
      <c r="AE38" s="128" t="n">
        <f aca="false">SUM(AE39+AE41)</f>
        <v>6000</v>
      </c>
      <c r="AF38" s="128" t="n">
        <f aca="false">SUM(AF39+AF41)</f>
        <v>2065.66</v>
      </c>
      <c r="AG38" s="128" t="n">
        <f aca="false">SUM(AG39+AG41)</f>
        <v>41.602</v>
      </c>
      <c r="AH38" s="128" t="n">
        <f aca="false">SUM(AH39+AH41)</f>
        <v>3310.66</v>
      </c>
      <c r="AI38" s="128" t="n">
        <f aca="false">SUM(AI39+AI41)</f>
        <v>6000</v>
      </c>
      <c r="AJ38" s="128" t="n">
        <f aca="false">SUM(AJ39+AJ41)</f>
        <v>0</v>
      </c>
      <c r="AK38" s="128" t="n">
        <f aca="false">SUM(AK39+AK41)</f>
        <v>5000</v>
      </c>
      <c r="AL38" s="128" t="n">
        <f aca="false">SUM(AL39+AL41)</f>
        <v>0</v>
      </c>
      <c r="AM38" s="128" t="n">
        <f aca="false">SUM(AM39+AM41)</f>
        <v>0</v>
      </c>
      <c r="AN38" s="128" t="n">
        <f aca="false">SUM(AN39+AN41)</f>
        <v>5000</v>
      </c>
      <c r="AO38" s="122" t="n">
        <f aca="false">SUM(AN38/$AN$14)</f>
        <v>663.61404207313</v>
      </c>
      <c r="AP38" s="128" t="n">
        <f aca="false">SUM(AP39+AP41)</f>
        <v>7000</v>
      </c>
      <c r="AQ38" s="122" t="n">
        <f aca="false">SUM(AP38/$AN$14)</f>
        <v>929.059658902382</v>
      </c>
      <c r="AR38" s="82"/>
      <c r="AS38" s="122" t="n">
        <f aca="false">SUM(AS39)</f>
        <v>295.6</v>
      </c>
      <c r="AT38" s="122" t="n">
        <f aca="false">SUM(AT39)</f>
        <v>0</v>
      </c>
      <c r="AU38" s="122" t="n">
        <f aca="false">SUM(AS38/AQ38*100)</f>
        <v>31.8171171428572</v>
      </c>
    </row>
    <row r="39" customFormat="false" ht="12.75" hidden="false" customHeight="false" outlineLevel="0" collapsed="false">
      <c r="A39" s="125" t="s">
        <v>83</v>
      </c>
      <c r="B39" s="126"/>
      <c r="C39" s="126"/>
      <c r="D39" s="126"/>
      <c r="E39" s="126"/>
      <c r="F39" s="126"/>
      <c r="G39" s="127"/>
      <c r="H39" s="121" t="n">
        <v>6142</v>
      </c>
      <c r="I39" s="126" t="s">
        <v>131</v>
      </c>
      <c r="J39" s="128" t="n">
        <f aca="false">SUM(J40)</f>
        <v>6535.75</v>
      </c>
      <c r="K39" s="128" t="n">
        <f aca="false">SUM(K40)</f>
        <v>40000</v>
      </c>
      <c r="L39" s="128" t="n">
        <f aca="false">SUM(L40)</f>
        <v>40000</v>
      </c>
      <c r="M39" s="128" t="n">
        <f aca="false">SUM(M40)</f>
        <v>10000</v>
      </c>
      <c r="N39" s="128" t="n">
        <f aca="false">SUM(N40)</f>
        <v>10000</v>
      </c>
      <c r="O39" s="128" t="n">
        <f aca="false">SUM(O40)</f>
        <v>8000</v>
      </c>
      <c r="P39" s="128" t="n">
        <f aca="false">SUM(P40)</f>
        <v>1636.12</v>
      </c>
      <c r="Q39" s="128" t="n">
        <f aca="false">SUM(Q40)</f>
        <v>5000</v>
      </c>
      <c r="R39" s="128" t="n">
        <f aca="false">SUM(R40)</f>
        <v>2241.16</v>
      </c>
      <c r="S39" s="128" t="n">
        <f aca="false">SUM(S40)</f>
        <v>0</v>
      </c>
      <c r="T39" s="128" t="n">
        <f aca="false">SUM(T40)</f>
        <v>62.5</v>
      </c>
      <c r="U39" s="128" t="n">
        <f aca="false">SUM(U40)</f>
        <v>5000</v>
      </c>
      <c r="V39" s="128" t="n">
        <f aca="false">SUM(V40)</f>
        <v>5000</v>
      </c>
      <c r="W39" s="128" t="n">
        <f aca="false">SUM(W40)</f>
        <v>5000</v>
      </c>
      <c r="X39" s="128" t="n">
        <f aca="false">SUM(X40)</f>
        <v>2636.79</v>
      </c>
      <c r="Y39" s="128" t="n">
        <f aca="false">SUM(Y40)</f>
        <v>5000</v>
      </c>
      <c r="Z39" s="128" t="n">
        <f aca="false">SUM(Z40)</f>
        <v>5000</v>
      </c>
      <c r="AA39" s="128" t="n">
        <f aca="false">SUM(AA40)</f>
        <v>5000</v>
      </c>
      <c r="AB39" s="128" t="n">
        <f aca="false">SUM(AB40)</f>
        <v>5000</v>
      </c>
      <c r="AC39" s="128" t="n">
        <f aca="false">SUM(AC40)</f>
        <v>0</v>
      </c>
      <c r="AD39" s="128" t="n">
        <f aca="false">SUM(AD40)</f>
        <v>0</v>
      </c>
      <c r="AE39" s="128" t="n">
        <f aca="false">SUM(AE40)</f>
        <v>5000</v>
      </c>
      <c r="AF39" s="128" t="n">
        <f aca="false">SUM(AF40)</f>
        <v>2044</v>
      </c>
      <c r="AG39" s="128" t="n">
        <f aca="false">SUM(AG40)</f>
        <v>40.88</v>
      </c>
      <c r="AH39" s="128" t="n">
        <f aca="false">SUM(AH40)</f>
        <v>3289</v>
      </c>
      <c r="AI39" s="128" t="n">
        <f aca="false">SUM(AI40)</f>
        <v>5000</v>
      </c>
      <c r="AJ39" s="128" t="n">
        <f aca="false">SUM(AJ40)</f>
        <v>0</v>
      </c>
      <c r="AK39" s="128" t="n">
        <f aca="false">SUM(AK40)</f>
        <v>5000</v>
      </c>
      <c r="AL39" s="128" t="n">
        <f aca="false">SUM(AL40)</f>
        <v>0</v>
      </c>
      <c r="AM39" s="128" t="n">
        <f aca="false">SUM(AM40)</f>
        <v>0</v>
      </c>
      <c r="AN39" s="128" t="n">
        <f aca="false">SUM(AN40)</f>
        <v>5000</v>
      </c>
      <c r="AO39" s="122" t="n">
        <f aca="false">SUM(AN39/$AN$14)</f>
        <v>663.61404207313</v>
      </c>
      <c r="AP39" s="128" t="n">
        <f aca="false">SUM(AP40)</f>
        <v>7000</v>
      </c>
      <c r="AQ39" s="122" t="n">
        <f aca="false">SUM(AP39/$AN$14)</f>
        <v>929.059658902382</v>
      </c>
      <c r="AR39" s="82"/>
      <c r="AS39" s="122" t="n">
        <f aca="false">SUM(AS40)</f>
        <v>295.6</v>
      </c>
      <c r="AT39" s="129"/>
      <c r="AU39" s="122" t="n">
        <f aca="false">SUM(AS39/AQ39*100)</f>
        <v>31.8171171428572</v>
      </c>
    </row>
    <row r="40" customFormat="false" ht="12.75" hidden="false" customHeight="false" outlineLevel="0" collapsed="false">
      <c r="A40" s="125"/>
      <c r="B40" s="126"/>
      <c r="C40" s="126"/>
      <c r="D40" s="126"/>
      <c r="E40" s="126"/>
      <c r="F40" s="126"/>
      <c r="G40" s="127"/>
      <c r="H40" s="121" t="n">
        <v>61424</v>
      </c>
      <c r="I40" s="126" t="s">
        <v>132</v>
      </c>
      <c r="J40" s="128" t="n">
        <v>6535.75</v>
      </c>
      <c r="K40" s="128" t="n">
        <v>40000</v>
      </c>
      <c r="L40" s="129" t="n">
        <v>40000</v>
      </c>
      <c r="M40" s="129" t="n">
        <v>10000</v>
      </c>
      <c r="N40" s="129" t="n">
        <v>10000</v>
      </c>
      <c r="O40" s="129" t="n">
        <v>8000</v>
      </c>
      <c r="P40" s="129" t="n">
        <v>1636.12</v>
      </c>
      <c r="Q40" s="129" t="n">
        <v>5000</v>
      </c>
      <c r="R40" s="129" t="n">
        <v>2241.16</v>
      </c>
      <c r="S40" s="129"/>
      <c r="T40" s="130" t="n">
        <f aca="false">Q40/O40*100</f>
        <v>62.5</v>
      </c>
      <c r="U40" s="130" t="n">
        <v>5000</v>
      </c>
      <c r="V40" s="129" t="n">
        <v>5000</v>
      </c>
      <c r="W40" s="129" t="n">
        <v>5000</v>
      </c>
      <c r="X40" s="129" t="n">
        <v>2636.79</v>
      </c>
      <c r="Y40" s="129" t="n">
        <v>5000</v>
      </c>
      <c r="Z40" s="128" t="n">
        <v>5000</v>
      </c>
      <c r="AA40" s="128" t="n">
        <v>5000</v>
      </c>
      <c r="AB40" s="128" t="n">
        <v>5000</v>
      </c>
      <c r="AC40" s="128"/>
      <c r="AD40" s="128"/>
      <c r="AE40" s="128" t="n">
        <f aca="false">SUM(AB40+AC40-AD40)</f>
        <v>5000</v>
      </c>
      <c r="AF40" s="129" t="n">
        <v>2044</v>
      </c>
      <c r="AG40" s="129" t="n">
        <f aca="false">SUM(AF40/Z40*100)</f>
        <v>40.88</v>
      </c>
      <c r="AH40" s="129" t="n">
        <v>3289</v>
      </c>
      <c r="AI40" s="129" t="n">
        <v>5000</v>
      </c>
      <c r="AJ40" s="129"/>
      <c r="AK40" s="129" t="n">
        <v>5000</v>
      </c>
      <c r="AL40" s="129"/>
      <c r="AM40" s="129"/>
      <c r="AN40" s="129" t="n">
        <f aca="false">SUM(AK40+AL40-AM40)</f>
        <v>5000</v>
      </c>
      <c r="AO40" s="122" t="n">
        <f aca="false">SUM(AN40/$AN$14)</f>
        <v>663.61404207313</v>
      </c>
      <c r="AP40" s="129" t="n">
        <v>7000</v>
      </c>
      <c r="AQ40" s="122" t="n">
        <f aca="false">SUM(AP40/$AN$14)</f>
        <v>929.059658902382</v>
      </c>
      <c r="AR40" s="82"/>
      <c r="AS40" s="122" t="n">
        <v>295.6</v>
      </c>
      <c r="AT40" s="129"/>
      <c r="AU40" s="122" t="n">
        <f aca="false">SUM(AS40/AQ40*100)</f>
        <v>31.8171171428572</v>
      </c>
    </row>
    <row r="41" customFormat="false" ht="12.75" hidden="true" customHeight="false" outlineLevel="0" collapsed="false">
      <c r="A41" s="125" t="s">
        <v>83</v>
      </c>
      <c r="B41" s="126"/>
      <c r="C41" s="126"/>
      <c r="D41" s="126"/>
      <c r="E41" s="126"/>
      <c r="F41" s="126"/>
      <c r="G41" s="127"/>
      <c r="H41" s="121" t="n">
        <v>6145</v>
      </c>
      <c r="I41" s="126" t="s">
        <v>133</v>
      </c>
      <c r="J41" s="128" t="n">
        <f aca="false">SUM(J42:J42)</f>
        <v>21169.95</v>
      </c>
      <c r="K41" s="128" t="n">
        <f aca="false">SUM(K42:K42)</f>
        <v>15000</v>
      </c>
      <c r="L41" s="128" t="n">
        <f aca="false">SUM(L42:L42)</f>
        <v>15000</v>
      </c>
      <c r="M41" s="128" t="n">
        <f aca="false">SUM(M42:M42)</f>
        <v>10000</v>
      </c>
      <c r="N41" s="128" t="n">
        <f aca="false">SUM(N42:N42)</f>
        <v>10000</v>
      </c>
      <c r="O41" s="128" t="n">
        <f aca="false">SUM(O42:O42)</f>
        <v>6000</v>
      </c>
      <c r="P41" s="128" t="n">
        <f aca="false">SUM(P42:P42)</f>
        <v>295.65</v>
      </c>
      <c r="Q41" s="128" t="n">
        <f aca="false">SUM(Q42:Q42)</f>
        <v>6000</v>
      </c>
      <c r="R41" s="128" t="n">
        <f aca="false">SUM(R42:R42)</f>
        <v>1455.94</v>
      </c>
      <c r="S41" s="128" t="n">
        <f aca="false">SUM(S42:S42)</f>
        <v>0</v>
      </c>
      <c r="T41" s="128" t="n">
        <f aca="false">SUM(T42:T42)</f>
        <v>100</v>
      </c>
      <c r="U41" s="128" t="n">
        <f aca="false">SUM(U42:U42)</f>
        <v>4000</v>
      </c>
      <c r="V41" s="128" t="n">
        <f aca="false">SUM(V42:V42)</f>
        <v>4000</v>
      </c>
      <c r="W41" s="128" t="n">
        <f aca="false">SUM(W42:W42)</f>
        <v>3000</v>
      </c>
      <c r="X41" s="128" t="n">
        <f aca="false">SUM(X42:X42)</f>
        <v>0</v>
      </c>
      <c r="Y41" s="128" t="n">
        <v>0</v>
      </c>
      <c r="Z41" s="128" t="n">
        <f aca="false">SUM(Z42:Z42)</f>
        <v>3000</v>
      </c>
      <c r="AA41" s="128" t="n">
        <f aca="false">SUM(AA42:AA42)</f>
        <v>3000</v>
      </c>
      <c r="AB41" s="128" t="n">
        <f aca="false">SUM(AB42:AB42)</f>
        <v>1000</v>
      </c>
      <c r="AC41" s="128" t="n">
        <f aca="false">SUM(AC42:AC42)</f>
        <v>0</v>
      </c>
      <c r="AD41" s="128" t="n">
        <f aca="false">SUM(AD42:AD42)</f>
        <v>0</v>
      </c>
      <c r="AE41" s="128" t="n">
        <f aca="false">SUM(AE42:AE42)</f>
        <v>1000</v>
      </c>
      <c r="AF41" s="128" t="n">
        <f aca="false">SUM(AF42:AF42)</f>
        <v>21.66</v>
      </c>
      <c r="AG41" s="128" t="n">
        <f aca="false">SUM(AG42:AG42)</f>
        <v>0.722</v>
      </c>
      <c r="AH41" s="130" t="n">
        <f aca="false">SUM(AH42:AH42)</f>
        <v>21.66</v>
      </c>
      <c r="AI41" s="128" t="n">
        <f aca="false">SUM(AI42:AI42)</f>
        <v>1000</v>
      </c>
      <c r="AJ41" s="128" t="n">
        <f aca="false">SUM(AJ42:AJ42)</f>
        <v>0</v>
      </c>
      <c r="AK41" s="128" t="n">
        <f aca="false">SUM(AK42:AK42)</f>
        <v>0</v>
      </c>
      <c r="AL41" s="128" t="n">
        <f aca="false">SUM(AL42:AL42)</f>
        <v>0</v>
      </c>
      <c r="AM41" s="128" t="n">
        <f aca="false">SUM(AM42:AM42)</f>
        <v>0</v>
      </c>
      <c r="AN41" s="128" t="n">
        <f aca="false">SUM(AN42:AN42)</f>
        <v>0</v>
      </c>
      <c r="AO41" s="122" t="n">
        <f aca="false">SUM(AN41/$AN$14)</f>
        <v>0</v>
      </c>
      <c r="AP41" s="129"/>
      <c r="AQ41" s="122" t="n">
        <f aca="false">SUM(AP41/$AN$14)</f>
        <v>0</v>
      </c>
      <c r="AR41" s="82"/>
      <c r="AS41" s="122" t="n">
        <f aca="false">SUM(AR41/$AN$14)</f>
        <v>0</v>
      </c>
      <c r="AT41" s="129"/>
      <c r="AU41" s="122" t="e">
        <f aca="false">SUM(AS41/AQ41*100)</f>
        <v>#DIV/0!</v>
      </c>
    </row>
    <row r="42" customFormat="false" ht="12.75" hidden="true" customHeight="false" outlineLevel="0" collapsed="false">
      <c r="A42" s="125"/>
      <c r="B42" s="126"/>
      <c r="C42" s="126"/>
      <c r="D42" s="126"/>
      <c r="E42" s="126"/>
      <c r="F42" s="126"/>
      <c r="G42" s="127"/>
      <c r="H42" s="121" t="n">
        <v>61453</v>
      </c>
      <c r="I42" s="126" t="s">
        <v>134</v>
      </c>
      <c r="J42" s="128" t="n">
        <v>21169.95</v>
      </c>
      <c r="K42" s="128" t="n">
        <v>15000</v>
      </c>
      <c r="L42" s="129" t="n">
        <v>15000</v>
      </c>
      <c r="M42" s="129" t="n">
        <v>10000</v>
      </c>
      <c r="N42" s="129" t="n">
        <v>10000</v>
      </c>
      <c r="O42" s="129" t="n">
        <v>6000</v>
      </c>
      <c r="P42" s="129" t="n">
        <v>295.65</v>
      </c>
      <c r="Q42" s="129" t="n">
        <v>6000</v>
      </c>
      <c r="R42" s="129" t="n">
        <v>1455.94</v>
      </c>
      <c r="S42" s="129"/>
      <c r="T42" s="130" t="n">
        <f aca="false">Q42/O42*100</f>
        <v>100</v>
      </c>
      <c r="U42" s="130" t="n">
        <v>4000</v>
      </c>
      <c r="V42" s="129" t="n">
        <v>4000</v>
      </c>
      <c r="W42" s="129" t="n">
        <v>3000</v>
      </c>
      <c r="X42" s="129"/>
      <c r="Y42" s="129" t="n">
        <v>0</v>
      </c>
      <c r="Z42" s="128" t="n">
        <v>3000</v>
      </c>
      <c r="AA42" s="128" t="n">
        <v>3000</v>
      </c>
      <c r="AB42" s="128" t="n">
        <v>1000</v>
      </c>
      <c r="AC42" s="128"/>
      <c r="AD42" s="128"/>
      <c r="AE42" s="128" t="n">
        <f aca="false">SUM(AB42+AC42-AD42)</f>
        <v>1000</v>
      </c>
      <c r="AF42" s="129" t="n">
        <v>21.66</v>
      </c>
      <c r="AG42" s="129" t="n">
        <f aca="false">SUM(AF42/Z42*100)</f>
        <v>0.722</v>
      </c>
      <c r="AH42" s="131" t="n">
        <v>21.66</v>
      </c>
      <c r="AI42" s="129" t="n">
        <v>1000</v>
      </c>
      <c r="AJ42" s="129"/>
      <c r="AK42" s="129"/>
      <c r="AL42" s="129"/>
      <c r="AM42" s="129"/>
      <c r="AN42" s="129" t="n">
        <f aca="false">SUM(AK42+AL42-AM42)</f>
        <v>0</v>
      </c>
      <c r="AO42" s="122" t="n">
        <f aca="false">SUM(AN42/$AN$14)</f>
        <v>0</v>
      </c>
      <c r="AP42" s="129"/>
      <c r="AQ42" s="122" t="n">
        <f aca="false">SUM(AP42/$AN$14)</f>
        <v>0</v>
      </c>
      <c r="AR42" s="82"/>
      <c r="AS42" s="122" t="n">
        <f aca="false">SUM(AR42/$AN$14)</f>
        <v>0</v>
      </c>
      <c r="AT42" s="129"/>
      <c r="AU42" s="122" t="e">
        <f aca="false">SUM(AS42/AQ42*100)</f>
        <v>#DIV/0!</v>
      </c>
    </row>
    <row r="43" s="4" customFormat="true" ht="12.75" hidden="false" customHeight="false" outlineLevel="0" collapsed="false">
      <c r="A43" s="123"/>
      <c r="B43" s="81"/>
      <c r="C43" s="81"/>
      <c r="D43" s="81"/>
      <c r="E43" s="81"/>
      <c r="F43" s="81"/>
      <c r="G43" s="124"/>
      <c r="H43" s="121" t="n">
        <v>63</v>
      </c>
      <c r="I43" s="81" t="s">
        <v>28</v>
      </c>
      <c r="J43" s="82" t="n">
        <f aca="false">SUM(J44)</f>
        <v>386188.13</v>
      </c>
      <c r="K43" s="82" t="n">
        <f aca="false">SUM(K44)</f>
        <v>688000</v>
      </c>
      <c r="L43" s="82" t="n">
        <f aca="false">SUM(L44)</f>
        <v>688000</v>
      </c>
      <c r="M43" s="82" t="e">
        <f aca="false">SUM(M44+M57)</f>
        <v>#REF!</v>
      </c>
      <c r="N43" s="82" t="e">
        <f aca="false">SUM(N44+N57)</f>
        <v>#REF!</v>
      </c>
      <c r="O43" s="82" t="e">
        <f aca="false">SUM(O44+O57)</f>
        <v>#REF!</v>
      </c>
      <c r="P43" s="82" t="e">
        <f aca="false">SUM(P44+P57)</f>
        <v>#REF!</v>
      </c>
      <c r="Q43" s="82" t="n">
        <f aca="false">SUM(Q44+Q57)</f>
        <v>1351550</v>
      </c>
      <c r="R43" s="82" t="n">
        <f aca="false">SUM(R44+R57)</f>
        <v>782560.53</v>
      </c>
      <c r="S43" s="82" t="n">
        <f aca="false">SUM(S44+S57)</f>
        <v>0</v>
      </c>
      <c r="T43" s="82" t="n">
        <f aca="false">SUM(T44+T57)</f>
        <v>247.751098720181</v>
      </c>
      <c r="U43" s="82" t="n">
        <f aca="false">SUM(U44+U57)</f>
        <v>1515020</v>
      </c>
      <c r="V43" s="82" t="n">
        <f aca="false">SUM(V44+V57+V60)</f>
        <v>1560000</v>
      </c>
      <c r="W43" s="82" t="n">
        <f aca="false">SUM(W44+W57+W60)</f>
        <v>1768000</v>
      </c>
      <c r="X43" s="82" t="n">
        <f aca="false">SUM(X44+X57+X60)</f>
        <v>633683.72</v>
      </c>
      <c r="Y43" s="82" t="n">
        <f aca="false">SUM(Y44+Y57+Y60)</f>
        <v>2798000</v>
      </c>
      <c r="Z43" s="82" t="n">
        <f aca="false">SUM(Z44+Z57+Z60)</f>
        <v>1060000</v>
      </c>
      <c r="AA43" s="82" t="n">
        <f aca="false">SUM(AA44+AA57+AA60)</f>
        <v>1630000</v>
      </c>
      <c r="AB43" s="82" t="n">
        <f aca="false">SUM(AB44+AB57+AB60)</f>
        <v>1848000</v>
      </c>
      <c r="AC43" s="82" t="n">
        <f aca="false">SUM(AC44+AC57+AC60)</f>
        <v>0</v>
      </c>
      <c r="AD43" s="82" t="n">
        <f aca="false">SUM(AD44+AD57+AD60)</f>
        <v>0</v>
      </c>
      <c r="AE43" s="82" t="n">
        <f aca="false">SUM(AE44+AE57+AE60)</f>
        <v>1848000</v>
      </c>
      <c r="AF43" s="82" t="n">
        <f aca="false">SUM(AF44+AF57+AF60)</f>
        <v>494692.16</v>
      </c>
      <c r="AG43" s="82" t="n">
        <f aca="false">SUM(AG44+AG57+AG60)</f>
        <v>114.705406428571</v>
      </c>
      <c r="AH43" s="122" t="n">
        <v>467000</v>
      </c>
      <c r="AI43" s="82" t="n">
        <f aca="false">SUM(AI44+AI57+AI60)</f>
        <v>4826000</v>
      </c>
      <c r="AJ43" s="82" t="n">
        <f aca="false">SUM(AJ44+AJ57+AJ60)</f>
        <v>2054982.68</v>
      </c>
      <c r="AK43" s="82" t="n">
        <f aca="false">SUM(AK44+AK57+AK60)</f>
        <v>7273025</v>
      </c>
      <c r="AL43" s="82" t="n">
        <f aca="false">SUM(AL44+AL57+AL60)</f>
        <v>180000</v>
      </c>
      <c r="AM43" s="82" t="n">
        <f aca="false">SUM(AM44+AM57+AM60)</f>
        <v>100000</v>
      </c>
      <c r="AN43" s="82" t="n">
        <f aca="false">SUM(AN44+AN57+AN60)</f>
        <v>8753025</v>
      </c>
      <c r="AO43" s="122" t="n">
        <f aca="false">SUM(AN43/$AN$14)</f>
        <v>1161726.06012343</v>
      </c>
      <c r="AP43" s="82" t="n">
        <f aca="false">SUM(AP44+AP57+AP60)</f>
        <v>10605000</v>
      </c>
      <c r="AQ43" s="122" t="n">
        <f aca="false">SUM(AQ44+AQ57+AQ60)</f>
        <v>1407525.38323711</v>
      </c>
      <c r="AR43" s="122" t="n">
        <f aca="false">SUM(AR44+AR57+AR60)</f>
        <v>0</v>
      </c>
      <c r="AS43" s="122" t="n">
        <f aca="false">SUM(AS44+AS57+AS60)</f>
        <v>177592.04</v>
      </c>
      <c r="AT43" s="122" t="n">
        <f aca="false">SUM(AT44+AT57+AT60)</f>
        <v>0</v>
      </c>
      <c r="AU43" s="122" t="n">
        <f aca="false">SUM(AS43/AQ43*100)</f>
        <v>12.61732414314</v>
      </c>
    </row>
    <row r="44" customFormat="false" ht="12.75" hidden="false" customHeight="false" outlineLevel="0" collapsed="false">
      <c r="A44" s="125"/>
      <c r="B44" s="126"/>
      <c r="C44" s="126"/>
      <c r="D44" s="126"/>
      <c r="E44" s="126"/>
      <c r="F44" s="126"/>
      <c r="G44" s="127"/>
      <c r="H44" s="121" t="n">
        <v>633</v>
      </c>
      <c r="I44" s="126" t="s">
        <v>135</v>
      </c>
      <c r="J44" s="128" t="n">
        <f aca="false">SUM(J45+J51)</f>
        <v>386188.13</v>
      </c>
      <c r="K44" s="128" t="n">
        <f aca="false">SUM(K45+K51)</f>
        <v>688000</v>
      </c>
      <c r="L44" s="128" t="n">
        <f aca="false">SUM(L45+L51)</f>
        <v>688000</v>
      </c>
      <c r="M44" s="128" t="n">
        <f aca="false">SUM(M45+M51)</f>
        <v>730000</v>
      </c>
      <c r="N44" s="128" t="n">
        <f aca="false">SUM(N45+N51)</f>
        <v>730000</v>
      </c>
      <c r="O44" s="128" t="n">
        <f aca="false">SUM(O45+O51)</f>
        <v>1264362</v>
      </c>
      <c r="P44" s="128" t="n">
        <f aca="false">SUM(P45+P51)</f>
        <v>619540</v>
      </c>
      <c r="Q44" s="128" t="n">
        <f aca="false">SUM(Q45+Q51)</f>
        <v>1141550</v>
      </c>
      <c r="R44" s="128" t="n">
        <f aca="false">SUM(R45+R51)</f>
        <v>559926</v>
      </c>
      <c r="S44" s="128" t="n">
        <f aca="false">SUM(S45+S51)</f>
        <v>0</v>
      </c>
      <c r="T44" s="128" t="n">
        <f aca="false">SUM(T45+T51)</f>
        <v>247.751098720181</v>
      </c>
      <c r="U44" s="128" t="n">
        <f aca="false">SUM(U45+U51)</f>
        <v>1315020</v>
      </c>
      <c r="V44" s="128" t="n">
        <f aca="false">SUM(V45+V51)</f>
        <v>410000</v>
      </c>
      <c r="W44" s="128" t="n">
        <f aca="false">SUM(W45+W51)</f>
        <v>308000</v>
      </c>
      <c r="X44" s="128" t="n">
        <f aca="false">SUM(X45+X51)</f>
        <v>0</v>
      </c>
      <c r="Y44" s="128" t="n">
        <f aca="false">SUM(Y45+Y51)</f>
        <v>1338000</v>
      </c>
      <c r="Z44" s="128" t="n">
        <f aca="false">SUM(Z45+Z51)</f>
        <v>510000</v>
      </c>
      <c r="AA44" s="128" t="n">
        <f aca="false">SUM(AA45+AA51)</f>
        <v>730000</v>
      </c>
      <c r="AB44" s="128" t="n">
        <f aca="false">SUM(AB45+AB51)</f>
        <v>1028000</v>
      </c>
      <c r="AC44" s="128" t="n">
        <f aca="false">SUM(AC45+AC51)</f>
        <v>0</v>
      </c>
      <c r="AD44" s="128" t="n">
        <f aca="false">SUM(AD45+AD51)</f>
        <v>0</v>
      </c>
      <c r="AE44" s="128" t="n">
        <f aca="false">SUM(AE45+AE51)</f>
        <v>1028000</v>
      </c>
      <c r="AF44" s="128" t="n">
        <f aca="false">SUM(AF45+AF51)</f>
        <v>316767.17</v>
      </c>
      <c r="AG44" s="128" t="n">
        <f aca="false">SUM(AG45+AG51)</f>
        <v>40</v>
      </c>
      <c r="AH44" s="130" t="n">
        <f aca="false">SUM(AH45+AH51)</f>
        <v>509748.22</v>
      </c>
      <c r="AI44" s="128" t="n">
        <f aca="false">SUM(AI45+AI51)</f>
        <v>3726000</v>
      </c>
      <c r="AJ44" s="128" t="n">
        <f aca="false">SUM(AJ45+AJ51)</f>
        <v>1408149.48</v>
      </c>
      <c r="AK44" s="128" t="n">
        <f aca="false">SUM(AK45+AK51)</f>
        <v>3238025</v>
      </c>
      <c r="AL44" s="128" t="n">
        <f aca="false">SUM(AL45+AL51)</f>
        <v>180000</v>
      </c>
      <c r="AM44" s="128" t="n">
        <f aca="false">SUM(AM45+AM51)</f>
        <v>100000</v>
      </c>
      <c r="AN44" s="128" t="n">
        <f aca="false">SUM(AN45+AN51)</f>
        <v>3318025</v>
      </c>
      <c r="AO44" s="122" t="n">
        <f aca="false">SUM(AN44/$AN$14)</f>
        <v>440377.59638994</v>
      </c>
      <c r="AP44" s="128" t="n">
        <f aca="false">SUM(AP45+AP51)</f>
        <v>3050000</v>
      </c>
      <c r="AQ44" s="122" t="n">
        <f aca="false">SUM(AP44/$AN$14)</f>
        <v>404804.565664609</v>
      </c>
      <c r="AR44" s="82"/>
      <c r="AS44" s="122" t="n">
        <f aca="false">SUM(AS45:AS56)</f>
        <v>135544.02</v>
      </c>
      <c r="AT44" s="122" t="n">
        <f aca="false">SUM(AT45:AT56)</f>
        <v>0</v>
      </c>
      <c r="AU44" s="122" t="n">
        <f aca="false">SUM(AS44/AQ44*100)</f>
        <v>33.4838170062295</v>
      </c>
    </row>
    <row r="45" customFormat="false" ht="12.75" hidden="false" customHeight="false" outlineLevel="0" collapsed="false">
      <c r="A45" s="125"/>
      <c r="B45" s="126"/>
      <c r="C45" s="126"/>
      <c r="D45" s="126" t="s">
        <v>86</v>
      </c>
      <c r="E45" s="126"/>
      <c r="F45" s="126"/>
      <c r="G45" s="127"/>
      <c r="H45" s="121" t="n">
        <v>6331</v>
      </c>
      <c r="I45" s="126" t="s">
        <v>136</v>
      </c>
      <c r="J45" s="128" t="n">
        <f aca="false">SUM(J46:J50)</f>
        <v>186188.13</v>
      </c>
      <c r="K45" s="128" t="n">
        <f aca="false">SUM(K46:K50)</f>
        <v>438000</v>
      </c>
      <c r="L45" s="128" t="n">
        <f aca="false">SUM(L46:L50)</f>
        <v>438000</v>
      </c>
      <c r="M45" s="128" t="n">
        <f aca="false">SUM(M46:M50)</f>
        <v>490000</v>
      </c>
      <c r="N45" s="128" t="n">
        <f aca="false">SUM(N46:N50)</f>
        <v>490000</v>
      </c>
      <c r="O45" s="128" t="n">
        <f aca="false">SUM(O46:O50)</f>
        <v>1064362</v>
      </c>
      <c r="P45" s="128" t="n">
        <f aca="false">SUM(P46:P50)</f>
        <v>619540</v>
      </c>
      <c r="Q45" s="128" t="n">
        <f aca="false">SUM(Q46:Q50)</f>
        <v>1041550</v>
      </c>
      <c r="R45" s="128" t="n">
        <f aca="false">SUM(R46:R50)</f>
        <v>559926</v>
      </c>
      <c r="S45" s="128" t="n">
        <f aca="false">SUM(S46:S50)</f>
        <v>0</v>
      </c>
      <c r="T45" s="128" t="n">
        <f aca="false">SUM(T46:T50)</f>
        <v>197.751098720181</v>
      </c>
      <c r="U45" s="128" t="n">
        <f aca="false">SUM(U46:U50)</f>
        <v>1315020</v>
      </c>
      <c r="V45" s="128" t="n">
        <f aca="false">SUM(V46:V50)</f>
        <v>65000</v>
      </c>
      <c r="W45" s="128" t="n">
        <f aca="false">SUM(W46:W50)</f>
        <v>8000</v>
      </c>
      <c r="X45" s="128" t="n">
        <f aca="false">SUM(X46:X50)</f>
        <v>0</v>
      </c>
      <c r="Y45" s="128" t="n">
        <f aca="false">SUM(Y46:Y50)</f>
        <v>8000</v>
      </c>
      <c r="Z45" s="128" t="n">
        <f aca="false">SUM(Z46:Z50)</f>
        <v>110000</v>
      </c>
      <c r="AA45" s="128" t="n">
        <f aca="false">SUM(AA46:AA50)</f>
        <v>110000</v>
      </c>
      <c r="AB45" s="128" t="n">
        <f aca="false">SUM(AB46:AB50)</f>
        <v>208000</v>
      </c>
      <c r="AC45" s="128"/>
      <c r="AD45" s="128" t="n">
        <f aca="false">SUM(AD46:AD50)</f>
        <v>0</v>
      </c>
      <c r="AE45" s="128" t="n">
        <f aca="false">SUM(AE46:AE50)</f>
        <v>208000</v>
      </c>
      <c r="AF45" s="128" t="n">
        <f aca="false">SUM(AF46:AF50)</f>
        <v>116767.17</v>
      </c>
      <c r="AG45" s="128" t="n">
        <f aca="false">SUM(AG46:AG50)</f>
        <v>40</v>
      </c>
      <c r="AH45" s="130" t="n">
        <f aca="false">SUM(AH46:AH50)</f>
        <v>206356.22</v>
      </c>
      <c r="AI45" s="128" t="n">
        <f aca="false">SUM(AI46:AI50)</f>
        <v>2426000</v>
      </c>
      <c r="AJ45" s="128" t="n">
        <f aca="false">SUM(AJ46:AJ50)</f>
        <v>1108149.48</v>
      </c>
      <c r="AK45" s="128" t="n">
        <f aca="false">SUM(AK46:AK50)</f>
        <v>2338025</v>
      </c>
      <c r="AL45" s="128" t="n">
        <f aca="false">SUM(AL46:AL50)</f>
        <v>30000</v>
      </c>
      <c r="AM45" s="128" t="n">
        <f aca="false">SUM(AM46:AM50)</f>
        <v>0</v>
      </c>
      <c r="AN45" s="128" t="n">
        <f aca="false">SUM(AN46:AN50)</f>
        <v>2368025</v>
      </c>
      <c r="AO45" s="122" t="n">
        <f aca="false">SUM(AN45/$AN$14)</f>
        <v>314290.928396045</v>
      </c>
      <c r="AP45" s="128" t="n">
        <f aca="false">SUM(AP46:AP50)</f>
        <v>2200000</v>
      </c>
      <c r="AQ45" s="122" t="n">
        <f aca="false">SUM(AP45/$AN$14)</f>
        <v>291990.178512177</v>
      </c>
      <c r="AR45" s="82"/>
      <c r="AS45" s="122" t="n">
        <f aca="false">SUM(AR45/$AN$14)</f>
        <v>0</v>
      </c>
      <c r="AT45" s="129"/>
      <c r="AU45" s="122" t="n">
        <f aca="false">SUM(AS45/AQ45*100)</f>
        <v>0</v>
      </c>
    </row>
    <row r="46" customFormat="false" ht="12.75" hidden="true" customHeight="false" outlineLevel="0" collapsed="false">
      <c r="A46" s="125"/>
      <c r="B46" s="126"/>
      <c r="C46" s="126"/>
      <c r="D46" s="126"/>
      <c r="E46" s="126"/>
      <c r="F46" s="126"/>
      <c r="G46" s="127"/>
      <c r="H46" s="121" t="n">
        <v>63311</v>
      </c>
      <c r="I46" s="126" t="s">
        <v>137</v>
      </c>
      <c r="J46" s="128" t="n">
        <v>77661.47</v>
      </c>
      <c r="K46" s="128" t="n">
        <v>150000</v>
      </c>
      <c r="L46" s="129" t="n">
        <v>150000</v>
      </c>
      <c r="M46" s="129" t="n">
        <v>290000</v>
      </c>
      <c r="N46" s="129" t="n">
        <v>290000</v>
      </c>
      <c r="O46" s="129" t="n">
        <v>1014362</v>
      </c>
      <c r="P46" s="129" t="n">
        <v>619540</v>
      </c>
      <c r="Q46" s="129" t="n">
        <v>991550</v>
      </c>
      <c r="R46" s="129" t="n">
        <v>559926</v>
      </c>
      <c r="S46" s="129"/>
      <c r="T46" s="130" t="n">
        <f aca="false">Q46/O46*100</f>
        <v>97.7510987201808</v>
      </c>
      <c r="U46" s="130" t="n">
        <v>1265020</v>
      </c>
      <c r="V46" s="129" t="n">
        <v>57000</v>
      </c>
      <c r="W46" s="129" t="n">
        <v>0</v>
      </c>
      <c r="X46" s="129"/>
      <c r="Y46" s="129" t="n">
        <v>0</v>
      </c>
      <c r="Z46" s="128"/>
      <c r="AA46" s="128"/>
      <c r="AB46" s="128" t="n">
        <v>116000</v>
      </c>
      <c r="AC46" s="128"/>
      <c r="AD46" s="128"/>
      <c r="AE46" s="128" t="n">
        <f aca="false">SUM(AB46+AC46-AD46)</f>
        <v>116000</v>
      </c>
      <c r="AF46" s="129" t="n">
        <v>76767.17</v>
      </c>
      <c r="AG46" s="129" t="n">
        <v>0</v>
      </c>
      <c r="AH46" s="131" t="n">
        <v>102356.22</v>
      </c>
      <c r="AI46" s="129" t="n">
        <v>116000</v>
      </c>
      <c r="AJ46" s="129"/>
      <c r="AK46" s="129"/>
      <c r="AL46" s="129"/>
      <c r="AM46" s="129"/>
      <c r="AN46" s="129" t="n">
        <f aca="false">SUM(AK46+AL46-AM46)</f>
        <v>0</v>
      </c>
      <c r="AO46" s="122" t="n">
        <f aca="false">SUM(AN46/$AN$14)</f>
        <v>0</v>
      </c>
      <c r="AP46" s="129"/>
      <c r="AQ46" s="122" t="n">
        <f aca="false">SUM(AP46/$AN$14)</f>
        <v>0</v>
      </c>
      <c r="AR46" s="82"/>
      <c r="AS46" s="122" t="n">
        <f aca="false">SUM(AR46/$AN$14)</f>
        <v>0</v>
      </c>
      <c r="AT46" s="129"/>
      <c r="AU46" s="122" t="e">
        <f aca="false">SUM(AS46/AQ46*100)</f>
        <v>#DIV/0!</v>
      </c>
    </row>
    <row r="47" customFormat="false" ht="12.75" hidden="false" customHeight="false" outlineLevel="0" collapsed="false">
      <c r="A47" s="125"/>
      <c r="B47" s="126"/>
      <c r="C47" s="126"/>
      <c r="D47" s="126"/>
      <c r="E47" s="126"/>
      <c r="F47" s="126"/>
      <c r="G47" s="127"/>
      <c r="H47" s="121" t="n">
        <v>63311</v>
      </c>
      <c r="I47" s="126" t="s">
        <v>138</v>
      </c>
      <c r="J47" s="128"/>
      <c r="K47" s="128"/>
      <c r="L47" s="129"/>
      <c r="M47" s="129"/>
      <c r="N47" s="129"/>
      <c r="O47" s="129"/>
      <c r="P47" s="129"/>
      <c r="Q47" s="129"/>
      <c r="R47" s="129"/>
      <c r="S47" s="129"/>
      <c r="T47" s="130"/>
      <c r="U47" s="130"/>
      <c r="V47" s="129"/>
      <c r="W47" s="129"/>
      <c r="X47" s="129"/>
      <c r="Y47" s="129"/>
      <c r="Z47" s="128"/>
      <c r="AA47" s="128"/>
      <c r="AB47" s="128"/>
      <c r="AC47" s="128"/>
      <c r="AD47" s="128"/>
      <c r="AE47" s="128"/>
      <c r="AF47" s="129"/>
      <c r="AG47" s="129"/>
      <c r="AH47" s="131"/>
      <c r="AI47" s="129" t="n">
        <v>2200000</v>
      </c>
      <c r="AJ47" s="129" t="n">
        <v>1108149.48</v>
      </c>
      <c r="AK47" s="129" t="n">
        <v>2200000</v>
      </c>
      <c r="AL47" s="129"/>
      <c r="AM47" s="132"/>
      <c r="AN47" s="129" t="n">
        <f aca="false">SUM(AK47+AL47-AM47)</f>
        <v>2200000</v>
      </c>
      <c r="AO47" s="122" t="n">
        <f aca="false">SUM(AN47/$AN$14)</f>
        <v>291990.178512177</v>
      </c>
      <c r="AP47" s="131" t="n">
        <v>2000000</v>
      </c>
      <c r="AQ47" s="122" t="n">
        <f aca="false">SUM(AP47/$AN$14)</f>
        <v>265445.616829252</v>
      </c>
      <c r="AR47" s="82"/>
      <c r="AS47" s="122" t="n">
        <v>120544.02</v>
      </c>
      <c r="AT47" s="129"/>
      <c r="AU47" s="122" t="n">
        <f aca="false">SUM(AS47/AQ47*100)</f>
        <v>45.4119459345</v>
      </c>
    </row>
    <row r="48" customFormat="false" ht="12.75" hidden="false" customHeight="false" outlineLevel="0" collapsed="false">
      <c r="A48" s="125"/>
      <c r="B48" s="126"/>
      <c r="C48" s="126"/>
      <c r="D48" s="126"/>
      <c r="E48" s="126"/>
      <c r="F48" s="126"/>
      <c r="G48" s="127"/>
      <c r="H48" s="121" t="n">
        <v>63311</v>
      </c>
      <c r="I48" s="126" t="s">
        <v>139</v>
      </c>
      <c r="J48" s="128"/>
      <c r="K48" s="128"/>
      <c r="L48" s="129"/>
      <c r="M48" s="129"/>
      <c r="N48" s="129"/>
      <c r="O48" s="129"/>
      <c r="P48" s="129"/>
      <c r="Q48" s="129"/>
      <c r="R48" s="129"/>
      <c r="S48" s="129"/>
      <c r="T48" s="130"/>
      <c r="U48" s="130"/>
      <c r="V48" s="129"/>
      <c r="W48" s="129"/>
      <c r="X48" s="129"/>
      <c r="Y48" s="129"/>
      <c r="Z48" s="128"/>
      <c r="AA48" s="128"/>
      <c r="AB48" s="128"/>
      <c r="AC48" s="128"/>
      <c r="AD48" s="128"/>
      <c r="AE48" s="128"/>
      <c r="AF48" s="129"/>
      <c r="AG48" s="129"/>
      <c r="AH48" s="131"/>
      <c r="AI48" s="129"/>
      <c r="AJ48" s="129"/>
      <c r="AK48" s="129"/>
      <c r="AL48" s="129" t="n">
        <v>30000</v>
      </c>
      <c r="AM48" s="132"/>
      <c r="AN48" s="129" t="n">
        <f aca="false">SUM(AK48+AL48-AM48)</f>
        <v>30000</v>
      </c>
      <c r="AO48" s="122" t="n">
        <f aca="false">SUM(AN48/$AN$14)</f>
        <v>3981.68425243878</v>
      </c>
      <c r="AP48" s="131" t="n">
        <v>0</v>
      </c>
      <c r="AQ48" s="122" t="n">
        <f aca="false">SUM(AP48/$AN$14)</f>
        <v>0</v>
      </c>
      <c r="AR48" s="82"/>
      <c r="AS48" s="122" t="n">
        <f aca="false">SUM(AR48/$AN$14)</f>
        <v>0</v>
      </c>
      <c r="AT48" s="129"/>
      <c r="AU48" s="122" t="n">
        <v>0</v>
      </c>
    </row>
    <row r="49" customFormat="false" ht="12.75" hidden="false" customHeight="false" outlineLevel="0" collapsed="false">
      <c r="A49" s="125"/>
      <c r="B49" s="126"/>
      <c r="C49" s="126"/>
      <c r="D49" s="126"/>
      <c r="E49" s="126"/>
      <c r="F49" s="126"/>
      <c r="G49" s="127"/>
      <c r="H49" s="121" t="n">
        <v>63312</v>
      </c>
      <c r="I49" s="126" t="s">
        <v>140</v>
      </c>
      <c r="J49" s="128"/>
      <c r="K49" s="128"/>
      <c r="L49" s="129"/>
      <c r="M49" s="129"/>
      <c r="N49" s="129"/>
      <c r="O49" s="129"/>
      <c r="P49" s="129"/>
      <c r="Q49" s="129"/>
      <c r="R49" s="129"/>
      <c r="S49" s="129"/>
      <c r="T49" s="130"/>
      <c r="U49" s="130"/>
      <c r="V49" s="129"/>
      <c r="W49" s="129"/>
      <c r="X49" s="129"/>
      <c r="Y49" s="129"/>
      <c r="Z49" s="128" t="n">
        <v>100000</v>
      </c>
      <c r="AA49" s="128" t="n">
        <v>100000</v>
      </c>
      <c r="AB49" s="128" t="n">
        <v>80000</v>
      </c>
      <c r="AC49" s="128"/>
      <c r="AD49" s="128"/>
      <c r="AE49" s="128" t="n">
        <f aca="false">SUM(AB49+AC49-AD49)</f>
        <v>80000</v>
      </c>
      <c r="AF49" s="129" t="n">
        <v>40000</v>
      </c>
      <c r="AG49" s="129" t="n">
        <f aca="false">SUM(AF49/Z49*100)</f>
        <v>40</v>
      </c>
      <c r="AH49" s="131" t="n">
        <v>78000</v>
      </c>
      <c r="AI49" s="129" t="n">
        <v>100000</v>
      </c>
      <c r="AJ49" s="129"/>
      <c r="AK49" s="129" t="n">
        <v>100000</v>
      </c>
      <c r="AL49" s="129"/>
      <c r="AM49" s="129"/>
      <c r="AN49" s="129" t="n">
        <f aca="false">SUM(AK49+AL49-AM49)</f>
        <v>100000</v>
      </c>
      <c r="AO49" s="122" t="n">
        <f aca="false">SUM(AN49/$AN$14)</f>
        <v>13272.2808414626</v>
      </c>
      <c r="AP49" s="129" t="n">
        <v>100000</v>
      </c>
      <c r="AQ49" s="122" t="n">
        <f aca="false">SUM(AP49/$AN$14)</f>
        <v>13272.2808414626</v>
      </c>
      <c r="AR49" s="82"/>
      <c r="AS49" s="122" t="n">
        <f aca="false">SUM(AR49/$AN$14)</f>
        <v>0</v>
      </c>
      <c r="AT49" s="129"/>
      <c r="AU49" s="122" t="n">
        <f aca="false">SUM(AS49/AQ49*100)</f>
        <v>0</v>
      </c>
    </row>
    <row r="50" customFormat="false" ht="12.75" hidden="false" customHeight="false" outlineLevel="0" collapsed="false">
      <c r="A50" s="125"/>
      <c r="B50" s="126"/>
      <c r="C50" s="126"/>
      <c r="D50" s="126"/>
      <c r="E50" s="126"/>
      <c r="F50" s="126"/>
      <c r="G50" s="127"/>
      <c r="H50" s="121" t="n">
        <v>63312</v>
      </c>
      <c r="I50" s="126" t="s">
        <v>141</v>
      </c>
      <c r="J50" s="128" t="n">
        <v>108526.66</v>
      </c>
      <c r="K50" s="128" t="n">
        <v>288000</v>
      </c>
      <c r="L50" s="129" t="n">
        <v>288000</v>
      </c>
      <c r="M50" s="129" t="n">
        <v>200000</v>
      </c>
      <c r="N50" s="129" t="n">
        <v>200000</v>
      </c>
      <c r="O50" s="129" t="n">
        <v>50000</v>
      </c>
      <c r="P50" s="129"/>
      <c r="Q50" s="129" t="n">
        <v>50000</v>
      </c>
      <c r="R50" s="129"/>
      <c r="S50" s="129"/>
      <c r="T50" s="130" t="n">
        <f aca="false">Q50/O50*100</f>
        <v>100</v>
      </c>
      <c r="U50" s="130" t="n">
        <v>50000</v>
      </c>
      <c r="V50" s="129" t="n">
        <v>8000</v>
      </c>
      <c r="W50" s="129" t="n">
        <v>8000</v>
      </c>
      <c r="X50" s="129"/>
      <c r="Y50" s="129" t="n">
        <v>8000</v>
      </c>
      <c r="Z50" s="128" t="n">
        <v>10000</v>
      </c>
      <c r="AA50" s="128" t="n">
        <v>10000</v>
      </c>
      <c r="AB50" s="128" t="n">
        <v>12000</v>
      </c>
      <c r="AC50" s="128"/>
      <c r="AD50" s="128"/>
      <c r="AE50" s="128" t="n">
        <f aca="false">SUM(AB50+AC50-AD50)</f>
        <v>12000</v>
      </c>
      <c r="AF50" s="129"/>
      <c r="AG50" s="129" t="n">
        <f aca="false">SUM(AF50/Z50*100)</f>
        <v>0</v>
      </c>
      <c r="AH50" s="131" t="n">
        <v>26000</v>
      </c>
      <c r="AI50" s="129" t="n">
        <v>10000</v>
      </c>
      <c r="AJ50" s="129"/>
      <c r="AK50" s="129" t="n">
        <v>38025</v>
      </c>
      <c r="AL50" s="129"/>
      <c r="AM50" s="129"/>
      <c r="AN50" s="129" t="n">
        <f aca="false">SUM(AK50+AL50-AM50)</f>
        <v>38025</v>
      </c>
      <c r="AO50" s="122" t="n">
        <f aca="false">SUM(AN50/$AN$14)</f>
        <v>5046.78478996616</v>
      </c>
      <c r="AP50" s="129" t="n">
        <v>100000</v>
      </c>
      <c r="AQ50" s="122" t="n">
        <f aca="false">SUM(AP50/$AN$14)</f>
        <v>13272.2808414626</v>
      </c>
      <c r="AR50" s="82"/>
      <c r="AS50" s="122" t="n">
        <v>0</v>
      </c>
      <c r="AT50" s="129"/>
      <c r="AU50" s="122" t="n">
        <f aca="false">SUM(AS50/AQ50*100)</f>
        <v>0</v>
      </c>
    </row>
    <row r="51" customFormat="false" ht="12.75" hidden="false" customHeight="false" outlineLevel="0" collapsed="false">
      <c r="A51" s="125"/>
      <c r="B51" s="126"/>
      <c r="C51" s="126"/>
      <c r="D51" s="126" t="s">
        <v>86</v>
      </c>
      <c r="E51" s="126"/>
      <c r="F51" s="126"/>
      <c r="G51" s="127"/>
      <c r="H51" s="121" t="n">
        <v>6332</v>
      </c>
      <c r="I51" s="126" t="s">
        <v>142</v>
      </c>
      <c r="J51" s="128" t="n">
        <f aca="false">SUM(J52:J58)</f>
        <v>200000</v>
      </c>
      <c r="K51" s="128" t="n">
        <f aca="false">SUM(K52:K58)</f>
        <v>250000</v>
      </c>
      <c r="L51" s="128" t="n">
        <f aca="false">SUM(L52:L58)</f>
        <v>250000</v>
      </c>
      <c r="M51" s="128" t="n">
        <f aca="false">SUM(M52)</f>
        <v>240000</v>
      </c>
      <c r="N51" s="128" t="n">
        <f aca="false">SUM(N52)</f>
        <v>240000</v>
      </c>
      <c r="O51" s="128" t="n">
        <f aca="false">SUM(O52)</f>
        <v>200000</v>
      </c>
      <c r="P51" s="128" t="n">
        <f aca="false">SUM(P52)</f>
        <v>0</v>
      </c>
      <c r="Q51" s="128" t="n">
        <f aca="false">SUM(Q52:Q55)</f>
        <v>100000</v>
      </c>
      <c r="R51" s="128" t="n">
        <f aca="false">SUM(R52:R55)</f>
        <v>0</v>
      </c>
      <c r="S51" s="128" t="n">
        <f aca="false">SUM(S52:S55)</f>
        <v>0</v>
      </c>
      <c r="T51" s="128" t="n">
        <f aca="false">SUM(T52:T55)</f>
        <v>50</v>
      </c>
      <c r="U51" s="128" t="n">
        <f aca="false">SUM(U52:U55)</f>
        <v>0</v>
      </c>
      <c r="V51" s="128" t="n">
        <f aca="false">SUM(V52:V55)</f>
        <v>345000</v>
      </c>
      <c r="W51" s="128" t="n">
        <f aca="false">SUM(W52:W55)</f>
        <v>300000</v>
      </c>
      <c r="X51" s="128" t="n">
        <f aca="false">SUM(X52:X55)</f>
        <v>0</v>
      </c>
      <c r="Y51" s="128" t="n">
        <v>1330000</v>
      </c>
      <c r="Z51" s="128" t="n">
        <f aca="false">SUM(Z52:Z55)</f>
        <v>400000</v>
      </c>
      <c r="AA51" s="128" t="n">
        <f aca="false">SUM(AA52:AA55)</f>
        <v>620000</v>
      </c>
      <c r="AB51" s="128" t="n">
        <f aca="false">SUM(AB52:AB56)</f>
        <v>820000</v>
      </c>
      <c r="AC51" s="128" t="n">
        <f aca="false">SUM(AC52:AC56)</f>
        <v>0</v>
      </c>
      <c r="AD51" s="128" t="n">
        <f aca="false">SUM(AD52:AD56)</f>
        <v>0</v>
      </c>
      <c r="AE51" s="128" t="n">
        <f aca="false">SUM(AE52:AE56)</f>
        <v>820000</v>
      </c>
      <c r="AF51" s="128" t="n">
        <f aca="false">SUM(AF52:AF56)</f>
        <v>200000</v>
      </c>
      <c r="AG51" s="128" t="n">
        <f aca="false">SUM(AG52:AG56)</f>
        <v>0</v>
      </c>
      <c r="AH51" s="130" t="n">
        <f aca="false">SUM(AH52:AH56)</f>
        <v>303392</v>
      </c>
      <c r="AI51" s="128" t="n">
        <f aca="false">SUM(AI52:AI56)</f>
        <v>1300000</v>
      </c>
      <c r="AJ51" s="128" t="n">
        <f aca="false">SUM(AJ52:AJ56)</f>
        <v>300000</v>
      </c>
      <c r="AK51" s="128" t="n">
        <f aca="false">SUM(AK52:AK56)</f>
        <v>900000</v>
      </c>
      <c r="AL51" s="128" t="n">
        <f aca="false">SUM(AL52:AL56)</f>
        <v>150000</v>
      </c>
      <c r="AM51" s="128" t="n">
        <f aca="false">SUM(AM52:AM56)</f>
        <v>100000</v>
      </c>
      <c r="AN51" s="128" t="n">
        <f aca="false">SUM(AN52:AN56)</f>
        <v>950000</v>
      </c>
      <c r="AO51" s="122" t="n">
        <f aca="false">SUM(AN51/$AN$14)</f>
        <v>126086.667993895</v>
      </c>
      <c r="AP51" s="128" t="n">
        <f aca="false">SUM(AP52:AP56)</f>
        <v>850000</v>
      </c>
      <c r="AQ51" s="122" t="n">
        <f aca="false">SUM(AP51/$AN$14)</f>
        <v>112814.387152432</v>
      </c>
      <c r="AR51" s="82"/>
      <c r="AS51" s="122" t="n">
        <f aca="false">SUM(AR51/$AN$14)</f>
        <v>0</v>
      </c>
      <c r="AT51" s="129"/>
      <c r="AU51" s="122" t="n">
        <f aca="false">SUM(AS51/AQ51*100)</f>
        <v>0</v>
      </c>
    </row>
    <row r="52" customFormat="false" ht="12.75" hidden="false" customHeight="false" outlineLevel="0" collapsed="false">
      <c r="A52" s="125"/>
      <c r="B52" s="126"/>
      <c r="C52" s="126"/>
      <c r="D52" s="126"/>
      <c r="E52" s="126"/>
      <c r="F52" s="126"/>
      <c r="G52" s="127"/>
      <c r="H52" s="121" t="n">
        <v>63321</v>
      </c>
      <c r="I52" s="126" t="s">
        <v>143</v>
      </c>
      <c r="J52" s="128" t="n">
        <v>200000</v>
      </c>
      <c r="K52" s="128" t="n">
        <v>250000</v>
      </c>
      <c r="L52" s="129" t="n">
        <v>250000</v>
      </c>
      <c r="M52" s="129" t="n">
        <v>240000</v>
      </c>
      <c r="N52" s="129" t="n">
        <v>240000</v>
      </c>
      <c r="O52" s="129" t="n">
        <v>200000</v>
      </c>
      <c r="P52" s="129"/>
      <c r="Q52" s="131" t="n">
        <v>100000</v>
      </c>
      <c r="R52" s="131"/>
      <c r="S52" s="131"/>
      <c r="T52" s="130" t="n">
        <f aca="false">Q52/O52*100</f>
        <v>50</v>
      </c>
      <c r="U52" s="130" t="n">
        <v>0</v>
      </c>
      <c r="V52" s="129" t="n">
        <v>295000</v>
      </c>
      <c r="W52" s="129" t="n">
        <v>200000</v>
      </c>
      <c r="X52" s="129"/>
      <c r="Y52" s="129" t="n">
        <v>200000</v>
      </c>
      <c r="Z52" s="128" t="n">
        <v>200000</v>
      </c>
      <c r="AA52" s="128" t="n">
        <v>0</v>
      </c>
      <c r="AB52" s="128" t="n">
        <v>150000</v>
      </c>
      <c r="AC52" s="128"/>
      <c r="AD52" s="128"/>
      <c r="AE52" s="128" t="n">
        <f aca="false">SUM(AB52+AC52-AD52)</f>
        <v>150000</v>
      </c>
      <c r="AF52" s="129"/>
      <c r="AG52" s="129" t="n">
        <f aca="false">SUM(AF52/Z52*100)</f>
        <v>0</v>
      </c>
      <c r="AH52" s="129"/>
      <c r="AI52" s="129" t="n">
        <v>350000</v>
      </c>
      <c r="AJ52" s="129" t="n">
        <v>300000</v>
      </c>
      <c r="AK52" s="129" t="n">
        <v>350000</v>
      </c>
      <c r="AL52" s="129" t="n">
        <v>150000</v>
      </c>
      <c r="AM52" s="129"/>
      <c r="AN52" s="129" t="n">
        <f aca="false">SUM(AK52+AL52-AM52)</f>
        <v>500000</v>
      </c>
      <c r="AO52" s="122" t="n">
        <f aca="false">SUM(AN52/$AN$14)</f>
        <v>66361.404207313</v>
      </c>
      <c r="AP52" s="129" t="n">
        <v>350000</v>
      </c>
      <c r="AQ52" s="122" t="n">
        <f aca="false">SUM(AP52/$AN$14)</f>
        <v>46452.9829451191</v>
      </c>
      <c r="AR52" s="82"/>
      <c r="AS52" s="122" t="n">
        <f aca="false">SUM(AR52/$AN$14)</f>
        <v>0</v>
      </c>
      <c r="AT52" s="129"/>
      <c r="AU52" s="122" t="n">
        <f aca="false">SUM(AS52/AQ52*100)</f>
        <v>0</v>
      </c>
    </row>
    <row r="53" customFormat="false" ht="12.75" hidden="false" customHeight="false" outlineLevel="0" collapsed="false">
      <c r="A53" s="125"/>
      <c r="B53" s="126"/>
      <c r="C53" s="126"/>
      <c r="D53" s="126"/>
      <c r="E53" s="126"/>
      <c r="F53" s="126"/>
      <c r="G53" s="127"/>
      <c r="H53" s="121" t="n">
        <v>63321</v>
      </c>
      <c r="I53" s="126" t="s">
        <v>144</v>
      </c>
      <c r="J53" s="128"/>
      <c r="K53" s="128"/>
      <c r="L53" s="129"/>
      <c r="M53" s="129"/>
      <c r="N53" s="129"/>
      <c r="O53" s="129"/>
      <c r="P53" s="129"/>
      <c r="Q53" s="131"/>
      <c r="R53" s="131"/>
      <c r="S53" s="131"/>
      <c r="T53" s="130"/>
      <c r="U53" s="130"/>
      <c r="V53" s="129"/>
      <c r="W53" s="129"/>
      <c r="X53" s="129"/>
      <c r="Y53" s="129"/>
      <c r="Z53" s="128"/>
      <c r="AA53" s="128" t="n">
        <v>300000</v>
      </c>
      <c r="AB53" s="128" t="n">
        <v>150000</v>
      </c>
      <c r="AC53" s="128"/>
      <c r="AD53" s="128"/>
      <c r="AE53" s="128" t="n">
        <f aca="false">SUM(AB53+AC53-AD53)</f>
        <v>150000</v>
      </c>
      <c r="AF53" s="129"/>
      <c r="AG53" s="129"/>
      <c r="AH53" s="129"/>
      <c r="AI53" s="129" t="n">
        <v>350000</v>
      </c>
      <c r="AJ53" s="129"/>
      <c r="AK53" s="129" t="n">
        <v>350000</v>
      </c>
      <c r="AL53" s="129"/>
      <c r="AM53" s="129"/>
      <c r="AN53" s="129" t="n">
        <f aca="false">SUM(AK53+AL53-AM53)</f>
        <v>350000</v>
      </c>
      <c r="AO53" s="122" t="n">
        <f aca="false">SUM(AN53/$AN$14)</f>
        <v>46452.9829451191</v>
      </c>
      <c r="AP53" s="129" t="n">
        <v>400000</v>
      </c>
      <c r="AQ53" s="122" t="n">
        <f aca="false">SUM(AP53/$AN$14)</f>
        <v>53089.1233658504</v>
      </c>
      <c r="AR53" s="82"/>
      <c r="AS53" s="122" t="n">
        <f aca="false">SUM(AR53/$AN$14)</f>
        <v>0</v>
      </c>
      <c r="AT53" s="129"/>
      <c r="AU53" s="122" t="n">
        <f aca="false">SUM(AS53/AQ53*100)</f>
        <v>0</v>
      </c>
    </row>
    <row r="54" customFormat="false" ht="12.75" hidden="true" customHeight="false" outlineLevel="0" collapsed="false">
      <c r="A54" s="125"/>
      <c r="B54" s="126"/>
      <c r="C54" s="126"/>
      <c r="D54" s="126"/>
      <c r="E54" s="126"/>
      <c r="F54" s="126"/>
      <c r="G54" s="127"/>
      <c r="H54" s="121" t="n">
        <v>63321</v>
      </c>
      <c r="I54" s="126" t="s">
        <v>145</v>
      </c>
      <c r="J54" s="128"/>
      <c r="K54" s="128"/>
      <c r="L54" s="129"/>
      <c r="M54" s="129"/>
      <c r="N54" s="129"/>
      <c r="O54" s="129"/>
      <c r="P54" s="129"/>
      <c r="Q54" s="131"/>
      <c r="R54" s="131"/>
      <c r="S54" s="131"/>
      <c r="T54" s="130"/>
      <c r="U54" s="130"/>
      <c r="V54" s="129"/>
      <c r="W54" s="129"/>
      <c r="X54" s="129"/>
      <c r="Y54" s="129"/>
      <c r="Z54" s="128"/>
      <c r="AA54" s="128" t="n">
        <v>200000</v>
      </c>
      <c r="AB54" s="128" t="n">
        <v>200000</v>
      </c>
      <c r="AC54" s="128"/>
      <c r="AD54" s="128"/>
      <c r="AE54" s="128" t="n">
        <f aca="false">SUM(AB54+AC54-AD54)</f>
        <v>200000</v>
      </c>
      <c r="AF54" s="129" t="n">
        <v>200000</v>
      </c>
      <c r="AG54" s="129"/>
      <c r="AH54" s="129" t="n">
        <v>200000</v>
      </c>
      <c r="AI54" s="129" t="n">
        <v>200000</v>
      </c>
      <c r="AJ54" s="129"/>
      <c r="AK54" s="129" t="n">
        <v>0</v>
      </c>
      <c r="AL54" s="129"/>
      <c r="AM54" s="129"/>
      <c r="AN54" s="129" t="n">
        <f aca="false">SUM(AK54+AL54-AM54)</f>
        <v>0</v>
      </c>
      <c r="AO54" s="122" t="n">
        <f aca="false">SUM(AN54/$AN$14)</f>
        <v>0</v>
      </c>
      <c r="AP54" s="129" t="n">
        <v>0</v>
      </c>
      <c r="AQ54" s="122" t="n">
        <f aca="false">SUM(AP54/$AN$14)</f>
        <v>0</v>
      </c>
      <c r="AR54" s="82"/>
      <c r="AS54" s="122" t="n">
        <f aca="false">SUM(AR54/$AN$14)</f>
        <v>0</v>
      </c>
      <c r="AT54" s="129"/>
      <c r="AU54" s="122" t="e">
        <f aca="false">SUM(AS54/AQ54*100)</f>
        <v>#DIV/0!</v>
      </c>
    </row>
    <row r="55" customFormat="false" ht="12.75" hidden="false" customHeight="false" outlineLevel="0" collapsed="false">
      <c r="A55" s="125"/>
      <c r="B55" s="126"/>
      <c r="C55" s="126"/>
      <c r="D55" s="126"/>
      <c r="E55" s="126"/>
      <c r="F55" s="126"/>
      <c r="G55" s="127"/>
      <c r="H55" s="121" t="n">
        <v>63321</v>
      </c>
      <c r="I55" s="126" t="s">
        <v>146</v>
      </c>
      <c r="J55" s="128"/>
      <c r="K55" s="128"/>
      <c r="L55" s="129"/>
      <c r="M55" s="129"/>
      <c r="N55" s="129"/>
      <c r="O55" s="129"/>
      <c r="P55" s="129"/>
      <c r="Q55" s="131"/>
      <c r="R55" s="131"/>
      <c r="S55" s="131"/>
      <c r="T55" s="130"/>
      <c r="U55" s="130"/>
      <c r="V55" s="129" t="n">
        <v>50000</v>
      </c>
      <c r="W55" s="129" t="n">
        <v>100000</v>
      </c>
      <c r="X55" s="129"/>
      <c r="Y55" s="129" t="n">
        <v>200000</v>
      </c>
      <c r="Z55" s="128" t="n">
        <v>200000</v>
      </c>
      <c r="AA55" s="128" t="n">
        <v>120000</v>
      </c>
      <c r="AB55" s="128" t="n">
        <v>120000</v>
      </c>
      <c r="AC55" s="128"/>
      <c r="AD55" s="128"/>
      <c r="AE55" s="128" t="n">
        <f aca="false">SUM(AB55+AC55-AD55)</f>
        <v>120000</v>
      </c>
      <c r="AF55" s="129"/>
      <c r="AG55" s="129" t="n">
        <f aca="false">SUM(AF55/Z55*100)</f>
        <v>0</v>
      </c>
      <c r="AH55" s="129" t="n">
        <v>103392</v>
      </c>
      <c r="AI55" s="129" t="n">
        <v>200000</v>
      </c>
      <c r="AJ55" s="129"/>
      <c r="AK55" s="129" t="n">
        <v>200000</v>
      </c>
      <c r="AL55" s="129"/>
      <c r="AM55" s="129" t="n">
        <v>100000</v>
      </c>
      <c r="AN55" s="129" t="n">
        <f aca="false">SUM(AK55+AL55-AM55)</f>
        <v>100000</v>
      </c>
      <c r="AO55" s="122" t="n">
        <f aca="false">SUM(AN55/$AN$14)</f>
        <v>13272.2808414626</v>
      </c>
      <c r="AP55" s="129" t="n">
        <v>100000</v>
      </c>
      <c r="AQ55" s="122" t="n">
        <f aca="false">SUM(AP55/$AN$14)</f>
        <v>13272.2808414626</v>
      </c>
      <c r="AR55" s="82"/>
      <c r="AS55" s="122" t="n">
        <f aca="false">SUM(AR55/$AN$14)</f>
        <v>0</v>
      </c>
      <c r="AT55" s="129"/>
      <c r="AU55" s="122" t="n">
        <f aca="false">SUM(AS55/AQ55*100)</f>
        <v>0</v>
      </c>
    </row>
    <row r="56" customFormat="false" ht="12.75" hidden="false" customHeight="false" outlineLevel="0" collapsed="false">
      <c r="A56" s="125"/>
      <c r="B56" s="126"/>
      <c r="C56" s="126"/>
      <c r="D56" s="126"/>
      <c r="E56" s="126"/>
      <c r="F56" s="126"/>
      <c r="G56" s="127"/>
      <c r="H56" s="121" t="n">
        <v>63322</v>
      </c>
      <c r="I56" s="126" t="s">
        <v>147</v>
      </c>
      <c r="J56" s="128"/>
      <c r="K56" s="128"/>
      <c r="L56" s="129"/>
      <c r="M56" s="129"/>
      <c r="N56" s="129"/>
      <c r="O56" s="129"/>
      <c r="P56" s="129"/>
      <c r="Q56" s="131"/>
      <c r="R56" s="131"/>
      <c r="S56" s="131"/>
      <c r="T56" s="130"/>
      <c r="U56" s="130"/>
      <c r="V56" s="129"/>
      <c r="W56" s="129"/>
      <c r="X56" s="129"/>
      <c r="Y56" s="129"/>
      <c r="Z56" s="128"/>
      <c r="AA56" s="128"/>
      <c r="AB56" s="128" t="n">
        <v>200000</v>
      </c>
      <c r="AC56" s="128"/>
      <c r="AD56" s="128"/>
      <c r="AE56" s="128" t="n">
        <f aca="false">SUM(AB56+AC56-AD56)</f>
        <v>200000</v>
      </c>
      <c r="AF56" s="129"/>
      <c r="AG56" s="129"/>
      <c r="AH56" s="129"/>
      <c r="AI56" s="129" t="n">
        <v>200000</v>
      </c>
      <c r="AJ56" s="129"/>
      <c r="AK56" s="129" t="n">
        <v>0</v>
      </c>
      <c r="AL56" s="129"/>
      <c r="AM56" s="129"/>
      <c r="AN56" s="129" t="n">
        <f aca="false">SUM(AK56+AL56-AM56)</f>
        <v>0</v>
      </c>
      <c r="AO56" s="122" t="n">
        <f aca="false">SUM(AN56/$AN$14)</f>
        <v>0</v>
      </c>
      <c r="AP56" s="129"/>
      <c r="AQ56" s="122" t="n">
        <f aca="false">SUM(AP56/$AN$14)</f>
        <v>0</v>
      </c>
      <c r="AR56" s="82"/>
      <c r="AS56" s="122" t="n">
        <v>15000</v>
      </c>
      <c r="AT56" s="129"/>
      <c r="AU56" s="122" t="n">
        <v>0</v>
      </c>
    </row>
    <row r="57" customFormat="false" ht="12.75" hidden="false" customHeight="false" outlineLevel="0" collapsed="false">
      <c r="A57" s="125"/>
      <c r="B57" s="126"/>
      <c r="C57" s="126"/>
      <c r="D57" s="126"/>
      <c r="E57" s="126"/>
      <c r="F57" s="126"/>
      <c r="G57" s="127"/>
      <c r="H57" s="121" t="n">
        <v>634</v>
      </c>
      <c r="I57" s="126" t="s">
        <v>148</v>
      </c>
      <c r="J57" s="128" t="n">
        <v>0</v>
      </c>
      <c r="K57" s="128" t="n">
        <v>0</v>
      </c>
      <c r="L57" s="129" t="n">
        <v>0</v>
      </c>
      <c r="M57" s="129" t="e">
        <f aca="false">SUM(#REF!)</f>
        <v>#REF!</v>
      </c>
      <c r="N57" s="129" t="e">
        <f aca="false">SUM(#REF!)</f>
        <v>#REF!</v>
      </c>
      <c r="O57" s="129" t="e">
        <f aca="false">SUM(#REF!)</f>
        <v>#REF!</v>
      </c>
      <c r="P57" s="129" t="e">
        <f aca="false">SUM(#REF!)</f>
        <v>#REF!</v>
      </c>
      <c r="Q57" s="129" t="n">
        <f aca="false">SUM(Q58:Q58)</f>
        <v>210000</v>
      </c>
      <c r="R57" s="129" t="n">
        <f aca="false">SUM(R58:R58)</f>
        <v>222634.53</v>
      </c>
      <c r="S57" s="129" t="n">
        <f aca="false">SUM(S58:S58)</f>
        <v>0</v>
      </c>
      <c r="T57" s="129" t="n">
        <f aca="false">SUM(T58:T58)</f>
        <v>0</v>
      </c>
      <c r="U57" s="129" t="n">
        <f aca="false">SUM(U58:U58)</f>
        <v>200000</v>
      </c>
      <c r="V57" s="129" t="n">
        <f aca="false">SUM(V58:V58)</f>
        <v>150000</v>
      </c>
      <c r="W57" s="129" t="n">
        <f aca="false">SUM(W58:W58)</f>
        <v>200000</v>
      </c>
      <c r="X57" s="129" t="n">
        <f aca="false">SUM(X58:X58)</f>
        <v>156238.92</v>
      </c>
      <c r="Y57" s="129" t="n">
        <f aca="false">SUM(Y58:Y58)</f>
        <v>200000</v>
      </c>
      <c r="Z57" s="129" t="n">
        <f aca="false">SUM(Z58:Z58)</f>
        <v>200000</v>
      </c>
      <c r="AA57" s="129" t="n">
        <f aca="false">SUM(AA58:AA58)</f>
        <v>200000</v>
      </c>
      <c r="AB57" s="129" t="n">
        <f aca="false">SUM(AB58:AB58)</f>
        <v>120000</v>
      </c>
      <c r="AC57" s="129" t="n">
        <f aca="false">SUM(AC58:AC58)</f>
        <v>0</v>
      </c>
      <c r="AD57" s="129" t="n">
        <f aca="false">SUM(AD58:AD58)</f>
        <v>0</v>
      </c>
      <c r="AE57" s="129" t="n">
        <f aca="false">SUM(AE58:AE58)</f>
        <v>120000</v>
      </c>
      <c r="AF57" s="129" t="n">
        <f aca="false">SUM(AF58:AF58)</f>
        <v>111391.91</v>
      </c>
      <c r="AG57" s="129" t="n">
        <f aca="false">SUM(AG58:AG58)</f>
        <v>55.695955</v>
      </c>
      <c r="AH57" s="129" t="n">
        <f aca="false">SUM(AH58:AH58)</f>
        <v>111391.91</v>
      </c>
      <c r="AI57" s="129" t="n">
        <f aca="false">SUM(AI58:AI58)</f>
        <v>200000</v>
      </c>
      <c r="AJ57" s="129" t="n">
        <f aca="false">SUM(AJ58:AJ58)</f>
        <v>195885.19</v>
      </c>
      <c r="AK57" s="129" t="n">
        <f aca="false">SUM(AK58:AK58)</f>
        <v>55000</v>
      </c>
      <c r="AL57" s="129" t="n">
        <f aca="false">SUM(AL58:AL58)</f>
        <v>0</v>
      </c>
      <c r="AM57" s="129" t="n">
        <f aca="false">SUM(AM58:AM58)</f>
        <v>0</v>
      </c>
      <c r="AN57" s="129" t="n">
        <f aca="false">SUM(AN58:AN59)</f>
        <v>755000</v>
      </c>
      <c r="AO57" s="122" t="n">
        <f aca="false">SUM(AN57/$AN$14)</f>
        <v>100205.720353043</v>
      </c>
      <c r="AP57" s="129" t="n">
        <f aca="false">SUM(AP58:AP59)</f>
        <v>555000</v>
      </c>
      <c r="AQ57" s="122" t="n">
        <f aca="false">SUM(AP57/$AN$14)</f>
        <v>73661.1586701175</v>
      </c>
      <c r="AR57" s="82"/>
      <c r="AS57" s="122" t="n">
        <f aca="false">SUM(AS58:AS59)</f>
        <v>23965.4</v>
      </c>
      <c r="AT57" s="122" t="n">
        <f aca="false">SUM(AT58:AT59)</f>
        <v>0</v>
      </c>
      <c r="AU57" s="122" t="n">
        <f aca="false">SUM(AS57/AQ57*100)</f>
        <v>32.5346497837838</v>
      </c>
    </row>
    <row r="58" customFormat="false" ht="12.75" hidden="false" customHeight="false" outlineLevel="0" collapsed="false">
      <c r="A58" s="125"/>
      <c r="B58" s="126"/>
      <c r="C58" s="126"/>
      <c r="D58" s="126"/>
      <c r="E58" s="126"/>
      <c r="F58" s="126"/>
      <c r="G58" s="127"/>
      <c r="H58" s="121" t="n">
        <v>63414</v>
      </c>
      <c r="I58" s="126" t="s">
        <v>149</v>
      </c>
      <c r="J58" s="128"/>
      <c r="K58" s="128"/>
      <c r="L58" s="129"/>
      <c r="M58" s="129"/>
      <c r="N58" s="129"/>
      <c r="O58" s="129"/>
      <c r="P58" s="129"/>
      <c r="Q58" s="129" t="n">
        <v>210000</v>
      </c>
      <c r="R58" s="129" t="n">
        <v>222634.53</v>
      </c>
      <c r="S58" s="129"/>
      <c r="T58" s="130"/>
      <c r="U58" s="130" t="n">
        <v>200000</v>
      </c>
      <c r="V58" s="129" t="n">
        <v>150000</v>
      </c>
      <c r="W58" s="129" t="n">
        <v>200000</v>
      </c>
      <c r="X58" s="129" t="n">
        <v>156238.92</v>
      </c>
      <c r="Y58" s="129" t="n">
        <v>200000</v>
      </c>
      <c r="Z58" s="128" t="n">
        <v>200000</v>
      </c>
      <c r="AA58" s="128" t="n">
        <v>200000</v>
      </c>
      <c r="AB58" s="128" t="n">
        <v>120000</v>
      </c>
      <c r="AC58" s="128"/>
      <c r="AD58" s="128"/>
      <c r="AE58" s="128" t="n">
        <f aca="false">SUM(AB58+AC58-AD58)</f>
        <v>120000</v>
      </c>
      <c r="AF58" s="129" t="n">
        <v>111391.91</v>
      </c>
      <c r="AG58" s="129" t="n">
        <f aca="false">SUM(AF58/Z58*100)</f>
        <v>55.695955</v>
      </c>
      <c r="AH58" s="129" t="n">
        <v>111391.91</v>
      </c>
      <c r="AI58" s="129" t="n">
        <v>200000</v>
      </c>
      <c r="AJ58" s="129" t="n">
        <v>195885.19</v>
      </c>
      <c r="AK58" s="129" t="n">
        <v>55000</v>
      </c>
      <c r="AL58" s="129"/>
      <c r="AM58" s="129"/>
      <c r="AN58" s="129" t="n">
        <f aca="false">SUM(AK58+AL58-AM58)</f>
        <v>55000</v>
      </c>
      <c r="AO58" s="122" t="n">
        <f aca="false">SUM(AN58/$AN$14)</f>
        <v>7299.75446280443</v>
      </c>
      <c r="AP58" s="129" t="n">
        <v>55000</v>
      </c>
      <c r="AQ58" s="122" t="n">
        <f aca="false">SUM(AP58/$AN$14)</f>
        <v>7299.75446280443</v>
      </c>
      <c r="AR58" s="82"/>
      <c r="AS58" s="122" t="n">
        <f aca="false">SUM(AR58/$AN$14)</f>
        <v>0</v>
      </c>
      <c r="AT58" s="129"/>
      <c r="AU58" s="122" t="n">
        <f aca="false">SUM(AS58/AQ58*100)</f>
        <v>0</v>
      </c>
    </row>
    <row r="59" customFormat="false" ht="12.75" hidden="false" customHeight="false" outlineLevel="0" collapsed="false">
      <c r="A59" s="125"/>
      <c r="B59" s="126"/>
      <c r="C59" s="126"/>
      <c r="D59" s="126"/>
      <c r="E59" s="126"/>
      <c r="F59" s="126"/>
      <c r="G59" s="127"/>
      <c r="H59" s="121" t="n">
        <v>63425</v>
      </c>
      <c r="I59" s="126" t="s">
        <v>150</v>
      </c>
      <c r="J59" s="128"/>
      <c r="K59" s="128"/>
      <c r="L59" s="129"/>
      <c r="M59" s="129"/>
      <c r="N59" s="129"/>
      <c r="O59" s="129"/>
      <c r="P59" s="129"/>
      <c r="Q59" s="129"/>
      <c r="R59" s="129"/>
      <c r="S59" s="129"/>
      <c r="T59" s="130"/>
      <c r="U59" s="130"/>
      <c r="V59" s="129"/>
      <c r="W59" s="129"/>
      <c r="X59" s="129"/>
      <c r="Y59" s="129"/>
      <c r="Z59" s="128"/>
      <c r="AA59" s="128"/>
      <c r="AB59" s="128"/>
      <c r="AC59" s="128"/>
      <c r="AD59" s="128"/>
      <c r="AE59" s="128"/>
      <c r="AF59" s="129"/>
      <c r="AG59" s="129"/>
      <c r="AH59" s="129"/>
      <c r="AI59" s="129"/>
      <c r="AJ59" s="129"/>
      <c r="AK59" s="129"/>
      <c r="AL59" s="129"/>
      <c r="AM59" s="129"/>
      <c r="AN59" s="129" t="n">
        <v>700000</v>
      </c>
      <c r="AO59" s="122" t="n">
        <f aca="false">SUM(AN59/$AN$14)</f>
        <v>92905.9658902382</v>
      </c>
      <c r="AP59" s="129" t="n">
        <v>500000</v>
      </c>
      <c r="AQ59" s="122" t="n">
        <f aca="false">SUM(AP59/$AN$14)</f>
        <v>66361.404207313</v>
      </c>
      <c r="AR59" s="82"/>
      <c r="AS59" s="122" t="n">
        <v>23965.4</v>
      </c>
      <c r="AT59" s="129"/>
      <c r="AU59" s="122" t="n">
        <f aca="false">SUM(AS59/AQ59*100)</f>
        <v>36.11346126</v>
      </c>
    </row>
    <row r="60" s="92" customFormat="true" ht="12.75" hidden="false" customHeight="false" outlineLevel="0" collapsed="false">
      <c r="A60" s="133"/>
      <c r="B60" s="134"/>
      <c r="C60" s="134"/>
      <c r="D60" s="134"/>
      <c r="E60" s="134"/>
      <c r="F60" s="134"/>
      <c r="G60" s="135"/>
      <c r="H60" s="136" t="n">
        <v>638</v>
      </c>
      <c r="I60" s="134" t="s">
        <v>151</v>
      </c>
      <c r="J60" s="130"/>
      <c r="K60" s="130"/>
      <c r="L60" s="131"/>
      <c r="M60" s="131"/>
      <c r="N60" s="131"/>
      <c r="O60" s="131"/>
      <c r="P60" s="131"/>
      <c r="Q60" s="131"/>
      <c r="R60" s="131"/>
      <c r="S60" s="131"/>
      <c r="T60" s="130"/>
      <c r="U60" s="130"/>
      <c r="V60" s="131" t="n">
        <f aca="false">SUM(V61)</f>
        <v>1000000</v>
      </c>
      <c r="W60" s="131" t="n">
        <f aca="false">SUM(W61)</f>
        <v>1260000</v>
      </c>
      <c r="X60" s="131" t="n">
        <f aca="false">SUM(X61)</f>
        <v>477444.8</v>
      </c>
      <c r="Y60" s="131" t="n">
        <f aca="false">SUM(Y61)</f>
        <v>1260000</v>
      </c>
      <c r="Z60" s="131" t="n">
        <f aca="false">SUM(Z61)</f>
        <v>350000</v>
      </c>
      <c r="AA60" s="131" t="n">
        <f aca="false">SUM(AA61:AA62)</f>
        <v>700000</v>
      </c>
      <c r="AB60" s="131" t="n">
        <f aca="false">SUM(AB61:AB62)</f>
        <v>700000</v>
      </c>
      <c r="AC60" s="131" t="n">
        <f aca="false">SUM(AC61:AC62)</f>
        <v>0</v>
      </c>
      <c r="AD60" s="131" t="n">
        <f aca="false">SUM(AD61:AD62)</f>
        <v>0</v>
      </c>
      <c r="AE60" s="131" t="n">
        <f aca="false">SUM(AE61:AE62)</f>
        <v>700000</v>
      </c>
      <c r="AF60" s="131" t="n">
        <f aca="false">SUM(AF61:AF62)</f>
        <v>66533.08</v>
      </c>
      <c r="AG60" s="131" t="n">
        <f aca="false">SUM(AG61:AG62)</f>
        <v>19.0094514285714</v>
      </c>
      <c r="AH60" s="131" t="n">
        <f aca="false">SUM(AH61:AH62)</f>
        <v>66533.08</v>
      </c>
      <c r="AI60" s="131" t="n">
        <f aca="false">SUM(AI61:AI62)</f>
        <v>900000</v>
      </c>
      <c r="AJ60" s="131" t="n">
        <f aca="false">SUM(AJ61:AJ62)</f>
        <v>450948.01</v>
      </c>
      <c r="AK60" s="131" t="n">
        <f aca="false">SUM(AK61:AK62)</f>
        <v>3980000</v>
      </c>
      <c r="AL60" s="131" t="n">
        <f aca="false">SUM(AL61:AL62)</f>
        <v>0</v>
      </c>
      <c r="AM60" s="131" t="n">
        <f aca="false">SUM(AM61:AM62)</f>
        <v>0</v>
      </c>
      <c r="AN60" s="131" t="n">
        <f aca="false">SUM(AN61:AN63)</f>
        <v>4680000</v>
      </c>
      <c r="AO60" s="122" t="n">
        <f aca="false">SUM(AN60/$AN$14)</f>
        <v>621142.74338045</v>
      </c>
      <c r="AP60" s="131" t="n">
        <f aca="false">SUM(AP61:AP63)</f>
        <v>7000000</v>
      </c>
      <c r="AQ60" s="122" t="n">
        <f aca="false">SUM(AP60/$AN$14)</f>
        <v>929059.658902382</v>
      </c>
      <c r="AR60" s="82"/>
      <c r="AS60" s="122" t="n">
        <f aca="false">SUM(AS61:AS63)</f>
        <v>18082.62</v>
      </c>
      <c r="AT60" s="122" t="n">
        <f aca="false">SUM(AT61:AT63)</f>
        <v>0</v>
      </c>
      <c r="AU60" s="122" t="n">
        <f aca="false">SUM(AS60/AQ60*100)</f>
        <v>1.94633571985714</v>
      </c>
    </row>
    <row r="61" s="92" customFormat="true" ht="12.75" hidden="false" customHeight="false" outlineLevel="0" collapsed="false">
      <c r="A61" s="133"/>
      <c r="B61" s="134"/>
      <c r="C61" s="134"/>
      <c r="D61" s="134"/>
      <c r="E61" s="134"/>
      <c r="F61" s="134"/>
      <c r="G61" s="135"/>
      <c r="H61" s="136" t="n">
        <v>63811</v>
      </c>
      <c r="I61" s="134" t="s">
        <v>152</v>
      </c>
      <c r="J61" s="130"/>
      <c r="K61" s="130"/>
      <c r="L61" s="131"/>
      <c r="M61" s="131"/>
      <c r="N61" s="131"/>
      <c r="O61" s="131"/>
      <c r="P61" s="131"/>
      <c r="Q61" s="131"/>
      <c r="R61" s="131"/>
      <c r="S61" s="131"/>
      <c r="T61" s="130"/>
      <c r="U61" s="130"/>
      <c r="V61" s="131" t="n">
        <v>1000000</v>
      </c>
      <c r="W61" s="131" t="n">
        <v>1260000</v>
      </c>
      <c r="X61" s="131" t="n">
        <v>477444.8</v>
      </c>
      <c r="Y61" s="131" t="n">
        <v>1260000</v>
      </c>
      <c r="Z61" s="128" t="n">
        <v>350000</v>
      </c>
      <c r="AA61" s="128" t="n">
        <v>700000</v>
      </c>
      <c r="AB61" s="128" t="n">
        <v>700000</v>
      </c>
      <c r="AC61" s="128"/>
      <c r="AD61" s="128"/>
      <c r="AE61" s="128" t="n">
        <f aca="false">SUM(AB61+AC61-AD61)</f>
        <v>700000</v>
      </c>
      <c r="AF61" s="131" t="n">
        <v>66533.08</v>
      </c>
      <c r="AG61" s="129" t="n">
        <f aca="false">SUM(AF61/Z61*100)</f>
        <v>19.0094514285714</v>
      </c>
      <c r="AH61" s="131" t="n">
        <v>66533.08</v>
      </c>
      <c r="AI61" s="131" t="n">
        <v>900000</v>
      </c>
      <c r="AJ61" s="131" t="n">
        <v>450948.01</v>
      </c>
      <c r="AK61" s="131" t="n">
        <v>980000</v>
      </c>
      <c r="AL61" s="131"/>
      <c r="AM61" s="131"/>
      <c r="AN61" s="129" t="n">
        <f aca="false">SUM(AK61+AL61-AM61)</f>
        <v>980000</v>
      </c>
      <c r="AO61" s="122" t="n">
        <f aca="false">SUM(AN61/$AN$14)</f>
        <v>130068.352246334</v>
      </c>
      <c r="AP61" s="131" t="n">
        <v>600000</v>
      </c>
      <c r="AQ61" s="122" t="n">
        <f aca="false">SUM(AP61/$AN$14)</f>
        <v>79633.6850487756</v>
      </c>
      <c r="AR61" s="82"/>
      <c r="AS61" s="122" t="n">
        <v>18082.62</v>
      </c>
      <c r="AT61" s="131"/>
      <c r="AU61" s="122" t="n">
        <f aca="false">SUM(AS61/AQ61*100)</f>
        <v>22.707250065</v>
      </c>
    </row>
    <row r="62" s="92" customFormat="true" ht="12.75" hidden="false" customHeight="false" outlineLevel="0" collapsed="false">
      <c r="A62" s="133"/>
      <c r="B62" s="134"/>
      <c r="C62" s="134"/>
      <c r="D62" s="134"/>
      <c r="E62" s="134"/>
      <c r="F62" s="134"/>
      <c r="G62" s="135"/>
      <c r="H62" s="136" t="n">
        <v>63811</v>
      </c>
      <c r="I62" s="134" t="s">
        <v>153</v>
      </c>
      <c r="J62" s="130"/>
      <c r="K62" s="130"/>
      <c r="L62" s="131"/>
      <c r="M62" s="131"/>
      <c r="N62" s="131"/>
      <c r="O62" s="131"/>
      <c r="P62" s="131"/>
      <c r="Q62" s="131"/>
      <c r="R62" s="131"/>
      <c r="S62" s="131"/>
      <c r="T62" s="130"/>
      <c r="U62" s="130"/>
      <c r="V62" s="131"/>
      <c r="W62" s="131"/>
      <c r="X62" s="131"/>
      <c r="Y62" s="131"/>
      <c r="Z62" s="128"/>
      <c r="AA62" s="128"/>
      <c r="AB62" s="128"/>
      <c r="AC62" s="128"/>
      <c r="AD62" s="128"/>
      <c r="AE62" s="128"/>
      <c r="AF62" s="131"/>
      <c r="AG62" s="129"/>
      <c r="AH62" s="131"/>
      <c r="AI62" s="131"/>
      <c r="AJ62" s="131"/>
      <c r="AK62" s="131" t="n">
        <v>3000000</v>
      </c>
      <c r="AL62" s="131"/>
      <c r="AM62" s="131"/>
      <c r="AN62" s="129" t="n">
        <f aca="false">SUM(AK62+AL62-AM62)</f>
        <v>3000000</v>
      </c>
      <c r="AO62" s="122" t="n">
        <f aca="false">SUM(AN62/$AN$14)</f>
        <v>398168.425243878</v>
      </c>
      <c r="AP62" s="131" t="n">
        <v>6000000</v>
      </c>
      <c r="AQ62" s="122" t="n">
        <f aca="false">SUM(AP62/$AN$14)</f>
        <v>796336.850487756</v>
      </c>
      <c r="AR62" s="82"/>
      <c r="AS62" s="122" t="n">
        <f aca="false">SUM(AR62/$AN$14)</f>
        <v>0</v>
      </c>
      <c r="AT62" s="131"/>
      <c r="AU62" s="122" t="n">
        <f aca="false">SUM(AS62/AQ62*100)</f>
        <v>0</v>
      </c>
    </row>
    <row r="63" s="92" customFormat="true" ht="12.75" hidden="false" customHeight="false" outlineLevel="0" collapsed="false">
      <c r="A63" s="133"/>
      <c r="B63" s="134"/>
      <c r="C63" s="134"/>
      <c r="D63" s="134"/>
      <c r="E63" s="134"/>
      <c r="F63" s="134"/>
      <c r="G63" s="135"/>
      <c r="H63" s="136" t="n">
        <v>63822</v>
      </c>
      <c r="I63" s="134" t="s">
        <v>154</v>
      </c>
      <c r="J63" s="130"/>
      <c r="K63" s="130"/>
      <c r="L63" s="131"/>
      <c r="M63" s="131"/>
      <c r="N63" s="131"/>
      <c r="O63" s="131"/>
      <c r="P63" s="131"/>
      <c r="Q63" s="131"/>
      <c r="R63" s="131"/>
      <c r="S63" s="131"/>
      <c r="T63" s="130"/>
      <c r="U63" s="130"/>
      <c r="V63" s="131"/>
      <c r="W63" s="131"/>
      <c r="X63" s="131"/>
      <c r="Y63" s="131"/>
      <c r="Z63" s="128"/>
      <c r="AA63" s="128"/>
      <c r="AB63" s="128"/>
      <c r="AC63" s="128"/>
      <c r="AD63" s="128"/>
      <c r="AE63" s="128"/>
      <c r="AF63" s="131"/>
      <c r="AG63" s="129"/>
      <c r="AH63" s="131"/>
      <c r="AI63" s="131"/>
      <c r="AJ63" s="131"/>
      <c r="AK63" s="131"/>
      <c r="AL63" s="131"/>
      <c r="AM63" s="131"/>
      <c r="AN63" s="129" t="n">
        <v>700000</v>
      </c>
      <c r="AO63" s="122" t="n">
        <f aca="false">SUM(AN63/$AN$14)</f>
        <v>92905.9658902382</v>
      </c>
      <c r="AP63" s="131" t="n">
        <v>400000</v>
      </c>
      <c r="AQ63" s="122" t="n">
        <f aca="false">SUM(AP63/$AN$14)</f>
        <v>53089.1233658504</v>
      </c>
      <c r="AR63" s="82"/>
      <c r="AS63" s="122" t="n">
        <v>0</v>
      </c>
      <c r="AT63" s="131"/>
      <c r="AU63" s="122" t="n">
        <f aca="false">SUM(AS63/AQ63*100)</f>
        <v>0</v>
      </c>
    </row>
    <row r="64" s="4" customFormat="true" ht="12.75" hidden="false" customHeight="false" outlineLevel="0" collapsed="false">
      <c r="A64" s="123"/>
      <c r="B64" s="81"/>
      <c r="C64" s="81"/>
      <c r="D64" s="81"/>
      <c r="E64" s="81"/>
      <c r="F64" s="81"/>
      <c r="G64" s="124"/>
      <c r="H64" s="121" t="n">
        <v>64</v>
      </c>
      <c r="I64" s="81" t="s">
        <v>56</v>
      </c>
      <c r="J64" s="82" t="n">
        <f aca="false">SUM(J67+J65)</f>
        <v>156035.76</v>
      </c>
      <c r="K64" s="82" t="n">
        <f aca="false">SUM(K67+K65)</f>
        <v>131000</v>
      </c>
      <c r="L64" s="82" t="n">
        <f aca="false">SUM(L67+L65)</f>
        <v>131000</v>
      </c>
      <c r="M64" s="82" t="n">
        <f aca="false">SUM(M67+M65)</f>
        <v>20000</v>
      </c>
      <c r="N64" s="82" t="n">
        <f aca="false">SUM(N67+N65)</f>
        <v>20000</v>
      </c>
      <c r="O64" s="82" t="n">
        <f aca="false">SUM(O67+O65)</f>
        <v>14000</v>
      </c>
      <c r="P64" s="82" t="n">
        <f aca="false">SUM(P67+P65)</f>
        <v>1515.18</v>
      </c>
      <c r="Q64" s="82" t="n">
        <f aca="false">SUM(Q67+Q65)</f>
        <v>12000</v>
      </c>
      <c r="R64" s="82" t="n">
        <f aca="false">SUM(R67+R65)</f>
        <v>2833.94</v>
      </c>
      <c r="S64" s="82" t="n">
        <f aca="false">SUM(S67+S65)</f>
        <v>0</v>
      </c>
      <c r="T64" s="82" t="n">
        <f aca="false">SUM(T67+T65)</f>
        <v>393.333333333333</v>
      </c>
      <c r="U64" s="82" t="n">
        <f aca="false">SUM(U67+U65)</f>
        <v>17000</v>
      </c>
      <c r="V64" s="82" t="n">
        <f aca="false">SUM(V67+V65)</f>
        <v>34500</v>
      </c>
      <c r="W64" s="82" t="n">
        <f aca="false">SUM(W67+W65)</f>
        <v>44500</v>
      </c>
      <c r="X64" s="82" t="n">
        <f aca="false">SUM(X67+X65)</f>
        <v>6152.77</v>
      </c>
      <c r="Y64" s="82" t="n">
        <f aca="false">SUM(Y67+Y65)</f>
        <v>140000</v>
      </c>
      <c r="Z64" s="82" t="n">
        <f aca="false">SUM(Z67+Z65)</f>
        <v>48000</v>
      </c>
      <c r="AA64" s="82" t="n">
        <f aca="false">SUM(AA67+AA65)</f>
        <v>46000</v>
      </c>
      <c r="AB64" s="82" t="n">
        <f aca="false">SUM(AB67+AB65)</f>
        <v>43000</v>
      </c>
      <c r="AC64" s="82" t="n">
        <f aca="false">SUM(AC67+AC65)</f>
        <v>0</v>
      </c>
      <c r="AD64" s="82" t="n">
        <f aca="false">SUM(AD67+AD65)</f>
        <v>0</v>
      </c>
      <c r="AE64" s="82" t="n">
        <f aca="false">SUM(AE67+AE65)</f>
        <v>43000</v>
      </c>
      <c r="AF64" s="82" t="n">
        <f aca="false">SUM(AF67+AF65)</f>
        <v>7992.04</v>
      </c>
      <c r="AG64" s="82" t="e">
        <f aca="false">SUM(AG67+AG65)</f>
        <v>#DIV/0!</v>
      </c>
      <c r="AH64" s="82" t="n">
        <f aca="false">SUM(AH67+AH65)</f>
        <v>8035.37</v>
      </c>
      <c r="AI64" s="82" t="n">
        <f aca="false">SUM(AI67+AI65)</f>
        <v>17000</v>
      </c>
      <c r="AJ64" s="82" t="n">
        <f aca="false">SUM(AJ67+AJ65)</f>
        <v>5968.3</v>
      </c>
      <c r="AK64" s="82" t="n">
        <f aca="false">SUM(AK67+AK65)</f>
        <v>17000</v>
      </c>
      <c r="AL64" s="82" t="n">
        <f aca="false">SUM(AL67+AL65)</f>
        <v>0</v>
      </c>
      <c r="AM64" s="82" t="n">
        <f aca="false">SUM(AM67+AM65)</f>
        <v>4000</v>
      </c>
      <c r="AN64" s="82" t="n">
        <f aca="false">SUM(AN67+AN65)</f>
        <v>13000</v>
      </c>
      <c r="AO64" s="122" t="n">
        <f aca="false">SUM(AN64/$AN$14)</f>
        <v>1725.39650939014</v>
      </c>
      <c r="AP64" s="82" t="n">
        <f aca="false">SUM(AP67+AP65+AP73)</f>
        <v>31000</v>
      </c>
      <c r="AQ64" s="122" t="n">
        <f aca="false">SUM(AQ65+AQ67)</f>
        <v>3052.6245935364</v>
      </c>
      <c r="AR64" s="122" t="n">
        <f aca="false">SUM(AR65+AR67)</f>
        <v>0</v>
      </c>
      <c r="AS64" s="122" t="n">
        <f aca="false">SUM(AS65+AS67)</f>
        <v>1295.62</v>
      </c>
      <c r="AT64" s="122" t="n">
        <f aca="false">SUM(AT65+AT67)</f>
        <v>0</v>
      </c>
      <c r="AU64" s="122" t="n">
        <f aca="false">SUM(AS64/AQ64*100)</f>
        <v>42.4428212608696</v>
      </c>
    </row>
    <row r="65" customFormat="false" ht="12.75" hidden="false" customHeight="false" outlineLevel="0" collapsed="false">
      <c r="A65" s="125"/>
      <c r="B65" s="126"/>
      <c r="C65" s="126"/>
      <c r="D65" s="126"/>
      <c r="E65" s="126"/>
      <c r="F65" s="126"/>
      <c r="G65" s="127"/>
      <c r="H65" s="121" t="n">
        <v>641</v>
      </c>
      <c r="I65" s="126" t="s">
        <v>155</v>
      </c>
      <c r="J65" s="128" t="n">
        <f aca="false">SUM(J66)</f>
        <v>774.32</v>
      </c>
      <c r="K65" s="128" t="n">
        <f aca="false">SUM(K66)</f>
        <v>1000</v>
      </c>
      <c r="L65" s="128" t="n">
        <f aca="false">SUM(L66)</f>
        <v>1000</v>
      </c>
      <c r="M65" s="128" t="n">
        <f aca="false">SUM(M66)</f>
        <v>5000</v>
      </c>
      <c r="N65" s="128" t="n">
        <f aca="false">SUM(N66)</f>
        <v>5000</v>
      </c>
      <c r="O65" s="128" t="n">
        <f aca="false">SUM(O66)</f>
        <v>3000</v>
      </c>
      <c r="P65" s="128" t="n">
        <f aca="false">SUM(P66)</f>
        <v>160.82</v>
      </c>
      <c r="Q65" s="128" t="n">
        <f aca="false">SUM(Q66)</f>
        <v>1000</v>
      </c>
      <c r="R65" s="128" t="n">
        <f aca="false">SUM(R66)</f>
        <v>318.55</v>
      </c>
      <c r="S65" s="128" t="n">
        <f aca="false">SUM(S66)</f>
        <v>0</v>
      </c>
      <c r="T65" s="128" t="n">
        <f aca="false">SUM(T66)</f>
        <v>33.3333333333333</v>
      </c>
      <c r="U65" s="128" t="n">
        <f aca="false">SUM(U66)</f>
        <v>1000</v>
      </c>
      <c r="V65" s="128" t="n">
        <f aca="false">SUM(V66)</f>
        <v>1000</v>
      </c>
      <c r="W65" s="128" t="n">
        <f aca="false">SUM(W66)</f>
        <v>1000</v>
      </c>
      <c r="X65" s="128" t="n">
        <f aca="false">SUM(X66)</f>
        <v>107.16</v>
      </c>
      <c r="Y65" s="128" t="n">
        <f aca="false">SUM(Y66)</f>
        <v>1000</v>
      </c>
      <c r="Z65" s="128" t="n">
        <f aca="false">SUM(Z66)</f>
        <v>1000</v>
      </c>
      <c r="AA65" s="128" t="n">
        <f aca="false">SUM(AA66)</f>
        <v>1000</v>
      </c>
      <c r="AB65" s="128" t="n">
        <f aca="false">SUM(AB66)</f>
        <v>1000</v>
      </c>
      <c r="AC65" s="128" t="n">
        <f aca="false">SUM(AC66)</f>
        <v>0</v>
      </c>
      <c r="AD65" s="128" t="n">
        <f aca="false">SUM(AD66)</f>
        <v>0</v>
      </c>
      <c r="AE65" s="128" t="n">
        <f aca="false">SUM(AE66)</f>
        <v>1000</v>
      </c>
      <c r="AF65" s="128" t="n">
        <f aca="false">SUM(AF66)</f>
        <v>142.76</v>
      </c>
      <c r="AG65" s="128" t="n">
        <f aca="false">SUM(AG66)</f>
        <v>14.276</v>
      </c>
      <c r="AH65" s="128" t="n">
        <f aca="false">SUM(AH66)</f>
        <v>186.09</v>
      </c>
      <c r="AI65" s="128" t="n">
        <f aca="false">SUM(AI66)</f>
        <v>1000</v>
      </c>
      <c r="AJ65" s="128" t="n">
        <f aca="false">SUM(AJ66)</f>
        <v>75.69</v>
      </c>
      <c r="AK65" s="128" t="n">
        <f aca="false">SUM(AK66)</f>
        <v>1000</v>
      </c>
      <c r="AL65" s="128" t="n">
        <f aca="false">SUM(AL66)</f>
        <v>0</v>
      </c>
      <c r="AM65" s="128" t="n">
        <f aca="false">SUM(AM66)</f>
        <v>0</v>
      </c>
      <c r="AN65" s="128" t="n">
        <f aca="false">SUM(AN66)</f>
        <v>1000</v>
      </c>
      <c r="AO65" s="122" t="n">
        <f aca="false">SUM(AN65/$AN$14)</f>
        <v>132.722808414626</v>
      </c>
      <c r="AP65" s="128" t="n">
        <f aca="false">SUM(AP66)</f>
        <v>1000</v>
      </c>
      <c r="AQ65" s="122" t="n">
        <f aca="false">SUM(AP65/$AN$14)</f>
        <v>132.722808414626</v>
      </c>
      <c r="AR65" s="82"/>
      <c r="AS65" s="122" t="n">
        <f aca="false">SUM(AS66)</f>
        <v>8.3</v>
      </c>
      <c r="AT65" s="122" t="n">
        <f aca="false">SUM(AT66)</f>
        <v>0</v>
      </c>
      <c r="AU65" s="122" t="n">
        <f aca="false">SUM(AS65/AQ65*100)</f>
        <v>6.253635</v>
      </c>
    </row>
    <row r="66" customFormat="false" ht="12.75" hidden="false" customHeight="false" outlineLevel="0" collapsed="false">
      <c r="A66" s="125"/>
      <c r="B66" s="126"/>
      <c r="C66" s="126"/>
      <c r="D66" s="126"/>
      <c r="E66" s="126"/>
      <c r="F66" s="126"/>
      <c r="G66" s="127"/>
      <c r="H66" s="121" t="n">
        <v>64111</v>
      </c>
      <c r="I66" s="126" t="s">
        <v>155</v>
      </c>
      <c r="J66" s="128" t="n">
        <v>774.32</v>
      </c>
      <c r="K66" s="128" t="n">
        <v>1000</v>
      </c>
      <c r="L66" s="129" t="n">
        <v>1000</v>
      </c>
      <c r="M66" s="129" t="n">
        <v>5000</v>
      </c>
      <c r="N66" s="129" t="n">
        <v>5000</v>
      </c>
      <c r="O66" s="129" t="n">
        <v>3000</v>
      </c>
      <c r="P66" s="129" t="n">
        <v>160.82</v>
      </c>
      <c r="Q66" s="129" t="n">
        <v>1000</v>
      </c>
      <c r="R66" s="129" t="n">
        <v>318.55</v>
      </c>
      <c r="S66" s="129"/>
      <c r="T66" s="130" t="n">
        <f aca="false">Q66/O66*100</f>
        <v>33.3333333333333</v>
      </c>
      <c r="U66" s="130" t="n">
        <v>1000</v>
      </c>
      <c r="V66" s="129" t="n">
        <v>1000</v>
      </c>
      <c r="W66" s="129" t="n">
        <v>1000</v>
      </c>
      <c r="X66" s="129" t="n">
        <v>107.16</v>
      </c>
      <c r="Y66" s="129" t="n">
        <v>1000</v>
      </c>
      <c r="Z66" s="128" t="n">
        <v>1000</v>
      </c>
      <c r="AA66" s="128" t="n">
        <v>1000</v>
      </c>
      <c r="AB66" s="128" t="n">
        <v>1000</v>
      </c>
      <c r="AC66" s="128"/>
      <c r="AD66" s="128"/>
      <c r="AE66" s="128" t="n">
        <f aca="false">SUM(AB66+AC66-AD66)</f>
        <v>1000</v>
      </c>
      <c r="AF66" s="129" t="n">
        <v>142.76</v>
      </c>
      <c r="AG66" s="129" t="n">
        <f aca="false">SUM(AF66/Z66*100)</f>
        <v>14.276</v>
      </c>
      <c r="AH66" s="129" t="n">
        <v>186.09</v>
      </c>
      <c r="AI66" s="129" t="n">
        <v>1000</v>
      </c>
      <c r="AJ66" s="129" t="n">
        <v>75.69</v>
      </c>
      <c r="AK66" s="129" t="n">
        <v>1000</v>
      </c>
      <c r="AL66" s="129"/>
      <c r="AM66" s="129"/>
      <c r="AN66" s="129" t="n">
        <f aca="false">SUM(AK66+AL66-AM66)</f>
        <v>1000</v>
      </c>
      <c r="AO66" s="122" t="n">
        <f aca="false">SUM(AN66/$AN$14)</f>
        <v>132.722808414626</v>
      </c>
      <c r="AP66" s="129" t="n">
        <v>1000</v>
      </c>
      <c r="AQ66" s="122" t="n">
        <f aca="false">SUM(AP66/$AN$14)</f>
        <v>132.722808414626</v>
      </c>
      <c r="AR66" s="82"/>
      <c r="AS66" s="122" t="n">
        <v>8.3</v>
      </c>
      <c r="AT66" s="129"/>
      <c r="AU66" s="122" t="n">
        <f aca="false">SUM(AS66/AQ66*100)</f>
        <v>6.253635</v>
      </c>
    </row>
    <row r="67" customFormat="false" ht="12.75" hidden="false" customHeight="false" outlineLevel="0" collapsed="false">
      <c r="A67" s="125"/>
      <c r="B67" s="126"/>
      <c r="C67" s="126"/>
      <c r="D67" s="126"/>
      <c r="E67" s="126"/>
      <c r="F67" s="126"/>
      <c r="G67" s="127"/>
      <c r="H67" s="121" t="n">
        <v>642</v>
      </c>
      <c r="I67" s="126" t="s">
        <v>156</v>
      </c>
      <c r="J67" s="128" t="n">
        <f aca="false">SUM(J68+J73)</f>
        <v>155261.44</v>
      </c>
      <c r="K67" s="128" t="n">
        <f aca="false">SUM(K68+K73)</f>
        <v>130000</v>
      </c>
      <c r="L67" s="128" t="n">
        <f aca="false">SUM(L68+L73)</f>
        <v>130000</v>
      </c>
      <c r="M67" s="128" t="n">
        <f aca="false">SUM(M68+M73)</f>
        <v>15000</v>
      </c>
      <c r="N67" s="128" t="n">
        <f aca="false">SUM(N68+N73)</f>
        <v>15000</v>
      </c>
      <c r="O67" s="128" t="n">
        <f aca="false">SUM(O68+O73)</f>
        <v>11000</v>
      </c>
      <c r="P67" s="128" t="n">
        <f aca="false">SUM(P68+P73)</f>
        <v>1354.36</v>
      </c>
      <c r="Q67" s="128" t="n">
        <f aca="false">SUM(Q68+Q73)</f>
        <v>11000</v>
      </c>
      <c r="R67" s="128" t="n">
        <f aca="false">SUM(R68+R73)</f>
        <v>2515.39</v>
      </c>
      <c r="S67" s="128" t="n">
        <f aca="false">SUM(S68+S73)</f>
        <v>0</v>
      </c>
      <c r="T67" s="128" t="n">
        <f aca="false">SUM(T68+T73)</f>
        <v>360</v>
      </c>
      <c r="U67" s="128" t="n">
        <f aca="false">SUM(U68+U73)</f>
        <v>16000</v>
      </c>
      <c r="V67" s="128" t="n">
        <f aca="false">SUM(V68+V73)</f>
        <v>33500</v>
      </c>
      <c r="W67" s="128" t="n">
        <f aca="false">SUM(W68+W73)</f>
        <v>43500</v>
      </c>
      <c r="X67" s="128" t="n">
        <f aca="false">SUM(X68+X73)</f>
        <v>6045.61</v>
      </c>
      <c r="Y67" s="128" t="n">
        <f aca="false">SUM(Y68+Y73)</f>
        <v>139000</v>
      </c>
      <c r="Z67" s="128" t="n">
        <f aca="false">SUM(Z68+Z73)</f>
        <v>47000</v>
      </c>
      <c r="AA67" s="128" t="n">
        <f aca="false">SUM(AA68+AA73)</f>
        <v>45000</v>
      </c>
      <c r="AB67" s="128" t="n">
        <f aca="false">SUM(AB68+AB73)</f>
        <v>42000</v>
      </c>
      <c r="AC67" s="128" t="n">
        <f aca="false">SUM(AC68+AC73)</f>
        <v>0</v>
      </c>
      <c r="AD67" s="128" t="n">
        <f aca="false">SUM(AD68+AD73)</f>
        <v>0</v>
      </c>
      <c r="AE67" s="128" t="n">
        <f aca="false">SUM(AE68+AE73)</f>
        <v>42000</v>
      </c>
      <c r="AF67" s="128" t="n">
        <f aca="false">SUM(AF68+AF73)</f>
        <v>7849.28</v>
      </c>
      <c r="AG67" s="128" t="e">
        <f aca="false">SUM(AG68+AG73)</f>
        <v>#DIV/0!</v>
      </c>
      <c r="AH67" s="128" t="n">
        <f aca="false">SUM(AH68+AH73)</f>
        <v>7849.28</v>
      </c>
      <c r="AI67" s="128" t="n">
        <f aca="false">SUM(AI68+AI73)</f>
        <v>16000</v>
      </c>
      <c r="AJ67" s="128" t="n">
        <f aca="false">SUM(AJ68+AJ73)</f>
        <v>5892.61</v>
      </c>
      <c r="AK67" s="128" t="n">
        <f aca="false">SUM(AK68+AK73)</f>
        <v>16000</v>
      </c>
      <c r="AL67" s="128" t="n">
        <f aca="false">SUM(AL68+AL73)</f>
        <v>0</v>
      </c>
      <c r="AM67" s="128" t="n">
        <f aca="false">SUM(AM68+AM73)</f>
        <v>4000</v>
      </c>
      <c r="AN67" s="128" t="n">
        <f aca="false">SUM(AN68+AN73)</f>
        <v>12000</v>
      </c>
      <c r="AO67" s="122" t="n">
        <f aca="false">SUM(AN67/$AN$14)</f>
        <v>1592.67370097551</v>
      </c>
      <c r="AP67" s="128" t="n">
        <f aca="false">SUM(AP68+AP73)</f>
        <v>22000</v>
      </c>
      <c r="AQ67" s="122" t="n">
        <f aca="false">SUM(AQ68+AQ73)</f>
        <v>2919.90178512177</v>
      </c>
      <c r="AR67" s="82"/>
      <c r="AS67" s="122" t="n">
        <f aca="false">SUM(AS68+AS73)</f>
        <v>1287.32</v>
      </c>
      <c r="AT67" s="122" t="n">
        <f aca="false">SUM(AT68+AT73)</f>
        <v>0</v>
      </c>
      <c r="AU67" s="122" t="n">
        <f aca="false">SUM(AS67/AQ67*100)</f>
        <v>44.0877842727273</v>
      </c>
    </row>
    <row r="68" customFormat="false" ht="12.75" hidden="false" customHeight="true" outlineLevel="0" collapsed="false">
      <c r="A68" s="125"/>
      <c r="B68" s="126"/>
      <c r="C68" s="126"/>
      <c r="D68" s="126"/>
      <c r="E68" s="126"/>
      <c r="F68" s="126" t="s">
        <v>88</v>
      </c>
      <c r="G68" s="127"/>
      <c r="H68" s="121" t="n">
        <v>6421</v>
      </c>
      <c r="I68" s="126" t="s">
        <v>157</v>
      </c>
      <c r="J68" s="128" t="n">
        <f aca="false">SUM(J69)</f>
        <v>104266.48</v>
      </c>
      <c r="K68" s="128" t="n">
        <f aca="false">SUM(K69)</f>
        <v>80000</v>
      </c>
      <c r="L68" s="128" t="n">
        <f aca="false">SUM(L69)</f>
        <v>80000</v>
      </c>
      <c r="M68" s="128" t="n">
        <f aca="false">SUM(M69:M70)</f>
        <v>4000</v>
      </c>
      <c r="N68" s="128" t="n">
        <f aca="false">SUM(N69:N70)</f>
        <v>4000</v>
      </c>
      <c r="O68" s="128" t="n">
        <f aca="false">SUM(O69:O70)</f>
        <v>5000</v>
      </c>
      <c r="P68" s="128" t="n">
        <f aca="false">SUM(P69:P70)</f>
        <v>1354.36</v>
      </c>
      <c r="Q68" s="128" t="n">
        <f aca="false">SUM(Q69:Q70)</f>
        <v>5000</v>
      </c>
      <c r="R68" s="128" t="n">
        <f aca="false">SUM(R69:R70)</f>
        <v>1442.89</v>
      </c>
      <c r="S68" s="128" t="n">
        <f aca="false">SUM(S69:S70)</f>
        <v>0</v>
      </c>
      <c r="T68" s="128" t="n">
        <f aca="false">SUM(T69:T70)</f>
        <v>200</v>
      </c>
      <c r="U68" s="128" t="n">
        <f aca="false">SUM(U69:U70)</f>
        <v>8000</v>
      </c>
      <c r="V68" s="128" t="n">
        <f aca="false">SUM(V69:V72)</f>
        <v>15500</v>
      </c>
      <c r="W68" s="128" t="n">
        <f aca="false">SUM(W69:W72)</f>
        <v>28500</v>
      </c>
      <c r="X68" s="128" t="n">
        <f aca="false">SUM(X69:X72)</f>
        <v>1607.39</v>
      </c>
      <c r="Y68" s="128" t="n">
        <v>5000</v>
      </c>
      <c r="Z68" s="128" t="n">
        <f aca="false">SUM(Z69:Z72)</f>
        <v>30000</v>
      </c>
      <c r="AA68" s="128" t="n">
        <f aca="false">SUM(AA69:AA72)</f>
        <v>30000</v>
      </c>
      <c r="AB68" s="128" t="n">
        <f aca="false">SUM(AB69:AB72)</f>
        <v>30000</v>
      </c>
      <c r="AC68" s="128" t="n">
        <f aca="false">SUM(AC69:AC72)</f>
        <v>0</v>
      </c>
      <c r="AD68" s="128" t="n">
        <f aca="false">SUM(AD69:AD72)</f>
        <v>0</v>
      </c>
      <c r="AE68" s="128" t="n">
        <f aca="false">SUM(AE69:AE72)</f>
        <v>30000</v>
      </c>
      <c r="AF68" s="128" t="n">
        <f aca="false">SUM(AF69:AF72)</f>
        <v>1831.06</v>
      </c>
      <c r="AG68" s="128" t="n">
        <f aca="false">SUM(AG69:AG72)</f>
        <v>91.553</v>
      </c>
      <c r="AH68" s="128" t="n">
        <f aca="false">SUM(AH69:AH72)</f>
        <v>1831.06</v>
      </c>
      <c r="AI68" s="128" t="n">
        <f aca="false">SUM(AI69:AI72)</f>
        <v>4000</v>
      </c>
      <c r="AJ68" s="128" t="n">
        <f aca="false">SUM(AJ69:AJ72)</f>
        <v>1454.39</v>
      </c>
      <c r="AK68" s="128" t="n">
        <f aca="false">SUM(AK69:AK72)</f>
        <v>4000</v>
      </c>
      <c r="AL68" s="128" t="n">
        <f aca="false">SUM(AL69:AL72)</f>
        <v>0</v>
      </c>
      <c r="AM68" s="128" t="n">
        <f aca="false">SUM(AM69:AM72)</f>
        <v>0</v>
      </c>
      <c r="AN68" s="128" t="n">
        <f aca="false">SUM(AN69:AN72)</f>
        <v>4000</v>
      </c>
      <c r="AO68" s="122" t="n">
        <f aca="false">SUM(AN68/$AN$14)</f>
        <v>530.891233658504</v>
      </c>
      <c r="AP68" s="128" t="n">
        <f aca="false">SUM(AP69:AP72)</f>
        <v>14000</v>
      </c>
      <c r="AQ68" s="122" t="n">
        <f aca="false">SUM(AP68/$AN$14)</f>
        <v>1858.11931780476</v>
      </c>
      <c r="AR68" s="82"/>
      <c r="AS68" s="122" t="n">
        <f aca="false">SUM(AS69:AS72)</f>
        <v>155.91</v>
      </c>
      <c r="AT68" s="122" t="n">
        <f aca="false">SUM(AT69:AT72)</f>
        <v>0</v>
      </c>
      <c r="AU68" s="122" t="n">
        <f aca="false">SUM(AS68/AQ68*100)</f>
        <v>8.39074210714286</v>
      </c>
    </row>
    <row r="69" customFormat="false" ht="12.75" hidden="false" customHeight="true" outlineLevel="0" collapsed="false">
      <c r="A69" s="125"/>
      <c r="B69" s="126"/>
      <c r="C69" s="126"/>
      <c r="D69" s="126"/>
      <c r="E69" s="126"/>
      <c r="F69" s="126"/>
      <c r="G69" s="127"/>
      <c r="H69" s="121" t="n">
        <v>64219</v>
      </c>
      <c r="I69" s="126" t="s">
        <v>158</v>
      </c>
      <c r="J69" s="128" t="n">
        <v>104266.48</v>
      </c>
      <c r="K69" s="128" t="n">
        <v>80000</v>
      </c>
      <c r="L69" s="129" t="n">
        <v>80000</v>
      </c>
      <c r="M69" s="129" t="n">
        <v>2000</v>
      </c>
      <c r="N69" s="129" t="n">
        <v>2000</v>
      </c>
      <c r="O69" s="129" t="n">
        <v>2000</v>
      </c>
      <c r="P69" s="129"/>
      <c r="Q69" s="129" t="n">
        <v>2000</v>
      </c>
      <c r="R69" s="129"/>
      <c r="S69" s="129"/>
      <c r="T69" s="130" t="n">
        <f aca="false">Q69/O69*100</f>
        <v>100</v>
      </c>
      <c r="U69" s="130" t="n">
        <v>5000</v>
      </c>
      <c r="V69" s="129" t="n">
        <v>4000</v>
      </c>
      <c r="W69" s="129" t="n">
        <v>2000</v>
      </c>
      <c r="X69" s="129"/>
      <c r="Y69" s="129" t="n">
        <v>2000</v>
      </c>
      <c r="Z69" s="128" t="n">
        <v>2000</v>
      </c>
      <c r="AA69" s="128" t="n">
        <v>2000</v>
      </c>
      <c r="AB69" s="128" t="n">
        <v>2000</v>
      </c>
      <c r="AC69" s="128"/>
      <c r="AD69" s="128"/>
      <c r="AE69" s="128" t="n">
        <f aca="false">SUM(AB69+AC69-AD69)</f>
        <v>2000</v>
      </c>
      <c r="AF69" s="129" t="n">
        <v>1831.06</v>
      </c>
      <c r="AG69" s="129" t="n">
        <f aca="false">SUM(AF69/Z69*100)</f>
        <v>91.553</v>
      </c>
      <c r="AH69" s="129" t="n">
        <v>1831.06</v>
      </c>
      <c r="AI69" s="129" t="n">
        <v>4000</v>
      </c>
      <c r="AJ69" s="129" t="n">
        <v>1454.39</v>
      </c>
      <c r="AK69" s="129" t="n">
        <v>4000</v>
      </c>
      <c r="AL69" s="129"/>
      <c r="AM69" s="129"/>
      <c r="AN69" s="129" t="n">
        <f aca="false">SUM(AK69+AL69-AM69)</f>
        <v>4000</v>
      </c>
      <c r="AO69" s="122" t="n">
        <f aca="false">SUM(AN69/$AN$14)</f>
        <v>530.891233658504</v>
      </c>
      <c r="AP69" s="129" t="n">
        <v>4000</v>
      </c>
      <c r="AQ69" s="122" t="n">
        <f aca="false">SUM(AP69/$AN$14)</f>
        <v>530.891233658504</v>
      </c>
      <c r="AR69" s="82"/>
      <c r="AS69" s="122" t="n">
        <f aca="false">SUM(AR69/$AN$14)</f>
        <v>0</v>
      </c>
      <c r="AT69" s="129"/>
      <c r="AU69" s="122" t="n">
        <f aca="false">SUM(AS69/AQ69*100)</f>
        <v>0</v>
      </c>
    </row>
    <row r="70" customFormat="false" ht="12.75" hidden="false" customHeight="true" outlineLevel="0" collapsed="false">
      <c r="A70" s="125"/>
      <c r="B70" s="126"/>
      <c r="C70" s="126"/>
      <c r="D70" s="126"/>
      <c r="E70" s="126"/>
      <c r="F70" s="126"/>
      <c r="G70" s="127"/>
      <c r="H70" s="121" t="n">
        <v>64219</v>
      </c>
      <c r="I70" s="126" t="s">
        <v>159</v>
      </c>
      <c r="J70" s="128"/>
      <c r="K70" s="128"/>
      <c r="L70" s="129"/>
      <c r="M70" s="129" t="n">
        <v>2000</v>
      </c>
      <c r="N70" s="129" t="n">
        <v>2000</v>
      </c>
      <c r="O70" s="129" t="n">
        <v>3000</v>
      </c>
      <c r="P70" s="129" t="n">
        <v>1354.36</v>
      </c>
      <c r="Q70" s="129" t="n">
        <v>3000</v>
      </c>
      <c r="R70" s="129" t="n">
        <v>1442.89</v>
      </c>
      <c r="S70" s="129"/>
      <c r="T70" s="130" t="n">
        <f aca="false">Q70/O70*100</f>
        <v>100</v>
      </c>
      <c r="U70" s="130" t="n">
        <v>3000</v>
      </c>
      <c r="V70" s="129" t="n">
        <v>3000</v>
      </c>
      <c r="W70" s="129" t="n">
        <v>3000</v>
      </c>
      <c r="X70" s="129" t="n">
        <v>1607.39</v>
      </c>
      <c r="Y70" s="129" t="n">
        <v>3000</v>
      </c>
      <c r="Z70" s="128" t="n">
        <v>3000</v>
      </c>
      <c r="AA70" s="128" t="n">
        <v>3000</v>
      </c>
      <c r="AB70" s="128" t="n">
        <v>3000</v>
      </c>
      <c r="AC70" s="128"/>
      <c r="AD70" s="128"/>
      <c r="AE70" s="128" t="n">
        <f aca="false">SUM(AB70+AC70-AD70)</f>
        <v>3000</v>
      </c>
      <c r="AF70" s="129"/>
      <c r="AG70" s="129" t="n">
        <f aca="false">SUM(AF70/Z70*100)</f>
        <v>0</v>
      </c>
      <c r="AH70" s="129"/>
      <c r="AI70" s="129"/>
      <c r="AJ70" s="129"/>
      <c r="AK70" s="129"/>
      <c r="AL70" s="129"/>
      <c r="AM70" s="129"/>
      <c r="AN70" s="129" t="n">
        <f aca="false">SUM(AK70+AL70-AM70)</f>
        <v>0</v>
      </c>
      <c r="AO70" s="122" t="n">
        <f aca="false">SUM(AN70/$AN$14)</f>
        <v>0</v>
      </c>
      <c r="AP70" s="129" t="n">
        <v>10000</v>
      </c>
      <c r="AQ70" s="122" t="n">
        <f aca="false">SUM(AP70/$AN$14)</f>
        <v>1327.22808414626</v>
      </c>
      <c r="AR70" s="82"/>
      <c r="AS70" s="122" t="n">
        <v>155.91</v>
      </c>
      <c r="AT70" s="129"/>
      <c r="AU70" s="122" t="n">
        <f aca="false">SUM(AS70/AQ70*100)</f>
        <v>11.74703895</v>
      </c>
    </row>
    <row r="71" customFormat="false" ht="12.75" hidden="true" customHeight="true" outlineLevel="0" collapsed="false">
      <c r="A71" s="125"/>
      <c r="B71" s="126"/>
      <c r="C71" s="126"/>
      <c r="D71" s="126"/>
      <c r="E71" s="126"/>
      <c r="F71" s="126"/>
      <c r="G71" s="127"/>
      <c r="H71" s="121" t="n">
        <v>64219</v>
      </c>
      <c r="I71" s="126" t="s">
        <v>160</v>
      </c>
      <c r="J71" s="128"/>
      <c r="K71" s="128"/>
      <c r="L71" s="129"/>
      <c r="M71" s="129"/>
      <c r="N71" s="129"/>
      <c r="O71" s="129"/>
      <c r="P71" s="129"/>
      <c r="Q71" s="129"/>
      <c r="R71" s="129"/>
      <c r="S71" s="129"/>
      <c r="T71" s="130"/>
      <c r="U71" s="130"/>
      <c r="V71" s="129"/>
      <c r="W71" s="129" t="n">
        <v>15000</v>
      </c>
      <c r="X71" s="129"/>
      <c r="Y71" s="129" t="n">
        <v>0</v>
      </c>
      <c r="Z71" s="128" t="n">
        <v>15000</v>
      </c>
      <c r="AA71" s="128" t="n">
        <v>15000</v>
      </c>
      <c r="AB71" s="128" t="n">
        <v>15000</v>
      </c>
      <c r="AC71" s="128"/>
      <c r="AD71" s="128"/>
      <c r="AE71" s="128" t="n">
        <f aca="false">SUM(AB71+AC71-AD71)</f>
        <v>15000</v>
      </c>
      <c r="AF71" s="129"/>
      <c r="AG71" s="129" t="n">
        <f aca="false">SUM(AF71/Z71*100)</f>
        <v>0</v>
      </c>
      <c r="AH71" s="129"/>
      <c r="AI71" s="129"/>
      <c r="AJ71" s="129"/>
      <c r="AK71" s="129"/>
      <c r="AL71" s="129"/>
      <c r="AM71" s="129"/>
      <c r="AN71" s="129" t="n">
        <f aca="false">SUM(AK71+AL71-AM71)</f>
        <v>0</v>
      </c>
      <c r="AO71" s="122" t="n">
        <f aca="false">SUM(AN71/$AN$14)</f>
        <v>0</v>
      </c>
      <c r="AP71" s="129"/>
      <c r="AQ71" s="122" t="n">
        <f aca="false">SUM(AP71/$AN$14)</f>
        <v>0</v>
      </c>
      <c r="AR71" s="82"/>
      <c r="AS71" s="122" t="n">
        <f aca="false">SUM(AR71/$AN$14)</f>
        <v>0</v>
      </c>
      <c r="AT71" s="129"/>
      <c r="AU71" s="122" t="e">
        <f aca="false">SUM(AS71/AQ71*100)</f>
        <v>#DIV/0!</v>
      </c>
    </row>
    <row r="72" customFormat="false" ht="12.75" hidden="true" customHeight="true" outlineLevel="0" collapsed="false">
      <c r="A72" s="125"/>
      <c r="B72" s="126"/>
      <c r="C72" s="126"/>
      <c r="D72" s="126"/>
      <c r="E72" s="126"/>
      <c r="F72" s="126"/>
      <c r="G72" s="127"/>
      <c r="H72" s="121" t="n">
        <v>64219</v>
      </c>
      <c r="I72" s="126" t="s">
        <v>161</v>
      </c>
      <c r="J72" s="128"/>
      <c r="K72" s="128"/>
      <c r="L72" s="129"/>
      <c r="M72" s="129"/>
      <c r="N72" s="129"/>
      <c r="O72" s="129"/>
      <c r="P72" s="129"/>
      <c r="Q72" s="129"/>
      <c r="R72" s="129"/>
      <c r="S72" s="129"/>
      <c r="T72" s="130"/>
      <c r="U72" s="130"/>
      <c r="V72" s="129" t="n">
        <v>8500</v>
      </c>
      <c r="W72" s="129" t="n">
        <v>8500</v>
      </c>
      <c r="X72" s="129"/>
      <c r="Y72" s="129" t="n">
        <v>0</v>
      </c>
      <c r="Z72" s="128" t="n">
        <v>10000</v>
      </c>
      <c r="AA72" s="128" t="n">
        <v>10000</v>
      </c>
      <c r="AB72" s="128" t="n">
        <v>10000</v>
      </c>
      <c r="AC72" s="128"/>
      <c r="AD72" s="128"/>
      <c r="AE72" s="128" t="n">
        <f aca="false">SUM(AB72+AC72-AD72)</f>
        <v>10000</v>
      </c>
      <c r="AF72" s="129"/>
      <c r="AG72" s="129" t="n">
        <f aca="false">SUM(AF72/Z72*100)</f>
        <v>0</v>
      </c>
      <c r="AH72" s="129"/>
      <c r="AI72" s="129"/>
      <c r="AJ72" s="129"/>
      <c r="AK72" s="129"/>
      <c r="AL72" s="129"/>
      <c r="AM72" s="129"/>
      <c r="AN72" s="129" t="n">
        <f aca="false">SUM(AK72+AL72-AM72)</f>
        <v>0</v>
      </c>
      <c r="AO72" s="122" t="n">
        <f aca="false">SUM(AN72/$AN$14)</f>
        <v>0</v>
      </c>
      <c r="AP72" s="129"/>
      <c r="AQ72" s="122" t="n">
        <f aca="false">SUM(AP72/$AN$14)</f>
        <v>0</v>
      </c>
      <c r="AR72" s="82"/>
      <c r="AS72" s="122" t="n">
        <f aca="false">SUM(AR72/$AN$14)</f>
        <v>0</v>
      </c>
      <c r="AT72" s="129"/>
      <c r="AU72" s="122" t="e">
        <f aca="false">SUM(AS72/AQ72*100)</f>
        <v>#DIV/0!</v>
      </c>
    </row>
    <row r="73" customFormat="false" ht="12.75" hidden="false" customHeight="true" outlineLevel="0" collapsed="false">
      <c r="A73" s="125"/>
      <c r="B73" s="126"/>
      <c r="C73" s="126"/>
      <c r="D73" s="126"/>
      <c r="E73" s="126"/>
      <c r="F73" s="126" t="s">
        <v>88</v>
      </c>
      <c r="G73" s="127"/>
      <c r="H73" s="121" t="n">
        <v>6422</v>
      </c>
      <c r="I73" s="126" t="s">
        <v>162</v>
      </c>
      <c r="J73" s="128" t="n">
        <f aca="false">SUM(J74:J76)</f>
        <v>50994.96</v>
      </c>
      <c r="K73" s="128" t="n">
        <f aca="false">SUM(K74:K76)</f>
        <v>50000</v>
      </c>
      <c r="L73" s="128" t="n">
        <f aca="false">SUM(L74:L76)</f>
        <v>50000</v>
      </c>
      <c r="M73" s="128" t="n">
        <f aca="false">SUM(M74:M76)</f>
        <v>11000</v>
      </c>
      <c r="N73" s="128" t="n">
        <f aca="false">SUM(N74:N76)</f>
        <v>11000</v>
      </c>
      <c r="O73" s="128" t="n">
        <f aca="false">SUM(O74:O76)</f>
        <v>6000</v>
      </c>
      <c r="P73" s="128" t="n">
        <f aca="false">SUM(P74:P76)</f>
        <v>0</v>
      </c>
      <c r="Q73" s="128" t="n">
        <f aca="false">SUM(Q74:Q76)</f>
        <v>6000</v>
      </c>
      <c r="R73" s="128" t="n">
        <f aca="false">SUM(R74:R76)</f>
        <v>1072.5</v>
      </c>
      <c r="S73" s="128" t="n">
        <f aca="false">SUM(S74:S76)</f>
        <v>0</v>
      </c>
      <c r="T73" s="128" t="n">
        <f aca="false">SUM(T74:T76)</f>
        <v>160</v>
      </c>
      <c r="U73" s="128" t="n">
        <f aca="false">SUM(U74:U76)</f>
        <v>8000</v>
      </c>
      <c r="V73" s="128" t="n">
        <f aca="false">SUM(V74:V76)</f>
        <v>18000</v>
      </c>
      <c r="W73" s="128" t="n">
        <f aca="false">SUM(W74:W76)</f>
        <v>15000</v>
      </c>
      <c r="X73" s="128" t="n">
        <f aca="false">SUM(X74:X76)</f>
        <v>4438.22</v>
      </c>
      <c r="Y73" s="128" t="n">
        <v>134000</v>
      </c>
      <c r="Z73" s="128" t="n">
        <f aca="false">SUM(Z74:Z76)</f>
        <v>17000</v>
      </c>
      <c r="AA73" s="128" t="n">
        <f aca="false">SUM(AA74:AA76)</f>
        <v>15000</v>
      </c>
      <c r="AB73" s="128" t="n">
        <f aca="false">SUM(AB74:AB77)</f>
        <v>12000</v>
      </c>
      <c r="AC73" s="128" t="n">
        <f aca="false">SUM(AC74:AC77)</f>
        <v>0</v>
      </c>
      <c r="AD73" s="128" t="n">
        <f aca="false">SUM(AD74:AD77)</f>
        <v>0</v>
      </c>
      <c r="AE73" s="128" t="n">
        <f aca="false">SUM(AE74:AE77)</f>
        <v>12000</v>
      </c>
      <c r="AF73" s="128" t="n">
        <f aca="false">SUM(AF74:AF77)</f>
        <v>6018.22</v>
      </c>
      <c r="AG73" s="128" t="e">
        <f aca="false">SUM(AG74:AG77)</f>
        <v>#DIV/0!</v>
      </c>
      <c r="AH73" s="128" t="n">
        <f aca="false">SUM(AH74:AH77)</f>
        <v>6018.22</v>
      </c>
      <c r="AI73" s="128" t="n">
        <f aca="false">SUM(AI74:AI77)</f>
        <v>12000</v>
      </c>
      <c r="AJ73" s="128" t="n">
        <f aca="false">SUM(AJ74:AJ77)</f>
        <v>4438.22</v>
      </c>
      <c r="AK73" s="128" t="n">
        <f aca="false">SUM(AK74:AK77)</f>
        <v>12000</v>
      </c>
      <c r="AL73" s="128" t="n">
        <f aca="false">SUM(AL74:AL77)</f>
        <v>0</v>
      </c>
      <c r="AM73" s="128" t="n">
        <f aca="false">SUM(AM74:AM77)</f>
        <v>4000</v>
      </c>
      <c r="AN73" s="128" t="n">
        <f aca="false">SUM(AN74:AN77)</f>
        <v>8000</v>
      </c>
      <c r="AO73" s="122" t="n">
        <f aca="false">SUM(AN73/$AN$14)</f>
        <v>1061.78246731701</v>
      </c>
      <c r="AP73" s="128" t="n">
        <f aca="false">SUM(AP74:AP77)</f>
        <v>8000</v>
      </c>
      <c r="AQ73" s="122" t="n">
        <f aca="false">SUM(AQ74:AQ78)</f>
        <v>1061.78246731701</v>
      </c>
      <c r="AR73" s="122" t="n">
        <f aca="false">SUM(AR74:AR78)</f>
        <v>0</v>
      </c>
      <c r="AS73" s="122" t="n">
        <f aca="false">SUM(AS74:AS78)</f>
        <v>1131.41</v>
      </c>
      <c r="AT73" s="122" t="n">
        <f aca="false">SUM(AT74:AT78)</f>
        <v>0</v>
      </c>
      <c r="AU73" s="122" t="n">
        <f aca="false">SUM(AS73/AQ73*100)</f>
        <v>106.5576080625</v>
      </c>
    </row>
    <row r="74" customFormat="false" ht="12.75" hidden="false" customHeight="true" outlineLevel="0" collapsed="false">
      <c r="A74" s="125"/>
      <c r="B74" s="126"/>
      <c r="C74" s="126"/>
      <c r="D74" s="126"/>
      <c r="E74" s="126"/>
      <c r="F74" s="126"/>
      <c r="G74" s="127"/>
      <c r="H74" s="121" t="n">
        <v>64222</v>
      </c>
      <c r="I74" s="126" t="s">
        <v>163</v>
      </c>
      <c r="J74" s="128" t="n">
        <v>50994.96</v>
      </c>
      <c r="K74" s="128" t="n">
        <v>50000</v>
      </c>
      <c r="L74" s="129" t="n">
        <v>50000</v>
      </c>
      <c r="M74" s="129" t="n">
        <v>10000</v>
      </c>
      <c r="N74" s="129" t="n">
        <v>10000</v>
      </c>
      <c r="O74" s="129" t="n">
        <v>5000</v>
      </c>
      <c r="P74" s="129"/>
      <c r="Q74" s="129" t="n">
        <v>3000</v>
      </c>
      <c r="R74" s="129" t="n">
        <v>812.5</v>
      </c>
      <c r="S74" s="129"/>
      <c r="T74" s="130" t="n">
        <f aca="false">Q74/O74*100</f>
        <v>60</v>
      </c>
      <c r="U74" s="130" t="n">
        <v>5000</v>
      </c>
      <c r="V74" s="129" t="n">
        <v>3000</v>
      </c>
      <c r="W74" s="129" t="n">
        <v>2000</v>
      </c>
      <c r="X74" s="129" t="n">
        <v>812.5</v>
      </c>
      <c r="Y74" s="129" t="n">
        <v>2000</v>
      </c>
      <c r="Z74" s="128" t="n">
        <v>5000</v>
      </c>
      <c r="AA74" s="128" t="n">
        <v>5000</v>
      </c>
      <c r="AB74" s="128" t="n">
        <v>5000</v>
      </c>
      <c r="AC74" s="128"/>
      <c r="AD74" s="128"/>
      <c r="AE74" s="128" t="n">
        <f aca="false">SUM(AB74+AC74-AD74)</f>
        <v>5000</v>
      </c>
      <c r="AF74" s="129" t="n">
        <v>812.5</v>
      </c>
      <c r="AG74" s="129" t="n">
        <f aca="false">SUM(AF74/Z74*100)</f>
        <v>16.25</v>
      </c>
      <c r="AH74" s="129" t="n">
        <v>812.5</v>
      </c>
      <c r="AI74" s="129" t="n">
        <v>5000</v>
      </c>
      <c r="AJ74" s="129" t="n">
        <v>812.5</v>
      </c>
      <c r="AK74" s="129" t="n">
        <v>5000</v>
      </c>
      <c r="AL74" s="129"/>
      <c r="AM74" s="129" t="n">
        <v>4000</v>
      </c>
      <c r="AN74" s="129" t="n">
        <f aca="false">SUM(AK74+AL74-AM74)</f>
        <v>1000</v>
      </c>
      <c r="AO74" s="122" t="n">
        <f aca="false">SUM(AN74/$AN$14)</f>
        <v>132.722808414626</v>
      </c>
      <c r="AP74" s="129" t="n">
        <v>1000</v>
      </c>
      <c r="AQ74" s="122" t="n">
        <f aca="false">SUM(AP74/$AN$14)</f>
        <v>132.722808414626</v>
      </c>
      <c r="AR74" s="82"/>
      <c r="AS74" s="122" t="n">
        <v>107.84</v>
      </c>
      <c r="AT74" s="129"/>
      <c r="AU74" s="122" t="n">
        <f aca="false">SUM(AS74/AQ74*100)</f>
        <v>81.252048</v>
      </c>
    </row>
    <row r="75" customFormat="false" ht="12.75" hidden="false" customHeight="true" outlineLevel="0" collapsed="false">
      <c r="A75" s="125"/>
      <c r="B75" s="126"/>
      <c r="C75" s="126"/>
      <c r="D75" s="126"/>
      <c r="E75" s="126"/>
      <c r="F75" s="126"/>
      <c r="G75" s="127"/>
      <c r="H75" s="121" t="n">
        <v>64222</v>
      </c>
      <c r="I75" s="126" t="s">
        <v>164</v>
      </c>
      <c r="J75" s="128"/>
      <c r="K75" s="128"/>
      <c r="L75" s="129"/>
      <c r="M75" s="129"/>
      <c r="N75" s="129"/>
      <c r="O75" s="129"/>
      <c r="P75" s="129"/>
      <c r="Q75" s="129" t="n">
        <v>2000</v>
      </c>
      <c r="R75" s="129" t="n">
        <v>260</v>
      </c>
      <c r="S75" s="129"/>
      <c r="T75" s="130"/>
      <c r="U75" s="130" t="n">
        <v>2000</v>
      </c>
      <c r="V75" s="129" t="n">
        <v>14000</v>
      </c>
      <c r="W75" s="129" t="n">
        <v>12000</v>
      </c>
      <c r="X75" s="131" t="n">
        <v>3625.72</v>
      </c>
      <c r="Y75" s="129" t="n">
        <v>132000</v>
      </c>
      <c r="Z75" s="128" t="n">
        <v>12000</v>
      </c>
      <c r="AA75" s="128" t="n">
        <v>10000</v>
      </c>
      <c r="AB75" s="128" t="n">
        <v>5000</v>
      </c>
      <c r="AC75" s="128"/>
      <c r="AD75" s="128"/>
      <c r="AE75" s="128" t="n">
        <f aca="false">SUM(AB75+AC75-AD75)</f>
        <v>5000</v>
      </c>
      <c r="AF75" s="129" t="n">
        <v>3625.72</v>
      </c>
      <c r="AG75" s="129" t="n">
        <f aca="false">SUM(AF75/Z75*100)</f>
        <v>30.2143333333333</v>
      </c>
      <c r="AH75" s="129" t="n">
        <v>3625.72</v>
      </c>
      <c r="AI75" s="129" t="n">
        <v>5000</v>
      </c>
      <c r="AJ75" s="129" t="n">
        <v>3625.72</v>
      </c>
      <c r="AK75" s="129" t="n">
        <v>5000</v>
      </c>
      <c r="AL75" s="129"/>
      <c r="AM75" s="129"/>
      <c r="AN75" s="129" t="n">
        <f aca="false">SUM(AK75+AL75-AM75)</f>
        <v>5000</v>
      </c>
      <c r="AO75" s="122" t="n">
        <f aca="false">SUM(AN75/$AN$14)</f>
        <v>663.61404207313</v>
      </c>
      <c r="AP75" s="129" t="n">
        <v>5000</v>
      </c>
      <c r="AQ75" s="122" t="n">
        <f aca="false">SUM(AP75/$AN$14)</f>
        <v>663.61404207313</v>
      </c>
      <c r="AR75" s="82"/>
      <c r="AS75" s="122" t="n">
        <v>10.35</v>
      </c>
      <c r="AT75" s="129"/>
      <c r="AU75" s="122" t="n">
        <f aca="false">SUM(AS75/AQ75*100)</f>
        <v>1.5596415</v>
      </c>
    </row>
    <row r="76" customFormat="false" ht="12.75" hidden="true" customHeight="true" outlineLevel="0" collapsed="false">
      <c r="A76" s="125"/>
      <c r="B76" s="126"/>
      <c r="C76" s="126"/>
      <c r="D76" s="126"/>
      <c r="E76" s="126"/>
      <c r="F76" s="126"/>
      <c r="G76" s="127"/>
      <c r="H76" s="121" t="n">
        <v>64223</v>
      </c>
      <c r="I76" s="126" t="s">
        <v>165</v>
      </c>
      <c r="J76" s="128"/>
      <c r="K76" s="128"/>
      <c r="L76" s="129"/>
      <c r="M76" s="129" t="n">
        <v>1000</v>
      </c>
      <c r="N76" s="129" t="n">
        <v>1000</v>
      </c>
      <c r="O76" s="129" t="n">
        <v>1000</v>
      </c>
      <c r="P76" s="129"/>
      <c r="Q76" s="129" t="n">
        <v>1000</v>
      </c>
      <c r="R76" s="129"/>
      <c r="S76" s="129"/>
      <c r="T76" s="130" t="n">
        <f aca="false">Q76/O76*100</f>
        <v>100</v>
      </c>
      <c r="U76" s="130" t="n">
        <v>1000</v>
      </c>
      <c r="V76" s="129" t="n">
        <v>1000</v>
      </c>
      <c r="W76" s="129" t="n">
        <v>1000</v>
      </c>
      <c r="X76" s="129"/>
      <c r="Y76" s="129" t="n">
        <v>0</v>
      </c>
      <c r="Z76" s="128" t="n">
        <v>0</v>
      </c>
      <c r="AA76" s="128" t="n">
        <v>0</v>
      </c>
      <c r="AB76" s="128" t="n">
        <v>0</v>
      </c>
      <c r="AC76" s="128"/>
      <c r="AD76" s="128"/>
      <c r="AE76" s="128" t="n">
        <f aca="false">SUM(AB76+AC76-AD76)</f>
        <v>0</v>
      </c>
      <c r="AF76" s="129"/>
      <c r="AG76" s="129" t="e">
        <f aca="false">SUM(AF76/Z76*100)</f>
        <v>#DIV/0!</v>
      </c>
      <c r="AH76" s="129"/>
      <c r="AI76" s="129"/>
      <c r="AJ76" s="129"/>
      <c r="AK76" s="129"/>
      <c r="AL76" s="129"/>
      <c r="AM76" s="129"/>
      <c r="AN76" s="129" t="n">
        <f aca="false">SUM(AK76+AL76-AM76)</f>
        <v>0</v>
      </c>
      <c r="AO76" s="122" t="n">
        <f aca="false">SUM(AN76/$AN$14)</f>
        <v>0</v>
      </c>
      <c r="AP76" s="129"/>
      <c r="AQ76" s="122" t="n">
        <f aca="false">SUM(AP76/$AN$14)</f>
        <v>0</v>
      </c>
      <c r="AR76" s="82"/>
      <c r="AS76" s="122" t="n">
        <f aca="false">SUM(AR76/$AN$14)</f>
        <v>0</v>
      </c>
      <c r="AT76" s="129"/>
      <c r="AU76" s="122" t="e">
        <f aca="false">SUM(AS76/AQ76*100)</f>
        <v>#DIV/0!</v>
      </c>
    </row>
    <row r="77" customFormat="false" ht="12.75" hidden="false" customHeight="true" outlineLevel="0" collapsed="false">
      <c r="A77" s="125"/>
      <c r="B77" s="126"/>
      <c r="C77" s="126"/>
      <c r="D77" s="126"/>
      <c r="E77" s="126"/>
      <c r="F77" s="126"/>
      <c r="G77" s="127"/>
      <c r="H77" s="121" t="n">
        <v>64222</v>
      </c>
      <c r="I77" s="126" t="s">
        <v>166</v>
      </c>
      <c r="J77" s="128"/>
      <c r="K77" s="128"/>
      <c r="L77" s="129"/>
      <c r="M77" s="129"/>
      <c r="N77" s="129"/>
      <c r="O77" s="129"/>
      <c r="P77" s="129"/>
      <c r="Q77" s="129"/>
      <c r="R77" s="129"/>
      <c r="S77" s="129"/>
      <c r="T77" s="130"/>
      <c r="U77" s="130"/>
      <c r="V77" s="129"/>
      <c r="W77" s="129"/>
      <c r="X77" s="129"/>
      <c r="Y77" s="129"/>
      <c r="Z77" s="128"/>
      <c r="AA77" s="128" t="n">
        <v>2000</v>
      </c>
      <c r="AB77" s="128" t="n">
        <v>2000</v>
      </c>
      <c r="AC77" s="128"/>
      <c r="AD77" s="128"/>
      <c r="AE77" s="128" t="n">
        <f aca="false">SUM(AB77+AC77-AD77)</f>
        <v>2000</v>
      </c>
      <c r="AF77" s="129" t="n">
        <v>1580</v>
      </c>
      <c r="AG77" s="129"/>
      <c r="AH77" s="129" t="n">
        <v>1580</v>
      </c>
      <c r="AI77" s="129" t="n">
        <v>2000</v>
      </c>
      <c r="AJ77" s="129"/>
      <c r="AK77" s="129" t="n">
        <v>2000</v>
      </c>
      <c r="AL77" s="129"/>
      <c r="AM77" s="129"/>
      <c r="AN77" s="129" t="n">
        <f aca="false">SUM(AK77+AL77-AM77)</f>
        <v>2000</v>
      </c>
      <c r="AO77" s="122" t="n">
        <f aca="false">SUM(AN77/$AN$14)</f>
        <v>265.445616829252</v>
      </c>
      <c r="AP77" s="129" t="n">
        <v>2000</v>
      </c>
      <c r="AQ77" s="122" t="n">
        <f aca="false">SUM(AP77/$AN$14)</f>
        <v>265.445616829252</v>
      </c>
      <c r="AR77" s="82"/>
      <c r="AS77" s="122" t="n">
        <v>481.22</v>
      </c>
      <c r="AT77" s="129"/>
      <c r="AU77" s="122" t="n">
        <f aca="false">SUM(AS77/AQ77*100)</f>
        <v>181.2876045</v>
      </c>
    </row>
    <row r="78" customFormat="false" ht="12.75" hidden="false" customHeight="true" outlineLevel="0" collapsed="false">
      <c r="A78" s="125"/>
      <c r="B78" s="126"/>
      <c r="C78" s="126"/>
      <c r="D78" s="126"/>
      <c r="E78" s="126"/>
      <c r="F78" s="126"/>
      <c r="G78" s="127"/>
      <c r="H78" s="121" t="n">
        <v>64225</v>
      </c>
      <c r="I78" s="126" t="s">
        <v>167</v>
      </c>
      <c r="J78" s="128"/>
      <c r="K78" s="128"/>
      <c r="L78" s="129"/>
      <c r="M78" s="129"/>
      <c r="N78" s="129"/>
      <c r="O78" s="129"/>
      <c r="P78" s="129"/>
      <c r="Q78" s="129"/>
      <c r="R78" s="129"/>
      <c r="S78" s="129"/>
      <c r="T78" s="130"/>
      <c r="U78" s="130"/>
      <c r="V78" s="129"/>
      <c r="W78" s="129"/>
      <c r="X78" s="129"/>
      <c r="Y78" s="129"/>
      <c r="Z78" s="128"/>
      <c r="AA78" s="128"/>
      <c r="AB78" s="128"/>
      <c r="AC78" s="128"/>
      <c r="AD78" s="128"/>
      <c r="AE78" s="128"/>
      <c r="AF78" s="129"/>
      <c r="AG78" s="129"/>
      <c r="AH78" s="129"/>
      <c r="AI78" s="129"/>
      <c r="AJ78" s="129"/>
      <c r="AK78" s="129"/>
      <c r="AL78" s="129"/>
      <c r="AM78" s="129"/>
      <c r="AN78" s="129"/>
      <c r="AO78" s="122"/>
      <c r="AP78" s="129"/>
      <c r="AQ78" s="122"/>
      <c r="AR78" s="82"/>
      <c r="AS78" s="122" t="n">
        <v>532</v>
      </c>
      <c r="AT78" s="129"/>
      <c r="AU78" s="122" t="n">
        <v>0</v>
      </c>
    </row>
    <row r="79" s="4" customFormat="true" ht="12.75" hidden="false" customHeight="false" outlineLevel="0" collapsed="false">
      <c r="A79" s="123"/>
      <c r="B79" s="81"/>
      <c r="C79" s="81"/>
      <c r="D79" s="81"/>
      <c r="E79" s="81"/>
      <c r="F79" s="81"/>
      <c r="G79" s="124"/>
      <c r="H79" s="121" t="n">
        <v>65</v>
      </c>
      <c r="I79" s="81" t="s">
        <v>168</v>
      </c>
      <c r="J79" s="82" t="e">
        <f aca="false">SUM(J80+J86+J91)</f>
        <v>#REF!</v>
      </c>
      <c r="K79" s="82" t="e">
        <f aca="false">SUM(K80+K86+K91)</f>
        <v>#REF!</v>
      </c>
      <c r="L79" s="82" t="e">
        <f aca="false">SUM(L80+L86+L91)</f>
        <v>#REF!</v>
      </c>
      <c r="M79" s="82" t="e">
        <f aca="false">SUM(M80+M86+M91)</f>
        <v>#REF!</v>
      </c>
      <c r="N79" s="82" t="e">
        <f aca="false">SUM(N80+N86+N91)</f>
        <v>#REF!</v>
      </c>
      <c r="O79" s="82" t="e">
        <f aca="false">SUM(O80+O86+O91)</f>
        <v>#REF!</v>
      </c>
      <c r="P79" s="82" t="e">
        <f aca="false">SUM(P80+P86+P91)</f>
        <v>#REF!</v>
      </c>
      <c r="Q79" s="82" t="e">
        <f aca="false">SUM(Q80+Q86+Q91)</f>
        <v>#REF!</v>
      </c>
      <c r="R79" s="82" t="e">
        <f aca="false">SUM(R80+R86+R91)</f>
        <v>#REF!</v>
      </c>
      <c r="S79" s="82" t="e">
        <f aca="false">SUM(S80+S86+S91)</f>
        <v>#REF!</v>
      </c>
      <c r="T79" s="82" t="e">
        <f aca="false">SUM(T80+T86+T91)</f>
        <v>#REF!</v>
      </c>
      <c r="U79" s="82" t="e">
        <f aca="false">SUM(U80+U86+U91)</f>
        <v>#REF!</v>
      </c>
      <c r="V79" s="82" t="n">
        <f aca="false">SUM(V80+V86+V91)</f>
        <v>134000</v>
      </c>
      <c r="W79" s="82" t="n">
        <f aca="false">SUM(W80+W86+W91)</f>
        <v>134000</v>
      </c>
      <c r="X79" s="82" t="n">
        <f aca="false">SUM(X80+X86+X91)</f>
        <v>46796.54</v>
      </c>
      <c r="Y79" s="82" t="n">
        <f aca="false">SUM(Y80+Y86+Y91)</f>
        <v>134000</v>
      </c>
      <c r="Z79" s="82" t="n">
        <f aca="false">SUM(Z80+Z86+Z91)</f>
        <v>157000</v>
      </c>
      <c r="AA79" s="82" t="n">
        <f aca="false">SUM(AA80+AA86+AA91)</f>
        <v>157000</v>
      </c>
      <c r="AB79" s="82" t="n">
        <f aca="false">SUM(AB80+AB86+AB91)</f>
        <v>157000</v>
      </c>
      <c r="AC79" s="82" t="n">
        <f aca="false">SUM(AC80+AC86+AC91)</f>
        <v>0</v>
      </c>
      <c r="AD79" s="82" t="n">
        <f aca="false">SUM(AD80+AD86+AD91)</f>
        <v>0</v>
      </c>
      <c r="AE79" s="82" t="n">
        <f aca="false">SUM(AE80+AE86+AE91)</f>
        <v>157000</v>
      </c>
      <c r="AF79" s="82" t="n">
        <f aca="false">SUM(AF80+AF86+AF91)</f>
        <v>103157.65</v>
      </c>
      <c r="AG79" s="82" t="n">
        <f aca="false">SUM(AG80+AG86+AG91)</f>
        <v>529.482783333333</v>
      </c>
      <c r="AH79" s="82" t="n">
        <f aca="false">SUM(AH80+AH86+AH91)</f>
        <v>131291.28</v>
      </c>
      <c r="AI79" s="82" t="n">
        <f aca="false">SUM(AI80+AI86+AI91)</f>
        <v>152500</v>
      </c>
      <c r="AJ79" s="82" t="n">
        <f aca="false">SUM(AJ80+AJ86+AJ91)</f>
        <v>38947.58</v>
      </c>
      <c r="AK79" s="82" t="n">
        <f aca="false">SUM(AK80+AK86+AK91)</f>
        <v>138500</v>
      </c>
      <c r="AL79" s="82" t="n">
        <f aca="false">SUM(AL80+AL86+AL91)</f>
        <v>0</v>
      </c>
      <c r="AM79" s="82" t="n">
        <f aca="false">SUM(AM80+AM86+AM91)</f>
        <v>3000</v>
      </c>
      <c r="AN79" s="82" t="n">
        <f aca="false">SUM(AN80+AN86+AN91)</f>
        <v>135500</v>
      </c>
      <c r="AO79" s="122" t="n">
        <f aca="false">SUM(AN79/$AN$14)</f>
        <v>17983.9405401818</v>
      </c>
      <c r="AP79" s="82" t="n">
        <f aca="false">SUM(AP80+AP86+AP91)</f>
        <v>136500</v>
      </c>
      <c r="AQ79" s="122" t="n">
        <f aca="false">SUM(AQ80+AQ86+AQ91)</f>
        <v>17983.9405401818</v>
      </c>
      <c r="AR79" s="122" t="n">
        <f aca="false">SUM(AR80+AR86+AR91)</f>
        <v>0</v>
      </c>
      <c r="AS79" s="122" t="n">
        <f aca="false">SUM(AS80+AS86+AS91)</f>
        <v>6602.13</v>
      </c>
      <c r="AT79" s="122" t="n">
        <f aca="false">SUM(AT80+AT86+AT91)</f>
        <v>0</v>
      </c>
      <c r="AU79" s="122" t="n">
        <f aca="false">SUM(AS79/AQ79*100)</f>
        <v>36.711253494465</v>
      </c>
    </row>
    <row r="80" customFormat="false" ht="28.5" hidden="false" customHeight="true" outlineLevel="0" collapsed="false">
      <c r="A80" s="125"/>
      <c r="B80" s="126"/>
      <c r="C80" s="126"/>
      <c r="D80" s="126"/>
      <c r="E80" s="126"/>
      <c r="F80" s="126"/>
      <c r="G80" s="127"/>
      <c r="H80" s="121" t="n">
        <v>651</v>
      </c>
      <c r="I80" s="126" t="s">
        <v>169</v>
      </c>
      <c r="J80" s="128" t="n">
        <f aca="false">SUM(J81)</f>
        <v>14582.1</v>
      </c>
      <c r="K80" s="128" t="n">
        <f aca="false">SUM(K81)</f>
        <v>25000</v>
      </c>
      <c r="L80" s="128" t="n">
        <f aca="false">SUM(L81)</f>
        <v>25000</v>
      </c>
      <c r="M80" s="128" t="n">
        <f aca="false">SUM(M81)</f>
        <v>1000</v>
      </c>
      <c r="N80" s="128" t="n">
        <f aca="false">SUM(N81)</f>
        <v>1000</v>
      </c>
      <c r="O80" s="128" t="n">
        <f aca="false">SUM(O81)</f>
        <v>1000</v>
      </c>
      <c r="P80" s="128" t="n">
        <f aca="false">SUM(P81)</f>
        <v>0</v>
      </c>
      <c r="Q80" s="128" t="n">
        <f aca="false">SUM(Q81)</f>
        <v>1000</v>
      </c>
      <c r="R80" s="128" t="n">
        <f aca="false">SUM(R81)</f>
        <v>0</v>
      </c>
      <c r="S80" s="128" t="n">
        <f aca="false">SUM(S81)</f>
        <v>0</v>
      </c>
      <c r="T80" s="128" t="n">
        <f aca="false">SUM(T81)</f>
        <v>100</v>
      </c>
      <c r="U80" s="128" t="n">
        <f aca="false">SUM(U81+U85)</f>
        <v>12000</v>
      </c>
      <c r="V80" s="128" t="n">
        <f aca="false">SUM(V81+V85)</f>
        <v>18000</v>
      </c>
      <c r="W80" s="128" t="n">
        <f aca="false">SUM(W81+W85)</f>
        <v>18000</v>
      </c>
      <c r="X80" s="128" t="n">
        <f aca="false">SUM(X81+X85)</f>
        <v>1520.58</v>
      </c>
      <c r="Y80" s="128" t="n">
        <f aca="false">SUM(Y81+Y85)</f>
        <v>18000</v>
      </c>
      <c r="Z80" s="128" t="n">
        <f aca="false">SUM(Z81+Z85)</f>
        <v>21000</v>
      </c>
      <c r="AA80" s="128" t="n">
        <f aca="false">SUM(AA81+AA85)</f>
        <v>21000</v>
      </c>
      <c r="AB80" s="128" t="n">
        <f aca="false">SUM(AB81+AB85)</f>
        <v>21000</v>
      </c>
      <c r="AC80" s="128" t="n">
        <f aca="false">SUM(AC81+AC85)</f>
        <v>0</v>
      </c>
      <c r="AD80" s="128" t="n">
        <f aca="false">SUM(AD81+AD85)</f>
        <v>0</v>
      </c>
      <c r="AE80" s="128" t="n">
        <f aca="false">SUM(AE81+AE85)</f>
        <v>21000</v>
      </c>
      <c r="AF80" s="128" t="n">
        <f aca="false">SUM(AF81+AF85)</f>
        <v>4219.3</v>
      </c>
      <c r="AG80" s="128" t="n">
        <f aca="false">SUM(AG81+AG85)</f>
        <v>48.5966666666667</v>
      </c>
      <c r="AH80" s="128" t="n">
        <f aca="false">SUM(AH81+AH85)</f>
        <v>4849.98</v>
      </c>
      <c r="AI80" s="128" t="n">
        <f aca="false">SUM(AI81+AI85)</f>
        <v>14000</v>
      </c>
      <c r="AJ80" s="128" t="n">
        <f aca="false">SUM(AJ81+AJ85)</f>
        <v>1604.74</v>
      </c>
      <c r="AK80" s="128" t="n">
        <f aca="false">SUM(AK81+AK85)</f>
        <v>15000</v>
      </c>
      <c r="AL80" s="128" t="n">
        <f aca="false">SUM(AL81+AL85)</f>
        <v>0</v>
      </c>
      <c r="AM80" s="128" t="n">
        <f aca="false">SUM(AM81+AM85)</f>
        <v>3000</v>
      </c>
      <c r="AN80" s="128" t="n">
        <f aca="false">SUM(AN81+AN85)</f>
        <v>12000</v>
      </c>
      <c r="AO80" s="122" t="n">
        <f aca="false">SUM(AN80/$AN$14)</f>
        <v>1592.67370097551</v>
      </c>
      <c r="AP80" s="128" t="n">
        <f aca="false">SUM(AP81+AP85)</f>
        <v>13000</v>
      </c>
      <c r="AQ80" s="122" t="n">
        <f aca="false">SUM(AQ81)</f>
        <v>1592.67370097551</v>
      </c>
      <c r="AR80" s="122" t="n">
        <f aca="false">SUM(AR81)</f>
        <v>0</v>
      </c>
      <c r="AS80" s="122" t="n">
        <f aca="false">SUM(AS81)</f>
        <v>607.61</v>
      </c>
      <c r="AT80" s="122" t="n">
        <f aca="false">SUM(AT81)</f>
        <v>0</v>
      </c>
      <c r="AU80" s="122" t="n">
        <f aca="false">SUM(AS80/AQ80*100)</f>
        <v>38.150312875</v>
      </c>
    </row>
    <row r="81" customFormat="false" ht="28.5" hidden="false" customHeight="true" outlineLevel="0" collapsed="false">
      <c r="A81" s="125"/>
      <c r="B81" s="126" t="s">
        <v>84</v>
      </c>
      <c r="C81" s="126"/>
      <c r="D81" s="126"/>
      <c r="E81" s="126"/>
      <c r="F81" s="126"/>
      <c r="G81" s="127"/>
      <c r="H81" s="121" t="n">
        <v>6512</v>
      </c>
      <c r="I81" s="126" t="s">
        <v>170</v>
      </c>
      <c r="J81" s="128" t="n">
        <f aca="false">SUM(J82:J82)</f>
        <v>14582.1</v>
      </c>
      <c r="K81" s="128" t="n">
        <f aca="false">SUM(K82:K82)</f>
        <v>25000</v>
      </c>
      <c r="L81" s="128" t="n">
        <f aca="false">SUM(L82:L82)</f>
        <v>25000</v>
      </c>
      <c r="M81" s="128" t="n">
        <f aca="false">SUM(M82:M82)</f>
        <v>1000</v>
      </c>
      <c r="N81" s="128" t="n">
        <f aca="false">SUM(N82:N82)</f>
        <v>1000</v>
      </c>
      <c r="O81" s="128" t="n">
        <f aca="false">SUM(O82)</f>
        <v>1000</v>
      </c>
      <c r="P81" s="128" t="n">
        <f aca="false">SUM(P82)</f>
        <v>0</v>
      </c>
      <c r="Q81" s="128" t="n">
        <f aca="false">SUM(Q82)</f>
        <v>1000</v>
      </c>
      <c r="R81" s="128" t="n">
        <f aca="false">SUM(R82)</f>
        <v>0</v>
      </c>
      <c r="S81" s="128" t="n">
        <f aca="false">SUM(S82)</f>
        <v>0</v>
      </c>
      <c r="T81" s="128" t="n">
        <f aca="false">SUM(T82)</f>
        <v>100</v>
      </c>
      <c r="U81" s="128" t="n">
        <f aca="false">SUM(U82:U83)</f>
        <v>7000</v>
      </c>
      <c r="V81" s="128" t="n">
        <f aca="false">SUM(V82:V83)</f>
        <v>13000</v>
      </c>
      <c r="W81" s="128" t="n">
        <f aca="false">SUM(W82:W83)</f>
        <v>13000</v>
      </c>
      <c r="X81" s="128" t="n">
        <f aca="false">SUM(X82:X83)</f>
        <v>1370.58</v>
      </c>
      <c r="Y81" s="128" t="n">
        <f aca="false">SUM(Y82:Y83)</f>
        <v>13000</v>
      </c>
      <c r="Z81" s="128" t="n">
        <f aca="false">SUM(Z82:Z83)</f>
        <v>16000</v>
      </c>
      <c r="AA81" s="128" t="n">
        <f aca="false">SUM(AA82:AA83)</f>
        <v>16000</v>
      </c>
      <c r="AB81" s="128" t="n">
        <f aca="false">SUM(AB82:AB83)</f>
        <v>16000</v>
      </c>
      <c r="AC81" s="128" t="n">
        <f aca="false">SUM(AC82:AC83)</f>
        <v>0</v>
      </c>
      <c r="AD81" s="128" t="n">
        <f aca="false">SUM(AD82:AD83)</f>
        <v>0</v>
      </c>
      <c r="AE81" s="128" t="n">
        <f aca="false">SUM(AE82:AE83)</f>
        <v>16000</v>
      </c>
      <c r="AF81" s="128" t="n">
        <f aca="false">SUM(AF82:AF83)</f>
        <v>4219.3</v>
      </c>
      <c r="AG81" s="128" t="n">
        <f aca="false">SUM(AG82:AG83)</f>
        <v>48.5966666666667</v>
      </c>
      <c r="AH81" s="128" t="n">
        <f aca="false">SUM(AH82:AH83)</f>
        <v>4849.98</v>
      </c>
      <c r="AI81" s="128" t="n">
        <f aca="false">SUM(AI82:AI83)</f>
        <v>11000</v>
      </c>
      <c r="AJ81" s="128" t="n">
        <f aca="false">SUM(AJ82:AJ83)</f>
        <v>1010.74</v>
      </c>
      <c r="AK81" s="128" t="n">
        <f aca="false">SUM(AK82:AK85)</f>
        <v>13000</v>
      </c>
      <c r="AL81" s="128" t="n">
        <f aca="false">SUM(AL82:AL85)</f>
        <v>0</v>
      </c>
      <c r="AM81" s="128" t="n">
        <f aca="false">SUM(AM82:AM85)</f>
        <v>3000</v>
      </c>
      <c r="AN81" s="128" t="n">
        <f aca="false">SUM(AN82:AN85)</f>
        <v>10000</v>
      </c>
      <c r="AO81" s="122" t="n">
        <f aca="false">SUM(AN81/$AN$14)</f>
        <v>1327.22808414626</v>
      </c>
      <c r="AP81" s="128" t="n">
        <f aca="false">SUM(AP82:AP85)</f>
        <v>12000</v>
      </c>
      <c r="AQ81" s="122" t="n">
        <f aca="false">SUM(AQ82:AQ85)</f>
        <v>1592.67370097551</v>
      </c>
      <c r="AR81" s="122" t="n">
        <f aca="false">SUM(AR82:AR85)</f>
        <v>0</v>
      </c>
      <c r="AS81" s="122" t="n">
        <f aca="false">SUM(AS82:AS85)</f>
        <v>607.61</v>
      </c>
      <c r="AT81" s="122" t="n">
        <f aca="false">SUM(AT82:AT85)</f>
        <v>0</v>
      </c>
      <c r="AU81" s="122" t="n">
        <f aca="false">SUM(AS81/AQ81*100)</f>
        <v>38.150312875</v>
      </c>
    </row>
    <row r="82" customFormat="false" ht="12.75" hidden="false" customHeight="false" outlineLevel="0" collapsed="false">
      <c r="A82" s="125"/>
      <c r="B82" s="126"/>
      <c r="C82" s="126"/>
      <c r="D82" s="126"/>
      <c r="E82" s="126"/>
      <c r="F82" s="126"/>
      <c r="G82" s="127"/>
      <c r="H82" s="121" t="n">
        <v>65123</v>
      </c>
      <c r="I82" s="126" t="s">
        <v>171</v>
      </c>
      <c r="J82" s="128" t="n">
        <v>14582.1</v>
      </c>
      <c r="K82" s="128" t="n">
        <v>25000</v>
      </c>
      <c r="L82" s="129" t="n">
        <v>25000</v>
      </c>
      <c r="M82" s="129" t="n">
        <v>1000</v>
      </c>
      <c r="N82" s="129" t="n">
        <v>1000</v>
      </c>
      <c r="O82" s="129" t="n">
        <v>1000</v>
      </c>
      <c r="P82" s="129"/>
      <c r="Q82" s="129" t="n">
        <v>1000</v>
      </c>
      <c r="R82" s="129"/>
      <c r="S82" s="129"/>
      <c r="T82" s="130" t="n">
        <f aca="false">Q82/O82*100</f>
        <v>100</v>
      </c>
      <c r="U82" s="130" t="n">
        <v>1000</v>
      </c>
      <c r="V82" s="129" t="n">
        <v>1000</v>
      </c>
      <c r="W82" s="129" t="n">
        <v>1000</v>
      </c>
      <c r="X82" s="129" t="n">
        <v>170.58</v>
      </c>
      <c r="Y82" s="129" t="n">
        <v>1000</v>
      </c>
      <c r="Z82" s="128" t="n">
        <v>1000</v>
      </c>
      <c r="AA82" s="128" t="n">
        <v>1000</v>
      </c>
      <c r="AB82" s="128" t="n">
        <v>1000</v>
      </c>
      <c r="AC82" s="128"/>
      <c r="AD82" s="128"/>
      <c r="AE82" s="128" t="n">
        <f aca="false">SUM(AB82+AC82-AD82)</f>
        <v>1000</v>
      </c>
      <c r="AF82" s="129" t="n">
        <v>219.3</v>
      </c>
      <c r="AG82" s="129" t="n">
        <f aca="false">SUM(AF82/Z82*100)</f>
        <v>21.93</v>
      </c>
      <c r="AH82" s="129" t="n">
        <v>249.98</v>
      </c>
      <c r="AI82" s="129" t="n">
        <v>1000</v>
      </c>
      <c r="AJ82" s="129" t="n">
        <v>10.74</v>
      </c>
      <c r="AK82" s="129" t="n">
        <v>1000</v>
      </c>
      <c r="AL82" s="129"/>
      <c r="AM82" s="129"/>
      <c r="AN82" s="129" t="n">
        <f aca="false">SUM(AK82+AL82-AM82)</f>
        <v>1000</v>
      </c>
      <c r="AO82" s="122" t="n">
        <f aca="false">SUM(AN82/$AN$14)</f>
        <v>132.722808414626</v>
      </c>
      <c r="AP82" s="129" t="n">
        <v>1000</v>
      </c>
      <c r="AQ82" s="122" t="n">
        <f aca="false">SUM(AP82/$AN$14)</f>
        <v>132.722808414626</v>
      </c>
      <c r="AR82" s="82"/>
      <c r="AS82" s="122" t="n">
        <v>0</v>
      </c>
      <c r="AT82" s="129"/>
      <c r="AU82" s="122" t="n">
        <f aca="false">SUM(AS82/AQ82*100)</f>
        <v>0</v>
      </c>
    </row>
    <row r="83" customFormat="false" ht="12.75" hidden="false" customHeight="false" outlineLevel="0" collapsed="false">
      <c r="A83" s="125"/>
      <c r="B83" s="126"/>
      <c r="C83" s="126"/>
      <c r="D83" s="126"/>
      <c r="E83" s="126"/>
      <c r="F83" s="126"/>
      <c r="G83" s="127"/>
      <c r="H83" s="121" t="n">
        <v>65123</v>
      </c>
      <c r="I83" s="126" t="s">
        <v>172</v>
      </c>
      <c r="J83" s="128"/>
      <c r="K83" s="128"/>
      <c r="L83" s="129"/>
      <c r="M83" s="129"/>
      <c r="N83" s="129"/>
      <c r="O83" s="129"/>
      <c r="P83" s="129"/>
      <c r="Q83" s="129"/>
      <c r="R83" s="129"/>
      <c r="S83" s="129"/>
      <c r="T83" s="130"/>
      <c r="U83" s="130" t="n">
        <v>6000</v>
      </c>
      <c r="V83" s="129" t="n">
        <v>12000</v>
      </c>
      <c r="W83" s="129" t="n">
        <v>12000</v>
      </c>
      <c r="X83" s="129" t="n">
        <v>1200</v>
      </c>
      <c r="Y83" s="129" t="n">
        <v>12000</v>
      </c>
      <c r="Z83" s="128" t="n">
        <v>15000</v>
      </c>
      <c r="AA83" s="128" t="n">
        <v>15000</v>
      </c>
      <c r="AB83" s="128" t="n">
        <v>15000</v>
      </c>
      <c r="AC83" s="128"/>
      <c r="AD83" s="128"/>
      <c r="AE83" s="128" t="n">
        <f aca="false">SUM(AB83+AC83-AD83)</f>
        <v>15000</v>
      </c>
      <c r="AF83" s="129" t="n">
        <v>4000</v>
      </c>
      <c r="AG83" s="129" t="n">
        <f aca="false">SUM(AF83/Z83*100)</f>
        <v>26.6666666666667</v>
      </c>
      <c r="AH83" s="129" t="n">
        <v>4600</v>
      </c>
      <c r="AI83" s="129" t="n">
        <v>10000</v>
      </c>
      <c r="AJ83" s="129" t="n">
        <v>1000</v>
      </c>
      <c r="AK83" s="129" t="n">
        <v>10000</v>
      </c>
      <c r="AL83" s="129"/>
      <c r="AM83" s="129" t="n">
        <v>3000</v>
      </c>
      <c r="AN83" s="129" t="n">
        <f aca="false">SUM(AK83+AL83-AM83)</f>
        <v>7000</v>
      </c>
      <c r="AO83" s="122" t="n">
        <f aca="false">SUM(AN83/$AN$14)</f>
        <v>929.059658902382</v>
      </c>
      <c r="AP83" s="129" t="n">
        <v>10000</v>
      </c>
      <c r="AQ83" s="122" t="n">
        <f aca="false">SUM(AP83/$AN$14)</f>
        <v>1327.22808414626</v>
      </c>
      <c r="AR83" s="82"/>
      <c r="AS83" s="122" t="n">
        <v>116.54</v>
      </c>
      <c r="AT83" s="129"/>
      <c r="AU83" s="122" t="n">
        <f aca="false">SUM(AS83/AQ83*100)</f>
        <v>8.7807063</v>
      </c>
    </row>
    <row r="84" customFormat="false" ht="12.75" hidden="false" customHeight="false" outlineLevel="0" collapsed="false">
      <c r="A84" s="125"/>
      <c r="B84" s="126"/>
      <c r="C84" s="126"/>
      <c r="D84" s="126"/>
      <c r="E84" s="126"/>
      <c r="F84" s="126"/>
      <c r="G84" s="127"/>
      <c r="H84" s="121" t="n">
        <v>65148</v>
      </c>
      <c r="I84" s="126" t="s">
        <v>173</v>
      </c>
      <c r="J84" s="128"/>
      <c r="K84" s="128"/>
      <c r="L84" s="129"/>
      <c r="M84" s="129"/>
      <c r="N84" s="129"/>
      <c r="O84" s="129"/>
      <c r="P84" s="129"/>
      <c r="Q84" s="129"/>
      <c r="R84" s="129"/>
      <c r="S84" s="129"/>
      <c r="T84" s="130"/>
      <c r="U84" s="130"/>
      <c r="V84" s="129"/>
      <c r="W84" s="129"/>
      <c r="X84" s="129"/>
      <c r="Y84" s="129"/>
      <c r="Z84" s="128"/>
      <c r="AA84" s="128"/>
      <c r="AB84" s="128"/>
      <c r="AC84" s="128"/>
      <c r="AD84" s="128"/>
      <c r="AE84" s="128"/>
      <c r="AF84" s="129"/>
      <c r="AG84" s="129"/>
      <c r="AH84" s="129"/>
      <c r="AI84" s="129"/>
      <c r="AJ84" s="129"/>
      <c r="AK84" s="129"/>
      <c r="AL84" s="129"/>
      <c r="AM84" s="129"/>
      <c r="AN84" s="129"/>
      <c r="AO84" s="122"/>
      <c r="AP84" s="129"/>
      <c r="AQ84" s="122"/>
      <c r="AR84" s="82"/>
      <c r="AS84" s="122" t="n">
        <v>491.07</v>
      </c>
      <c r="AT84" s="129"/>
      <c r="AU84" s="122" t="n">
        <v>0</v>
      </c>
    </row>
    <row r="85" customFormat="false" ht="12.75" hidden="false" customHeight="false" outlineLevel="0" collapsed="false">
      <c r="A85" s="125"/>
      <c r="B85" s="126"/>
      <c r="C85" s="126"/>
      <c r="D85" s="126"/>
      <c r="E85" s="126"/>
      <c r="F85" s="126"/>
      <c r="G85" s="127"/>
      <c r="H85" s="121" t="n">
        <v>65149</v>
      </c>
      <c r="I85" s="126" t="s">
        <v>174</v>
      </c>
      <c r="J85" s="128"/>
      <c r="K85" s="128"/>
      <c r="L85" s="129"/>
      <c r="M85" s="129"/>
      <c r="N85" s="129" t="n">
        <v>0</v>
      </c>
      <c r="O85" s="129" t="n">
        <v>15000</v>
      </c>
      <c r="P85" s="129" t="n">
        <v>150</v>
      </c>
      <c r="Q85" s="129" t="n">
        <v>8000</v>
      </c>
      <c r="R85" s="129" t="n">
        <v>450</v>
      </c>
      <c r="S85" s="129"/>
      <c r="T85" s="130" t="n">
        <f aca="false">Q85/O85*100</f>
        <v>53.3333333333333</v>
      </c>
      <c r="U85" s="130" t="n">
        <v>5000</v>
      </c>
      <c r="V85" s="129" t="n">
        <v>5000</v>
      </c>
      <c r="W85" s="129" t="n">
        <v>5000</v>
      </c>
      <c r="X85" s="129" t="n">
        <v>150</v>
      </c>
      <c r="Y85" s="129" t="n">
        <v>5000</v>
      </c>
      <c r="Z85" s="128" t="n">
        <v>5000</v>
      </c>
      <c r="AA85" s="128" t="n">
        <v>5000</v>
      </c>
      <c r="AB85" s="128" t="n">
        <v>5000</v>
      </c>
      <c r="AC85" s="128"/>
      <c r="AD85" s="128"/>
      <c r="AE85" s="128" t="n">
        <f aca="false">SUM(AB85+AC85-AD85)</f>
        <v>5000</v>
      </c>
      <c r="AF85" s="129"/>
      <c r="AG85" s="129" t="n">
        <f aca="false">SUM(AF85/Z85*100)</f>
        <v>0</v>
      </c>
      <c r="AH85" s="129"/>
      <c r="AI85" s="129" t="n">
        <v>3000</v>
      </c>
      <c r="AJ85" s="129" t="n">
        <v>594</v>
      </c>
      <c r="AK85" s="129" t="n">
        <v>2000</v>
      </c>
      <c r="AL85" s="129"/>
      <c r="AM85" s="129"/>
      <c r="AN85" s="129" t="n">
        <f aca="false">SUM(AK85+AL85-AM85)</f>
        <v>2000</v>
      </c>
      <c r="AO85" s="122" t="n">
        <f aca="false">SUM(AN85/$AN$14)</f>
        <v>265.445616829252</v>
      </c>
      <c r="AP85" s="129" t="n">
        <v>1000</v>
      </c>
      <c r="AQ85" s="122" t="n">
        <f aca="false">SUM(AP85/$AN$14)</f>
        <v>132.722808414626</v>
      </c>
      <c r="AR85" s="82"/>
      <c r="AS85" s="122" t="n">
        <f aca="false">SUM(AR85/$AN$14)</f>
        <v>0</v>
      </c>
      <c r="AT85" s="129"/>
      <c r="AU85" s="122" t="n">
        <f aca="false">SUM(AS85/AQ85*100)</f>
        <v>0</v>
      </c>
    </row>
    <row r="86" customFormat="false" ht="12.75" hidden="false" customHeight="false" outlineLevel="0" collapsed="false">
      <c r="A86" s="125"/>
      <c r="B86" s="126"/>
      <c r="C86" s="126"/>
      <c r="D86" s="126"/>
      <c r="E86" s="126"/>
      <c r="F86" s="126"/>
      <c r="G86" s="127"/>
      <c r="H86" s="121" t="n">
        <v>652</v>
      </c>
      <c r="I86" s="126" t="s">
        <v>175</v>
      </c>
      <c r="J86" s="128" t="e">
        <f aca="false">SUM(#REF!+J89+J87)</f>
        <v>#REF!</v>
      </c>
      <c r="K86" s="128" t="e">
        <f aca="false">SUM(#REF!+K89+K87)</f>
        <v>#REF!</v>
      </c>
      <c r="L86" s="128" t="e">
        <f aca="false">SUM(#REF!+L89+L87)</f>
        <v>#REF!</v>
      </c>
      <c r="M86" s="128" t="e">
        <f aca="false">SUM(M89+M87)</f>
        <v>#REF!</v>
      </c>
      <c r="N86" s="128" t="e">
        <f aca="false">SUM(N89+N87)</f>
        <v>#REF!</v>
      </c>
      <c r="O86" s="128" t="e">
        <f aca="false">SUM(O89+O87)</f>
        <v>#REF!</v>
      </c>
      <c r="P86" s="128" t="e">
        <f aca="false">SUM(P89+P87)</f>
        <v>#REF!</v>
      </c>
      <c r="Q86" s="128" t="e">
        <f aca="false">SUM(Q89+Q87)</f>
        <v>#REF!</v>
      </c>
      <c r="R86" s="128" t="e">
        <f aca="false">SUM(R89+R87)</f>
        <v>#REF!</v>
      </c>
      <c r="S86" s="128" t="e">
        <f aca="false">SUM(S89+S87)</f>
        <v>#REF!</v>
      </c>
      <c r="T86" s="128" t="e">
        <f aca="false">SUM(T89+T87)</f>
        <v>#REF!</v>
      </c>
      <c r="U86" s="128" t="e">
        <f aca="false">SUM(U89+U87)</f>
        <v>#REF!</v>
      </c>
      <c r="V86" s="128" t="n">
        <f aca="false">SUM(V87)</f>
        <v>6000</v>
      </c>
      <c r="W86" s="128" t="n">
        <f aca="false">SUM(W87)</f>
        <v>6000</v>
      </c>
      <c r="X86" s="128" t="n">
        <f aca="false">SUM(X87)</f>
        <v>330.68</v>
      </c>
      <c r="Y86" s="128" t="n">
        <f aca="false">SUM(Y87)</f>
        <v>6000</v>
      </c>
      <c r="Z86" s="128" t="n">
        <f aca="false">SUM(Z87)</f>
        <v>6000</v>
      </c>
      <c r="AA86" s="128" t="n">
        <f aca="false">SUM(AA87)</f>
        <v>6000</v>
      </c>
      <c r="AB86" s="128" t="n">
        <f aca="false">SUM(AB87)</f>
        <v>6000</v>
      </c>
      <c r="AC86" s="128" t="n">
        <f aca="false">SUM(AC87)</f>
        <v>0</v>
      </c>
      <c r="AD86" s="128" t="n">
        <f aca="false">SUM(AD87)</f>
        <v>0</v>
      </c>
      <c r="AE86" s="128" t="n">
        <f aca="false">SUM(AE87)</f>
        <v>6000</v>
      </c>
      <c r="AF86" s="128" t="n">
        <f aca="false">SUM(AF87)</f>
        <v>19449.01</v>
      </c>
      <c r="AG86" s="128" t="n">
        <f aca="false">SUM(AG87)</f>
        <v>414.645</v>
      </c>
      <c r="AH86" s="128" t="n">
        <f aca="false">SUM(AH87)</f>
        <v>21520.54</v>
      </c>
      <c r="AI86" s="128" t="n">
        <f aca="false">SUM(AI87)</f>
        <v>5500</v>
      </c>
      <c r="AJ86" s="128" t="n">
        <f aca="false">SUM(AJ87)</f>
        <v>0</v>
      </c>
      <c r="AK86" s="128" t="n">
        <f aca="false">SUM(AK87)</f>
        <v>500</v>
      </c>
      <c r="AL86" s="128" t="n">
        <f aca="false">SUM(AL87)</f>
        <v>0</v>
      </c>
      <c r="AM86" s="128" t="n">
        <f aca="false">SUM(AM87)</f>
        <v>0</v>
      </c>
      <c r="AN86" s="128" t="n">
        <f aca="false">SUM(AN87)</f>
        <v>500</v>
      </c>
      <c r="AO86" s="122" t="n">
        <f aca="false">SUM(AN86/$AN$14)</f>
        <v>66.361404207313</v>
      </c>
      <c r="AP86" s="128" t="n">
        <f aca="false">SUM(AP87)</f>
        <v>500</v>
      </c>
      <c r="AQ86" s="122" t="n">
        <f aca="false">SUM(AQ87+AQ89)</f>
        <v>66.361404207313</v>
      </c>
      <c r="AR86" s="122" t="n">
        <f aca="false">SUM(AR87+AR89)</f>
        <v>0</v>
      </c>
      <c r="AS86" s="122" t="n">
        <f aca="false">SUM(AS87+AS89)</f>
        <v>32.02</v>
      </c>
      <c r="AT86" s="122" t="n">
        <f aca="false">SUM(AT87+AT89)</f>
        <v>0</v>
      </c>
      <c r="AU86" s="122" t="n">
        <f aca="false">SUM(AS86/AQ86*100)</f>
        <v>48.250938</v>
      </c>
    </row>
    <row r="87" customFormat="false" ht="12.75" hidden="false" customHeight="false" outlineLevel="0" collapsed="false">
      <c r="A87" s="125"/>
      <c r="B87" s="126"/>
      <c r="C87" s="126"/>
      <c r="D87" s="126"/>
      <c r="E87" s="126"/>
      <c r="F87" s="126"/>
      <c r="G87" s="127"/>
      <c r="H87" s="121" t="n">
        <v>6522</v>
      </c>
      <c r="I87" s="126" t="s">
        <v>175</v>
      </c>
      <c r="J87" s="128" t="n">
        <f aca="false">SUM(J88)</f>
        <v>3122.05</v>
      </c>
      <c r="K87" s="128" t="n">
        <f aca="false">SUM(K88)</f>
        <v>8000</v>
      </c>
      <c r="L87" s="128" t="n">
        <f aca="false">SUM(L88)</f>
        <v>8000</v>
      </c>
      <c r="M87" s="128" t="n">
        <f aca="false">SUM(M88)</f>
        <v>1000</v>
      </c>
      <c r="N87" s="128" t="n">
        <f aca="false">SUM(N88)</f>
        <v>1000</v>
      </c>
      <c r="O87" s="128" t="n">
        <f aca="false">SUM(O88)</f>
        <v>1000</v>
      </c>
      <c r="P87" s="128" t="n">
        <f aca="false">SUM(P88)</f>
        <v>35.35</v>
      </c>
      <c r="Q87" s="128" t="n">
        <f aca="false">SUM(Q88)</f>
        <v>1000</v>
      </c>
      <c r="R87" s="128" t="n">
        <f aca="false">SUM(R88)</f>
        <v>91.17</v>
      </c>
      <c r="S87" s="128" t="n">
        <f aca="false">SUM(S88)</f>
        <v>0</v>
      </c>
      <c r="T87" s="128" t="n">
        <f aca="false">SUM(T88)</f>
        <v>100</v>
      </c>
      <c r="U87" s="128" t="n">
        <f aca="false">SUM(U88)</f>
        <v>1000</v>
      </c>
      <c r="V87" s="128" t="n">
        <f aca="false">SUM(V88:V89)</f>
        <v>6000</v>
      </c>
      <c r="W87" s="128" t="n">
        <f aca="false">SUM(W88:W89)</f>
        <v>6000</v>
      </c>
      <c r="X87" s="128" t="n">
        <f aca="false">SUM(X88:X89)</f>
        <v>330.68</v>
      </c>
      <c r="Y87" s="128" t="n">
        <f aca="false">SUM(Y88:Y89)</f>
        <v>6000</v>
      </c>
      <c r="Z87" s="128" t="n">
        <f aca="false">SUM(Z88:Z89)</f>
        <v>6000</v>
      </c>
      <c r="AA87" s="128" t="n">
        <f aca="false">SUM(AA88:AA89)</f>
        <v>6000</v>
      </c>
      <c r="AB87" s="128" t="n">
        <f aca="false">SUM(AB88:AB89)</f>
        <v>6000</v>
      </c>
      <c r="AC87" s="128" t="n">
        <f aca="false">SUM(AC88:AC89)</f>
        <v>0</v>
      </c>
      <c r="AD87" s="128" t="n">
        <f aca="false">SUM(AD88:AD89)</f>
        <v>0</v>
      </c>
      <c r="AE87" s="128" t="n">
        <f aca="false">SUM(AE88:AE89)</f>
        <v>6000</v>
      </c>
      <c r="AF87" s="128" t="n">
        <f aca="false">SUM(AF88:AF89)</f>
        <v>19449.01</v>
      </c>
      <c r="AG87" s="128" t="n">
        <f aca="false">SUM(AG88:AG89)</f>
        <v>414.645</v>
      </c>
      <c r="AH87" s="128" t="n">
        <f aca="false">SUM(AH88:AH89)</f>
        <v>21520.54</v>
      </c>
      <c r="AI87" s="128" t="n">
        <f aca="false">SUM(AI88:AI89)</f>
        <v>5500</v>
      </c>
      <c r="AJ87" s="128" t="n">
        <f aca="false">SUM(AJ88:AJ89)</f>
        <v>0</v>
      </c>
      <c r="AK87" s="128" t="n">
        <f aca="false">SUM(AK88:AK89)</f>
        <v>500</v>
      </c>
      <c r="AL87" s="128" t="n">
        <f aca="false">SUM(AL88:AL89)</f>
        <v>0</v>
      </c>
      <c r="AM87" s="128" t="n">
        <f aca="false">SUM(AM88:AM89)</f>
        <v>0</v>
      </c>
      <c r="AN87" s="128" t="n">
        <f aca="false">SUM(AN88:AN89)</f>
        <v>500</v>
      </c>
      <c r="AO87" s="122" t="n">
        <f aca="false">SUM(AN87/$AN$14)</f>
        <v>66.361404207313</v>
      </c>
      <c r="AP87" s="128" t="n">
        <f aca="false">SUM(AP88:AP89)</f>
        <v>500</v>
      </c>
      <c r="AQ87" s="122" t="n">
        <f aca="false">SUM(AQ88)</f>
        <v>66.361404207313</v>
      </c>
      <c r="AR87" s="122" t="n">
        <f aca="false">SUM(AR88)</f>
        <v>0</v>
      </c>
      <c r="AS87" s="122" t="n">
        <f aca="false">SUM(AS88)</f>
        <v>0.4</v>
      </c>
      <c r="AT87" s="122" t="n">
        <f aca="false">SUM(AT88)</f>
        <v>0</v>
      </c>
      <c r="AU87" s="122" t="n">
        <f aca="false">SUM(AS87/AQ87*100)</f>
        <v>0.60276</v>
      </c>
    </row>
    <row r="88" customFormat="false" ht="14.25" hidden="false" customHeight="true" outlineLevel="0" collapsed="false">
      <c r="A88" s="125"/>
      <c r="B88" s="126"/>
      <c r="C88" s="126"/>
      <c r="D88" s="126"/>
      <c r="E88" s="126"/>
      <c r="F88" s="126"/>
      <c r="G88" s="127"/>
      <c r="H88" s="121" t="n">
        <v>65221</v>
      </c>
      <c r="I88" s="126" t="s">
        <v>176</v>
      </c>
      <c r="J88" s="128" t="n">
        <v>3122.05</v>
      </c>
      <c r="K88" s="128" t="n">
        <v>8000</v>
      </c>
      <c r="L88" s="129" t="n">
        <v>8000</v>
      </c>
      <c r="M88" s="129" t="n">
        <v>1000</v>
      </c>
      <c r="N88" s="129" t="n">
        <v>1000</v>
      </c>
      <c r="O88" s="129" t="n">
        <v>1000</v>
      </c>
      <c r="P88" s="129" t="n">
        <v>35.35</v>
      </c>
      <c r="Q88" s="129" t="n">
        <v>1000</v>
      </c>
      <c r="R88" s="129" t="n">
        <v>91.17</v>
      </c>
      <c r="S88" s="129"/>
      <c r="T88" s="130" t="n">
        <f aca="false">Q88/O88*100</f>
        <v>100</v>
      </c>
      <c r="U88" s="130" t="n">
        <v>1000</v>
      </c>
      <c r="V88" s="129" t="n">
        <v>1000</v>
      </c>
      <c r="W88" s="129" t="n">
        <v>1000</v>
      </c>
      <c r="X88" s="129" t="n">
        <v>130.68</v>
      </c>
      <c r="Y88" s="129" t="n">
        <v>1000</v>
      </c>
      <c r="Z88" s="128" t="n">
        <v>1000</v>
      </c>
      <c r="AA88" s="128" t="n">
        <v>1000</v>
      </c>
      <c r="AB88" s="128" t="n">
        <v>1000</v>
      </c>
      <c r="AC88" s="128"/>
      <c r="AD88" s="128"/>
      <c r="AE88" s="128" t="n">
        <f aca="false">SUM(AB88+AC88-AD88)</f>
        <v>1000</v>
      </c>
      <c r="AF88" s="129" t="n">
        <v>320.81</v>
      </c>
      <c r="AG88" s="129" t="n">
        <f aca="false">SUM(AF88/Z88*100)</f>
        <v>32.081</v>
      </c>
      <c r="AH88" s="129" t="n">
        <v>327.34</v>
      </c>
      <c r="AI88" s="129" t="n">
        <v>500</v>
      </c>
      <c r="AJ88" s="129"/>
      <c r="AK88" s="129" t="n">
        <v>500</v>
      </c>
      <c r="AL88" s="129"/>
      <c r="AM88" s="129"/>
      <c r="AN88" s="129" t="n">
        <f aca="false">SUM(AK88+AL88-AM88)</f>
        <v>500</v>
      </c>
      <c r="AO88" s="122" t="n">
        <f aca="false">SUM(AN88/$AN$14)</f>
        <v>66.361404207313</v>
      </c>
      <c r="AP88" s="129" t="n">
        <v>500</v>
      </c>
      <c r="AQ88" s="122" t="n">
        <f aca="false">SUM(AP88/$AN$14)</f>
        <v>66.361404207313</v>
      </c>
      <c r="AR88" s="82"/>
      <c r="AS88" s="122" t="n">
        <v>0.4</v>
      </c>
      <c r="AT88" s="129"/>
      <c r="AU88" s="122" t="n">
        <f aca="false">SUM(AS88/AQ88*100)</f>
        <v>0.60276</v>
      </c>
    </row>
    <row r="89" customFormat="false" ht="12.75" hidden="false" customHeight="false" outlineLevel="0" collapsed="false">
      <c r="A89" s="125"/>
      <c r="B89" s="126" t="s">
        <v>84</v>
      </c>
      <c r="C89" s="126"/>
      <c r="D89" s="126"/>
      <c r="E89" s="126"/>
      <c r="F89" s="126"/>
      <c r="G89" s="127"/>
      <c r="H89" s="121" t="n">
        <v>6526</v>
      </c>
      <c r="I89" s="126" t="s">
        <v>177</v>
      </c>
      <c r="J89" s="128" t="e">
        <f aca="false">SUM(#REF!)</f>
        <v>#REF!</v>
      </c>
      <c r="K89" s="128" t="e">
        <f aca="false">SUM(#REF!)</f>
        <v>#REF!</v>
      </c>
      <c r="L89" s="128" t="e">
        <f aca="false">SUM(#REF!)</f>
        <v>#REF!</v>
      </c>
      <c r="M89" s="128" t="e">
        <f aca="false">SUM(#REF!)</f>
        <v>#REF!</v>
      </c>
      <c r="N89" s="128" t="e">
        <f aca="false">SUM(#REF!)</f>
        <v>#REF!</v>
      </c>
      <c r="O89" s="128" t="e">
        <f aca="false">SUM(#REF!)</f>
        <v>#REF!</v>
      </c>
      <c r="P89" s="128" t="e">
        <f aca="false">SUM(#REF!)</f>
        <v>#REF!</v>
      </c>
      <c r="Q89" s="128" t="e">
        <f aca="false">SUM(#REF!)</f>
        <v>#REF!</v>
      </c>
      <c r="R89" s="128" t="e">
        <f aca="false">SUM(#REF!)</f>
        <v>#REF!</v>
      </c>
      <c r="S89" s="128" t="e">
        <f aca="false">SUM(#REF!)</f>
        <v>#REF!</v>
      </c>
      <c r="T89" s="128" t="e">
        <f aca="false">SUM(#REF!)</f>
        <v>#REF!</v>
      </c>
      <c r="U89" s="128" t="e">
        <f aca="false">SUM(#REF!)</f>
        <v>#REF!</v>
      </c>
      <c r="V89" s="128" t="n">
        <f aca="false">SUM(V90:V90)</f>
        <v>5000</v>
      </c>
      <c r="W89" s="128" t="n">
        <f aca="false">SUM(W90:W90)</f>
        <v>5000</v>
      </c>
      <c r="X89" s="128" t="n">
        <f aca="false">SUM(X90:X90)</f>
        <v>200</v>
      </c>
      <c r="Y89" s="128" t="n">
        <f aca="false">SUM(Y90:Y90)</f>
        <v>5000</v>
      </c>
      <c r="Z89" s="128" t="n">
        <f aca="false">SUM(Z90:Z90)</f>
        <v>5000</v>
      </c>
      <c r="AA89" s="128" t="n">
        <f aca="false">SUM(AA90:AA90)</f>
        <v>5000</v>
      </c>
      <c r="AB89" s="128" t="n">
        <f aca="false">SUM(AB90:AB90)</f>
        <v>5000</v>
      </c>
      <c r="AC89" s="128" t="n">
        <f aca="false">SUM(AC90:AC90)</f>
        <v>0</v>
      </c>
      <c r="AD89" s="128" t="n">
        <f aca="false">SUM(AD90:AD90)</f>
        <v>0</v>
      </c>
      <c r="AE89" s="128" t="n">
        <f aca="false">SUM(AE90:AE90)</f>
        <v>5000</v>
      </c>
      <c r="AF89" s="128" t="n">
        <f aca="false">SUM(AF90:AF90)</f>
        <v>19128.2</v>
      </c>
      <c r="AG89" s="128" t="n">
        <f aca="false">SUM(AG90:AG90)</f>
        <v>382.564</v>
      </c>
      <c r="AH89" s="128" t="n">
        <f aca="false">SUM(AH90:AH90)</f>
        <v>21193.2</v>
      </c>
      <c r="AI89" s="128" t="n">
        <f aca="false">SUM(AI90:AI90)</f>
        <v>5000</v>
      </c>
      <c r="AJ89" s="128" t="n">
        <f aca="false">SUM(AJ90:AJ90)</f>
        <v>0</v>
      </c>
      <c r="AK89" s="128" t="n">
        <f aca="false">SUM(AK90:AK90)</f>
        <v>0</v>
      </c>
      <c r="AL89" s="129"/>
      <c r="AM89" s="129"/>
      <c r="AN89" s="129" t="n">
        <f aca="false">SUM(AK89+AL89-AM89)</f>
        <v>0</v>
      </c>
      <c r="AO89" s="122" t="n">
        <f aca="false">SUM(AN89/$AN$14)</f>
        <v>0</v>
      </c>
      <c r="AP89" s="129"/>
      <c r="AQ89" s="122" t="n">
        <f aca="false">SUM(AP89/$AN$14)</f>
        <v>0</v>
      </c>
      <c r="AR89" s="82"/>
      <c r="AS89" s="122" t="n">
        <v>31.62</v>
      </c>
      <c r="AT89" s="129"/>
      <c r="AU89" s="122" t="n">
        <v>0</v>
      </c>
    </row>
    <row r="90" customFormat="false" ht="12" hidden="false" customHeight="true" outlineLevel="0" collapsed="false">
      <c r="A90" s="125"/>
      <c r="B90" s="126"/>
      <c r="C90" s="126"/>
      <c r="D90" s="126"/>
      <c r="E90" s="126"/>
      <c r="F90" s="126"/>
      <c r="G90" s="127"/>
      <c r="H90" s="121" t="n">
        <v>6526</v>
      </c>
      <c r="I90" s="126" t="s">
        <v>178</v>
      </c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30"/>
      <c r="U90" s="130"/>
      <c r="V90" s="131" t="n">
        <v>5000</v>
      </c>
      <c r="W90" s="131" t="n">
        <v>5000</v>
      </c>
      <c r="X90" s="131" t="n">
        <v>200</v>
      </c>
      <c r="Y90" s="131" t="n">
        <v>5000</v>
      </c>
      <c r="Z90" s="128" t="n">
        <v>5000</v>
      </c>
      <c r="AA90" s="128" t="n">
        <v>5000</v>
      </c>
      <c r="AB90" s="128" t="n">
        <v>5000</v>
      </c>
      <c r="AC90" s="128"/>
      <c r="AD90" s="128"/>
      <c r="AE90" s="128" t="n">
        <f aca="false">SUM(AB90+AC90-AD90)</f>
        <v>5000</v>
      </c>
      <c r="AF90" s="129" t="n">
        <v>19128.2</v>
      </c>
      <c r="AG90" s="129" t="n">
        <f aca="false">SUM(AF90/Z90*100)</f>
        <v>382.564</v>
      </c>
      <c r="AH90" s="129" t="n">
        <v>21193.2</v>
      </c>
      <c r="AI90" s="129" t="n">
        <v>5000</v>
      </c>
      <c r="AJ90" s="129"/>
      <c r="AK90" s="129"/>
      <c r="AL90" s="129"/>
      <c r="AM90" s="129"/>
      <c r="AN90" s="129" t="n">
        <f aca="false">SUM(AK90+AL90-AM90)</f>
        <v>0</v>
      </c>
      <c r="AO90" s="122" t="n">
        <f aca="false">SUM(AN90/$AN$14)</f>
        <v>0</v>
      </c>
      <c r="AP90" s="129"/>
      <c r="AQ90" s="122" t="n">
        <f aca="false">SUM(AP90/$AN$14)</f>
        <v>0</v>
      </c>
      <c r="AR90" s="82"/>
      <c r="AS90" s="122" t="n">
        <f aca="false">SUM(AR90/$AN$14)</f>
        <v>0</v>
      </c>
      <c r="AT90" s="129"/>
      <c r="AU90" s="122" t="n">
        <v>0</v>
      </c>
    </row>
    <row r="91" customFormat="false" ht="12.75" hidden="false" customHeight="false" outlineLevel="0" collapsed="false">
      <c r="A91" s="125"/>
      <c r="B91" s="126"/>
      <c r="C91" s="126" t="s">
        <v>85</v>
      </c>
      <c r="D91" s="126"/>
      <c r="E91" s="126"/>
      <c r="F91" s="126"/>
      <c r="G91" s="127"/>
      <c r="H91" s="121" t="n">
        <v>653</v>
      </c>
      <c r="I91" s="126" t="s">
        <v>179</v>
      </c>
      <c r="J91" s="128" t="n">
        <f aca="false">SUM(J92:J93)</f>
        <v>147440.23</v>
      </c>
      <c r="K91" s="128" t="n">
        <f aca="false">SUM(K92:K93)</f>
        <v>230000</v>
      </c>
      <c r="L91" s="128" t="n">
        <f aca="false">SUM(L92:L93)</f>
        <v>230000</v>
      </c>
      <c r="M91" s="128" t="n">
        <f aca="false">SUM(M92:M93)</f>
        <v>105000</v>
      </c>
      <c r="N91" s="128" t="n">
        <f aca="false">SUM(N92:N93)</f>
        <v>105000</v>
      </c>
      <c r="O91" s="128" t="n">
        <f aca="false">SUM(O92:O93)</f>
        <v>105000</v>
      </c>
      <c r="P91" s="128" t="n">
        <f aca="false">SUM(P92:P93)</f>
        <v>43252.26</v>
      </c>
      <c r="Q91" s="128" t="n">
        <f aca="false">SUM(Q92:Q93)</f>
        <v>105000</v>
      </c>
      <c r="R91" s="128" t="n">
        <f aca="false">SUM(R92:R93)</f>
        <v>46478.94</v>
      </c>
      <c r="S91" s="128" t="n">
        <f aca="false">SUM(S92:S93)</f>
        <v>0</v>
      </c>
      <c r="T91" s="128" t="n">
        <f aca="false">SUM(T92:T93)</f>
        <v>200</v>
      </c>
      <c r="U91" s="128" t="n">
        <f aca="false">SUM(U92:U93)</f>
        <v>105000</v>
      </c>
      <c r="V91" s="128" t="n">
        <f aca="false">SUM(V92:V93)</f>
        <v>110000</v>
      </c>
      <c r="W91" s="128" t="n">
        <f aca="false">SUM(W92:W93)</f>
        <v>110000</v>
      </c>
      <c r="X91" s="128" t="n">
        <f aca="false">SUM(X92:X93)</f>
        <v>44945.28</v>
      </c>
      <c r="Y91" s="128" t="n">
        <f aca="false">SUM(Y92:Y93)</f>
        <v>110000</v>
      </c>
      <c r="Z91" s="128" t="n">
        <f aca="false">SUM(Z92:Z93)</f>
        <v>130000</v>
      </c>
      <c r="AA91" s="128" t="n">
        <f aca="false">SUM(AA92:AA93)</f>
        <v>130000</v>
      </c>
      <c r="AB91" s="128" t="n">
        <f aca="false">SUM(AB92:AB93)</f>
        <v>130000</v>
      </c>
      <c r="AC91" s="128" t="n">
        <f aca="false">SUM(AC92:AC93)</f>
        <v>0</v>
      </c>
      <c r="AD91" s="128" t="n">
        <f aca="false">SUM(AD92:AD93)</f>
        <v>0</v>
      </c>
      <c r="AE91" s="128" t="n">
        <f aca="false">SUM(AE92:AE93)</f>
        <v>130000</v>
      </c>
      <c r="AF91" s="128" t="n">
        <f aca="false">SUM(AF92:AF93)</f>
        <v>79489.34</v>
      </c>
      <c r="AG91" s="128" t="n">
        <f aca="false">SUM(AG92:AG93)</f>
        <v>66.2411166666667</v>
      </c>
      <c r="AH91" s="128" t="n">
        <f aca="false">SUM(AH92:AH93)</f>
        <v>104920.76</v>
      </c>
      <c r="AI91" s="128" t="n">
        <f aca="false">SUM(AI92:AI93)</f>
        <v>133000</v>
      </c>
      <c r="AJ91" s="128" t="n">
        <f aca="false">SUM(AJ92:AJ93)</f>
        <v>37342.84</v>
      </c>
      <c r="AK91" s="128" t="n">
        <f aca="false">SUM(AK92:AK93)</f>
        <v>123000</v>
      </c>
      <c r="AL91" s="128" t="n">
        <f aca="false">SUM(AL92:AL93)</f>
        <v>0</v>
      </c>
      <c r="AM91" s="128" t="n">
        <f aca="false">SUM(AM92:AM93)</f>
        <v>0</v>
      </c>
      <c r="AN91" s="128" t="n">
        <f aca="false">SUM(AN92:AN93)</f>
        <v>123000</v>
      </c>
      <c r="AO91" s="122" t="n">
        <f aca="false">SUM(AN91/$AN$14)</f>
        <v>16324.905434999</v>
      </c>
      <c r="AP91" s="128" t="n">
        <f aca="false">SUM(AP92:AP93)</f>
        <v>123000</v>
      </c>
      <c r="AQ91" s="122" t="n">
        <f aca="false">SUM(AQ92:AQ93)</f>
        <v>16324.905434999</v>
      </c>
      <c r="AR91" s="122" t="n">
        <f aca="false">SUM(AR92:AR93)</f>
        <v>0</v>
      </c>
      <c r="AS91" s="122" t="n">
        <f aca="false">SUM(AS92:AS93)</f>
        <v>5962.5</v>
      </c>
      <c r="AT91" s="122" t="n">
        <f aca="false">SUM(AT92:AT93)</f>
        <v>0</v>
      </c>
      <c r="AU91" s="122" t="n">
        <f aca="false">SUM(AS91/AQ91*100)</f>
        <v>36.5239481707317</v>
      </c>
    </row>
    <row r="92" customFormat="false" ht="12.75" hidden="false" customHeight="false" outlineLevel="0" collapsed="false">
      <c r="A92" s="125"/>
      <c r="B92" s="126"/>
      <c r="C92" s="126"/>
      <c r="D92" s="126"/>
      <c r="E92" s="126"/>
      <c r="F92" s="126"/>
      <c r="G92" s="127"/>
      <c r="H92" s="121" t="n">
        <v>65311</v>
      </c>
      <c r="I92" s="126" t="s">
        <v>180</v>
      </c>
      <c r="J92" s="128" t="n">
        <v>57802.88</v>
      </c>
      <c r="K92" s="128" t="n">
        <v>30000</v>
      </c>
      <c r="L92" s="129" t="n">
        <v>30000</v>
      </c>
      <c r="M92" s="129" t="n">
        <v>5000</v>
      </c>
      <c r="N92" s="129" t="n">
        <v>5000</v>
      </c>
      <c r="O92" s="129" t="n">
        <v>5000</v>
      </c>
      <c r="P92" s="129" t="n">
        <v>474.5</v>
      </c>
      <c r="Q92" s="129" t="n">
        <v>5000</v>
      </c>
      <c r="R92" s="129" t="n">
        <v>973.86</v>
      </c>
      <c r="S92" s="129"/>
      <c r="T92" s="130" t="n">
        <f aca="false">Q92/O92*100</f>
        <v>100</v>
      </c>
      <c r="U92" s="130" t="n">
        <v>5000</v>
      </c>
      <c r="V92" s="129" t="n">
        <v>10000</v>
      </c>
      <c r="W92" s="129" t="n">
        <v>10000</v>
      </c>
      <c r="X92" s="129" t="n">
        <v>2637.19</v>
      </c>
      <c r="Y92" s="129" t="n">
        <v>10000</v>
      </c>
      <c r="Z92" s="128" t="n">
        <v>10000</v>
      </c>
      <c r="AA92" s="128" t="n">
        <v>3000</v>
      </c>
      <c r="AB92" s="128" t="n">
        <v>3000</v>
      </c>
      <c r="AC92" s="128"/>
      <c r="AD92" s="128"/>
      <c r="AE92" s="128" t="n">
        <f aca="false">SUM(AB92+AC92-AD92)</f>
        <v>3000</v>
      </c>
      <c r="AF92" s="129"/>
      <c r="AG92" s="129" t="n">
        <f aca="false">SUM(AF92/Z92*100)</f>
        <v>0</v>
      </c>
      <c r="AH92" s="129"/>
      <c r="AI92" s="129" t="n">
        <v>3000</v>
      </c>
      <c r="AJ92" s="129"/>
      <c r="AK92" s="129" t="n">
        <v>3000</v>
      </c>
      <c r="AL92" s="129"/>
      <c r="AM92" s="129"/>
      <c r="AN92" s="129" t="n">
        <f aca="false">SUM(AK92+AL92-AM92)</f>
        <v>3000</v>
      </c>
      <c r="AO92" s="122" t="n">
        <f aca="false">SUM(AN92/$AN$14)</f>
        <v>398.168425243878</v>
      </c>
      <c r="AP92" s="129" t="n">
        <v>3000</v>
      </c>
      <c r="AQ92" s="122" t="n">
        <f aca="false">SUM(AP92/$AN$14)</f>
        <v>398.168425243878</v>
      </c>
      <c r="AR92" s="82"/>
      <c r="AS92" s="122" t="n">
        <v>0</v>
      </c>
      <c r="AT92" s="129"/>
      <c r="AU92" s="122" t="n">
        <f aca="false">SUM(AS92/AQ92*100)</f>
        <v>0</v>
      </c>
    </row>
    <row r="93" customFormat="false" ht="12.75" hidden="false" customHeight="false" outlineLevel="0" collapsed="false">
      <c r="A93" s="125"/>
      <c r="B93" s="126"/>
      <c r="C93" s="126"/>
      <c r="D93" s="126"/>
      <c r="E93" s="126"/>
      <c r="F93" s="126"/>
      <c r="G93" s="127"/>
      <c r="H93" s="121" t="n">
        <v>65321</v>
      </c>
      <c r="I93" s="126" t="s">
        <v>181</v>
      </c>
      <c r="J93" s="128" t="n">
        <v>89637.35</v>
      </c>
      <c r="K93" s="128" t="n">
        <v>200000</v>
      </c>
      <c r="L93" s="129" t="n">
        <v>200000</v>
      </c>
      <c r="M93" s="129" t="n">
        <v>100000</v>
      </c>
      <c r="N93" s="129" t="n">
        <v>100000</v>
      </c>
      <c r="O93" s="129" t="n">
        <v>100000</v>
      </c>
      <c r="P93" s="129" t="n">
        <v>42777.76</v>
      </c>
      <c r="Q93" s="129" t="n">
        <v>100000</v>
      </c>
      <c r="R93" s="129" t="n">
        <v>45505.08</v>
      </c>
      <c r="S93" s="129"/>
      <c r="T93" s="130" t="n">
        <f aca="false">Q93/O93*100</f>
        <v>100</v>
      </c>
      <c r="U93" s="130" t="n">
        <v>100000</v>
      </c>
      <c r="V93" s="129" t="n">
        <v>100000</v>
      </c>
      <c r="W93" s="129" t="n">
        <v>100000</v>
      </c>
      <c r="X93" s="129" t="n">
        <v>42308.09</v>
      </c>
      <c r="Y93" s="129" t="n">
        <v>100000</v>
      </c>
      <c r="Z93" s="128" t="n">
        <v>120000</v>
      </c>
      <c r="AA93" s="128" t="n">
        <v>127000</v>
      </c>
      <c r="AB93" s="128" t="n">
        <v>127000</v>
      </c>
      <c r="AC93" s="128"/>
      <c r="AD93" s="128"/>
      <c r="AE93" s="128" t="n">
        <f aca="false">SUM(AB93+AC93-AD93)</f>
        <v>127000</v>
      </c>
      <c r="AF93" s="129" t="n">
        <v>79489.34</v>
      </c>
      <c r="AG93" s="129" t="n">
        <f aca="false">SUM(AF93/Z93*100)</f>
        <v>66.2411166666667</v>
      </c>
      <c r="AH93" s="129" t="n">
        <v>104920.76</v>
      </c>
      <c r="AI93" s="129" t="n">
        <v>130000</v>
      </c>
      <c r="AJ93" s="129" t="n">
        <v>37342.84</v>
      </c>
      <c r="AK93" s="129" t="n">
        <v>120000</v>
      </c>
      <c r="AL93" s="129"/>
      <c r="AM93" s="129"/>
      <c r="AN93" s="129" t="n">
        <f aca="false">SUM(AK93+AL93-AM93)</f>
        <v>120000</v>
      </c>
      <c r="AO93" s="122" t="n">
        <f aca="false">SUM(AN93/$AN$14)</f>
        <v>15926.7370097551</v>
      </c>
      <c r="AP93" s="129" t="n">
        <v>120000</v>
      </c>
      <c r="AQ93" s="122" t="n">
        <f aca="false">SUM(AP93/$AN$14)</f>
        <v>15926.7370097551</v>
      </c>
      <c r="AR93" s="82"/>
      <c r="AS93" s="122" t="n">
        <v>5962.5</v>
      </c>
      <c r="AT93" s="129"/>
      <c r="AU93" s="122" t="n">
        <f aca="false">SUM(AS93/AQ93*100)</f>
        <v>37.437046875</v>
      </c>
    </row>
    <row r="94" s="4" customFormat="true" ht="12.75" hidden="false" customHeight="false" outlineLevel="0" collapsed="false">
      <c r="H94" s="121" t="n">
        <v>66</v>
      </c>
      <c r="I94" s="81" t="s">
        <v>182</v>
      </c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122"/>
      <c r="U94" s="12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 t="n">
        <f aca="false">SUM(AK95)</f>
        <v>600000</v>
      </c>
      <c r="AL94" s="82" t="n">
        <f aca="false">SUM(AL95)</f>
        <v>350000</v>
      </c>
      <c r="AM94" s="82" t="n">
        <f aca="false">SUM(AM95)</f>
        <v>0</v>
      </c>
      <c r="AN94" s="82" t="n">
        <f aca="false">SUM(AN95)</f>
        <v>950000</v>
      </c>
      <c r="AO94" s="122" t="n">
        <f aca="false">SUM(AN94/$AN$14)</f>
        <v>126086.667993895</v>
      </c>
      <c r="AP94" s="82" t="n">
        <f aca="false">SUM(AP95)</f>
        <v>950000</v>
      </c>
      <c r="AQ94" s="122" t="n">
        <f aca="false">SUM(AQ95)</f>
        <v>126086.667993895</v>
      </c>
      <c r="AR94" s="122" t="n">
        <f aca="false">SUM(AR95)</f>
        <v>0</v>
      </c>
      <c r="AS94" s="122" t="n">
        <f aca="false">SUM(AS95)</f>
        <v>0</v>
      </c>
      <c r="AT94" s="122" t="n">
        <f aca="false">SUM(AT95)</f>
        <v>0</v>
      </c>
      <c r="AU94" s="122" t="n">
        <f aca="false">SUM(AS94/AQ94*100)</f>
        <v>0</v>
      </c>
    </row>
    <row r="95" customFormat="false" ht="12.75" hidden="false" customHeight="false" outlineLevel="0" collapsed="false">
      <c r="A95" s="105"/>
      <c r="B95" s="105"/>
      <c r="C95" s="105"/>
      <c r="D95" s="105"/>
      <c r="E95" s="105"/>
      <c r="F95" s="105"/>
      <c r="G95" s="105"/>
      <c r="H95" s="121" t="n">
        <v>663</v>
      </c>
      <c r="I95" s="126" t="s">
        <v>183</v>
      </c>
      <c r="J95" s="128"/>
      <c r="K95" s="128"/>
      <c r="L95" s="129"/>
      <c r="M95" s="129"/>
      <c r="N95" s="129"/>
      <c r="O95" s="129"/>
      <c r="P95" s="129"/>
      <c r="Q95" s="129"/>
      <c r="R95" s="129"/>
      <c r="S95" s="129"/>
      <c r="T95" s="130"/>
      <c r="U95" s="130"/>
      <c r="V95" s="129"/>
      <c r="W95" s="129"/>
      <c r="X95" s="129"/>
      <c r="Y95" s="129"/>
      <c r="Z95" s="128"/>
      <c r="AA95" s="128"/>
      <c r="AB95" s="128"/>
      <c r="AC95" s="128"/>
      <c r="AD95" s="128"/>
      <c r="AE95" s="128"/>
      <c r="AF95" s="129"/>
      <c r="AG95" s="129"/>
      <c r="AH95" s="129"/>
      <c r="AI95" s="129"/>
      <c r="AJ95" s="129"/>
      <c r="AK95" s="129" t="n">
        <f aca="false">SUM(AK96)</f>
        <v>600000</v>
      </c>
      <c r="AL95" s="129" t="n">
        <f aca="false">SUM(AL96)</f>
        <v>350000</v>
      </c>
      <c r="AM95" s="129" t="n">
        <f aca="false">SUM(AM96)</f>
        <v>0</v>
      </c>
      <c r="AN95" s="129" t="n">
        <f aca="false">SUM(AN96)</f>
        <v>950000</v>
      </c>
      <c r="AO95" s="122" t="n">
        <f aca="false">SUM(AN95/$AN$14)</f>
        <v>126086.667993895</v>
      </c>
      <c r="AP95" s="129" t="n">
        <f aca="false">SUM(AP96)</f>
        <v>950000</v>
      </c>
      <c r="AQ95" s="122" t="n">
        <f aca="false">SUM(AQ96)</f>
        <v>126086.667993895</v>
      </c>
      <c r="AR95" s="122" t="n">
        <f aca="false">SUM(AR96)</f>
        <v>0</v>
      </c>
      <c r="AS95" s="122" t="n">
        <f aca="false">SUM(AS96)</f>
        <v>0</v>
      </c>
      <c r="AT95" s="122" t="n">
        <f aca="false">SUM(AT96)</f>
        <v>0</v>
      </c>
      <c r="AU95" s="122" t="n">
        <f aca="false">SUM(AS95/AQ95*100)</f>
        <v>0</v>
      </c>
    </row>
    <row r="96" customFormat="false" ht="12.75" hidden="false" customHeight="false" outlineLevel="0" collapsed="false">
      <c r="A96" s="105"/>
      <c r="B96" s="105"/>
      <c r="C96" s="105"/>
      <c r="D96" s="105"/>
      <c r="E96" s="105"/>
      <c r="F96" s="105"/>
      <c r="G96" s="105"/>
      <c r="H96" s="121" t="n">
        <v>66322</v>
      </c>
      <c r="I96" s="126" t="s">
        <v>184</v>
      </c>
      <c r="J96" s="128"/>
      <c r="K96" s="128"/>
      <c r="L96" s="129"/>
      <c r="M96" s="129"/>
      <c r="N96" s="129"/>
      <c r="O96" s="129"/>
      <c r="P96" s="129"/>
      <c r="Q96" s="129"/>
      <c r="R96" s="129"/>
      <c r="S96" s="129"/>
      <c r="T96" s="130"/>
      <c r="U96" s="130"/>
      <c r="V96" s="129"/>
      <c r="W96" s="129"/>
      <c r="X96" s="129"/>
      <c r="Y96" s="129"/>
      <c r="Z96" s="128"/>
      <c r="AA96" s="128"/>
      <c r="AB96" s="128"/>
      <c r="AC96" s="128"/>
      <c r="AD96" s="128"/>
      <c r="AE96" s="128"/>
      <c r="AF96" s="129"/>
      <c r="AG96" s="129"/>
      <c r="AH96" s="129"/>
      <c r="AI96" s="129"/>
      <c r="AJ96" s="129"/>
      <c r="AK96" s="129" t="n">
        <v>600000</v>
      </c>
      <c r="AL96" s="129" t="n">
        <v>350000</v>
      </c>
      <c r="AM96" s="129"/>
      <c r="AN96" s="129" t="n">
        <f aca="false">SUM(AK96+AL96-AM96)</f>
        <v>950000</v>
      </c>
      <c r="AO96" s="122" t="n">
        <f aca="false">SUM(AN96/$AN$14)</f>
        <v>126086.667993895</v>
      </c>
      <c r="AP96" s="129" t="n">
        <v>950000</v>
      </c>
      <c r="AQ96" s="122" t="n">
        <f aca="false">SUM(AP96/$AN$14)</f>
        <v>126086.667993895</v>
      </c>
      <c r="AR96" s="82"/>
      <c r="AS96" s="122" t="n">
        <v>0</v>
      </c>
      <c r="AT96" s="129"/>
      <c r="AU96" s="122" t="n">
        <f aca="false">SUM(AS96/AQ96*100)</f>
        <v>0</v>
      </c>
    </row>
    <row r="97" customFormat="false" ht="13.5" hidden="false" customHeight="false" outlineLevel="0" collapsed="false">
      <c r="H97" s="137" t="n">
        <v>92</v>
      </c>
      <c r="I97" s="86" t="s">
        <v>37</v>
      </c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9"/>
      <c r="U97" s="139"/>
      <c r="V97" s="138"/>
      <c r="W97" s="138"/>
      <c r="X97" s="138"/>
      <c r="Y97" s="138"/>
      <c r="Z97" s="140"/>
      <c r="AA97" s="140"/>
      <c r="AB97" s="140"/>
      <c r="AC97" s="140"/>
      <c r="AD97" s="140"/>
      <c r="AE97" s="140"/>
      <c r="AF97" s="138"/>
      <c r="AG97" s="138"/>
      <c r="AH97" s="138"/>
      <c r="AI97" s="138" t="n">
        <v>1000000</v>
      </c>
      <c r="AJ97" s="138" t="n">
        <v>100000</v>
      </c>
      <c r="AK97" s="138" t="n">
        <v>1230204.21</v>
      </c>
      <c r="AL97" s="138"/>
      <c r="AM97" s="138"/>
      <c r="AN97" s="138" t="n">
        <f aca="false">SUM(AK97+AL97-AM97)</f>
        <v>1230204.21</v>
      </c>
      <c r="AO97" s="141" t="n">
        <f aca="false">SUM(AN97/$AN$14)</f>
        <v>163276.157674696</v>
      </c>
      <c r="AP97" s="138" t="n">
        <v>450000</v>
      </c>
      <c r="AQ97" s="141" t="n">
        <f aca="false">SUM(AP97/$AN$14)</f>
        <v>59725.2637865817</v>
      </c>
      <c r="AR97" s="87" t="n">
        <v>565000</v>
      </c>
      <c r="AS97" s="141" t="n">
        <v>74988.39</v>
      </c>
      <c r="AT97" s="87" t="n">
        <v>600000</v>
      </c>
      <c r="AU97" s="122" t="n">
        <f aca="false">SUM(AS97/AQ97*100)</f>
        <v>125.55556099</v>
      </c>
    </row>
    <row r="110" customFormat="false" ht="12.75" hidden="false" customHeight="false" outlineLevel="0" collapsed="false">
      <c r="AH110" s="19" t="n">
        <v>18000</v>
      </c>
    </row>
    <row r="120" customFormat="false" ht="12.75" hidden="false" customHeight="false" outlineLevel="0" collapsed="false">
      <c r="AH120" s="19" t="n">
        <v>40000</v>
      </c>
    </row>
    <row r="137" customFormat="false" ht="12.75" hidden="false" customHeight="false" outlineLevel="0" collapsed="false">
      <c r="AH137" s="19" t="n">
        <v>0</v>
      </c>
    </row>
    <row r="138" customFormat="false" ht="12.75" hidden="false" customHeight="false" outlineLevel="0" collapsed="false">
      <c r="AH138" s="19" t="n">
        <v>0</v>
      </c>
    </row>
    <row r="139" customFormat="false" ht="12.75" hidden="false" customHeight="false" outlineLevel="0" collapsed="false">
      <c r="AH139" s="19" t="n">
        <v>30000</v>
      </c>
    </row>
    <row r="140" customFormat="false" ht="12.75" hidden="false" customHeight="false" outlineLevel="0" collapsed="false">
      <c r="AH140" s="19" t="n">
        <v>32000</v>
      </c>
    </row>
    <row r="180" customFormat="false" ht="12.75" hidden="false" customHeight="false" outlineLevel="0" collapsed="false">
      <c r="AH180" s="19" t="n">
        <v>0</v>
      </c>
    </row>
    <row r="205" customFormat="false" ht="12.75" hidden="false" customHeight="false" outlineLevel="0" collapsed="false">
      <c r="AH205" s="19" t="n">
        <v>0</v>
      </c>
    </row>
    <row r="220" customFormat="false" ht="12.75" hidden="false" customHeight="false" outlineLevel="0" collapsed="false">
      <c r="AH220" s="19" t="n">
        <v>200000</v>
      </c>
    </row>
    <row r="299" customFormat="false" ht="12.75" hidden="false" customHeight="false" outlineLevel="0" collapsed="false">
      <c r="AH299" s="19" t="n">
        <v>0</v>
      </c>
    </row>
    <row r="322" customFormat="false" ht="12.75" hidden="false" customHeight="false" outlineLevel="0" collapsed="false">
      <c r="AH322" s="19" t="n">
        <v>250000</v>
      </c>
    </row>
    <row r="329" customFormat="false" ht="12.75" hidden="false" customHeight="false" outlineLevel="0" collapsed="false">
      <c r="AH329" s="19" t="n">
        <v>720000</v>
      </c>
    </row>
    <row r="334" customFormat="false" ht="12.75" hidden="false" customHeight="false" outlineLevel="0" collapsed="false">
      <c r="AH334" s="19" t="n">
        <v>120000</v>
      </c>
    </row>
    <row r="351" customFormat="false" ht="12.75" hidden="false" customHeight="false" outlineLevel="0" collapsed="false">
      <c r="AH351" s="19" t="n">
        <v>0</v>
      </c>
    </row>
    <row r="354" customFormat="false" ht="12.75" hidden="false" customHeight="false" outlineLevel="0" collapsed="false">
      <c r="AH354" s="19" t="n">
        <v>0</v>
      </c>
    </row>
    <row r="355" customFormat="false" ht="12.75" hidden="false" customHeight="false" outlineLevel="0" collapsed="false">
      <c r="AH355" s="19" t="n">
        <v>0</v>
      </c>
    </row>
    <row r="356" customFormat="false" ht="12.75" hidden="false" customHeight="false" outlineLevel="0" collapsed="false">
      <c r="AH356" s="19" t="n">
        <v>0</v>
      </c>
    </row>
    <row r="357" customFormat="false" ht="12.75" hidden="false" customHeight="false" outlineLevel="0" collapsed="false">
      <c r="AH357" s="19" t="n">
        <v>0</v>
      </c>
    </row>
    <row r="358" customFormat="false" ht="12.75" hidden="false" customHeight="false" outlineLevel="0" collapsed="false">
      <c r="AH358" s="19" t="n">
        <v>0</v>
      </c>
    </row>
    <row r="359" customFormat="false" ht="12.75" hidden="false" customHeight="false" outlineLevel="0" collapsed="false">
      <c r="AH359" s="19" t="n">
        <v>0</v>
      </c>
    </row>
    <row r="360" customFormat="false" ht="12.75" hidden="false" customHeight="false" outlineLevel="0" collapsed="false">
      <c r="AH360" s="19" t="n">
        <v>0</v>
      </c>
    </row>
  </sheetData>
  <printOptions headings="false" gridLines="false" gridLinesSet="true" horizontalCentered="false" verticalCentered="false"/>
  <pageMargins left="0.747916666666667" right="0.551388888888889" top="0.984027777777778" bottom="0.984027777777778" header="0.511805555555556" footer="0.511805555555556"/>
  <pageSetup paperSize="9" scale="9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&amp;CStranica &amp;P od &amp;N</oddFooter>
  </headerFooter>
  <rowBreaks count="2" manualBreakCount="2">
    <brk id="42" man="true" max="16383" min="0"/>
    <brk id="67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6:BC421"/>
  <sheetViews>
    <sheetView showFormulas="false" showGridLines="true" showRowColHeaders="true" showZeros="true" rightToLeft="false" tabSelected="false" showOutlineSymbols="true" defaultGridColor="true" view="normal" topLeftCell="I106" colorId="64" zoomScale="100" zoomScaleNormal="100" zoomScalePageLayoutView="130" workbookViewId="0">
      <selection pane="topLeft" activeCell="BI31" activeCellId="0" sqref="BI31"/>
    </sheetView>
  </sheetViews>
  <sheetFormatPr defaultColWidth="8.6796875" defaultRowHeight="12.75" zeroHeight="false" outlineLevelRow="0" outlineLevelCol="0"/>
  <cols>
    <col collapsed="false" customWidth="true" hidden="true" outlineLevel="0" max="1" min="1" style="0" width="7.57"/>
    <col collapsed="false" customWidth="true" hidden="true" outlineLevel="0" max="2" min="2" style="0" width="6"/>
    <col collapsed="false" customWidth="true" hidden="true" outlineLevel="0" max="8" min="3" style="0" width="11.53"/>
    <col collapsed="false" customWidth="true" hidden="false" outlineLevel="0" max="9" min="9" style="0" width="7.29"/>
    <col collapsed="false" customWidth="true" hidden="false" outlineLevel="0" max="10" min="10" style="0" width="43.71"/>
    <col collapsed="false" customWidth="true" hidden="true" outlineLevel="0" max="24" min="11" style="0" width="8.86"/>
    <col collapsed="false" customWidth="true" hidden="true" outlineLevel="0" max="25" min="25" style="0" width="13.42"/>
    <col collapsed="false" customWidth="true" hidden="true" outlineLevel="0" max="26" min="26" style="0" width="11.85"/>
    <col collapsed="false" customWidth="true" hidden="true" outlineLevel="0" max="27" min="27" style="0" width="11.71"/>
    <col collapsed="false" customWidth="true" hidden="true" outlineLevel="0" max="28" min="28" style="0" width="11.57"/>
    <col collapsed="false" customWidth="true" hidden="true" outlineLevel="0" max="30" min="29" style="0" width="10.71"/>
    <col collapsed="false" customWidth="true" hidden="true" outlineLevel="0" max="32" min="31" style="0" width="12.29"/>
    <col collapsed="false" customWidth="true" hidden="true" outlineLevel="0" max="33" min="33" style="0" width="13.15"/>
    <col collapsed="false" customWidth="true" hidden="true" outlineLevel="0" max="34" min="34" style="142" width="13.86"/>
    <col collapsed="false" customWidth="true" hidden="true" outlineLevel="0" max="35" min="35" style="142" width="15.42"/>
    <col collapsed="false" customWidth="true" hidden="true" outlineLevel="0" max="36" min="36" style="19" width="14.29"/>
    <col collapsed="false" customWidth="true" hidden="true" outlineLevel="0" max="37" min="37" style="142" width="13.57"/>
    <col collapsed="false" customWidth="true" hidden="true" outlineLevel="0" max="39" min="38" style="142" width="12.71"/>
    <col collapsed="false" customWidth="true" hidden="true" outlineLevel="0" max="40" min="40" style="0" width="18.14"/>
    <col collapsed="false" customWidth="true" hidden="false" outlineLevel="0" max="41" min="41" style="92" width="18.14"/>
    <col collapsed="false" customWidth="true" hidden="true" outlineLevel="0" max="43" min="42" style="93" width="14.42"/>
    <col collapsed="false" customWidth="true" hidden="false" outlineLevel="0" max="44" min="44" style="93" width="14.42"/>
    <col collapsed="false" customWidth="true" hidden="true" outlineLevel="0" max="46" min="45" style="93" width="14.42"/>
    <col collapsed="false" customWidth="true" hidden="false" outlineLevel="0" max="48" min="47" style="93" width="14.42"/>
    <col collapsed="false" customWidth="true" hidden="true" outlineLevel="0" max="49" min="49" style="19" width="16.43"/>
    <col collapsed="false" customWidth="true" hidden="true" outlineLevel="0" max="50" min="50" style="19" width="14.14"/>
    <col collapsed="false" customWidth="true" hidden="true" outlineLevel="0" max="51" min="51" style="19" width="15.14"/>
    <col collapsed="false" customWidth="true" hidden="true" outlineLevel="0" max="53" min="52" style="19" width="17.71"/>
    <col collapsed="false" customWidth="true" hidden="true" outlineLevel="0" max="54" min="54" style="19" width="13.29"/>
    <col collapsed="false" customWidth="true" hidden="true" outlineLevel="0" max="55" min="55" style="143" width="15.14"/>
  </cols>
  <sheetData>
    <row r="6" customFormat="false" ht="18" hidden="false" customHeight="false" outlineLevel="0" collapsed="false">
      <c r="J6" s="3" t="s">
        <v>185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44"/>
      <c r="AI6" s="144"/>
      <c r="AJ6" s="144"/>
      <c r="AK6" s="144"/>
      <c r="AL6" s="144"/>
      <c r="AM6" s="144"/>
      <c r="AN6" s="3"/>
      <c r="AO6" s="145"/>
    </row>
    <row r="7" customFormat="false" ht="12.75" hidden="false" customHeight="false" outlineLevel="0" collapsed="false">
      <c r="A7" s="146" t="s">
        <v>186</v>
      </c>
      <c r="B7" s="147"/>
      <c r="C7" s="147"/>
      <c r="D7" s="147"/>
      <c r="E7" s="147"/>
      <c r="F7" s="147"/>
      <c r="G7" s="147"/>
      <c r="H7" s="147"/>
      <c r="I7" s="146"/>
      <c r="J7" s="148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9"/>
      <c r="W7" s="149"/>
      <c r="X7" s="142"/>
      <c r="Y7" s="142"/>
      <c r="Z7" s="142"/>
      <c r="AA7" s="142"/>
      <c r="AB7" s="142"/>
      <c r="AC7" s="142"/>
      <c r="AD7" s="142"/>
      <c r="AE7" s="142"/>
      <c r="AF7" s="142"/>
      <c r="AG7" s="150"/>
    </row>
    <row r="8" customFormat="false" ht="12.75" hidden="false" customHeight="false" outlineLevel="0" collapsed="false">
      <c r="A8" s="146" t="s">
        <v>187</v>
      </c>
      <c r="B8" s="147"/>
      <c r="C8" s="147"/>
      <c r="D8" s="147"/>
      <c r="E8" s="147"/>
      <c r="F8" s="147"/>
      <c r="G8" s="147"/>
      <c r="H8" s="147"/>
      <c r="I8" s="146"/>
      <c r="J8" s="148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9"/>
      <c r="W8" s="149"/>
      <c r="X8" s="142"/>
      <c r="Y8" s="142"/>
      <c r="Z8" s="142"/>
      <c r="AA8" s="142"/>
      <c r="AB8" s="142"/>
      <c r="AC8" s="142"/>
      <c r="AD8" s="142"/>
      <c r="AE8" s="142"/>
      <c r="AF8" s="142"/>
      <c r="AG8" s="150"/>
      <c r="AN8" s="151" t="n">
        <v>7.5345</v>
      </c>
      <c r="AO8" s="93"/>
    </row>
    <row r="9" customFormat="false" ht="13.5" hidden="false" customHeight="false" outlineLevel="0" collapsed="false">
      <c r="A9" s="148"/>
      <c r="B9" s="147"/>
      <c r="C9" s="147"/>
      <c r="D9" s="147"/>
      <c r="E9" s="147"/>
      <c r="F9" s="147"/>
      <c r="G9" s="147"/>
      <c r="H9" s="147"/>
      <c r="I9" s="152"/>
      <c r="J9" s="148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9"/>
      <c r="W9" s="149"/>
      <c r="X9" s="142"/>
      <c r="Y9" s="142"/>
      <c r="Z9" s="142"/>
      <c r="AA9" s="142"/>
      <c r="AB9" s="142"/>
      <c r="AC9" s="142"/>
      <c r="AD9" s="142"/>
      <c r="AE9" s="142"/>
      <c r="AF9" s="142"/>
      <c r="AG9" s="150"/>
    </row>
    <row r="10" customFormat="false" ht="26.25" hidden="false" customHeight="false" outlineLevel="0" collapsed="false">
      <c r="A10" s="153" t="s">
        <v>188</v>
      </c>
      <c r="B10" s="154" t="s">
        <v>189</v>
      </c>
      <c r="C10" s="154" t="n">
        <v>2</v>
      </c>
      <c r="D10" s="154" t="n">
        <v>3</v>
      </c>
      <c r="E10" s="154" t="n">
        <v>4</v>
      </c>
      <c r="F10" s="154" t="n">
        <v>5</v>
      </c>
      <c r="G10" s="154" t="n">
        <v>6</v>
      </c>
      <c r="H10" s="154" t="n">
        <v>7</v>
      </c>
      <c r="I10" s="155" t="s">
        <v>190</v>
      </c>
      <c r="J10" s="155" t="s">
        <v>191</v>
      </c>
      <c r="K10" s="156" t="s">
        <v>92</v>
      </c>
      <c r="L10" s="156" t="s">
        <v>93</v>
      </c>
      <c r="M10" s="157" t="s">
        <v>94</v>
      </c>
      <c r="N10" s="156" t="s">
        <v>46</v>
      </c>
      <c r="O10" s="156" t="s">
        <v>192</v>
      </c>
      <c r="P10" s="156" t="s">
        <v>47</v>
      </c>
      <c r="Q10" s="156" t="s">
        <v>193</v>
      </c>
      <c r="R10" s="156" t="s">
        <v>50</v>
      </c>
      <c r="S10" s="156" t="s">
        <v>48</v>
      </c>
      <c r="T10" s="156" t="s">
        <v>50</v>
      </c>
      <c r="U10" s="156" t="s">
        <v>51</v>
      </c>
      <c r="V10" s="158" t="s">
        <v>194</v>
      </c>
      <c r="W10" s="158" t="s">
        <v>49</v>
      </c>
      <c r="X10" s="159" t="s">
        <v>51</v>
      </c>
      <c r="Y10" s="159" t="s">
        <v>15</v>
      </c>
      <c r="Z10" s="159" t="s">
        <v>15</v>
      </c>
      <c r="AA10" s="159" t="s">
        <v>195</v>
      </c>
      <c r="AB10" s="159" t="s">
        <v>97</v>
      </c>
      <c r="AC10" s="159" t="s">
        <v>52</v>
      </c>
      <c r="AD10" s="159"/>
      <c r="AE10" s="160" t="s">
        <v>99</v>
      </c>
      <c r="AF10" s="160" t="s">
        <v>100</v>
      </c>
      <c r="AG10" s="161" t="s">
        <v>196</v>
      </c>
      <c r="AH10" s="159" t="s">
        <v>20</v>
      </c>
      <c r="AI10" s="159" t="s">
        <v>104</v>
      </c>
      <c r="AJ10" s="159" t="s">
        <v>50</v>
      </c>
      <c r="AK10" s="159" t="s">
        <v>16</v>
      </c>
      <c r="AL10" s="159" t="s">
        <v>99</v>
      </c>
      <c r="AM10" s="159" t="s">
        <v>100</v>
      </c>
      <c r="AN10" s="159" t="s">
        <v>197</v>
      </c>
      <c r="AO10" s="162" t="s">
        <v>106</v>
      </c>
      <c r="AP10" s="162" t="s">
        <v>107</v>
      </c>
      <c r="AQ10" s="162"/>
      <c r="AR10" s="162" t="s">
        <v>108</v>
      </c>
      <c r="AS10" s="162" t="s">
        <v>198</v>
      </c>
      <c r="AT10" s="162"/>
      <c r="AU10" s="162" t="s">
        <v>20</v>
      </c>
      <c r="AV10" s="162" t="s">
        <v>103</v>
      </c>
      <c r="AW10" s="163"/>
      <c r="AX10" s="163"/>
      <c r="AY10" s="163"/>
      <c r="AZ10" s="163"/>
      <c r="BA10" s="163"/>
    </row>
    <row r="11" customFormat="false" ht="12.75" hidden="false" customHeight="false" outlineLevel="0" collapsed="false">
      <c r="A11" s="164"/>
      <c r="B11" s="165"/>
      <c r="C11" s="165"/>
      <c r="D11" s="165"/>
      <c r="E11" s="165"/>
      <c r="F11" s="165"/>
      <c r="G11" s="165"/>
      <c r="H11" s="165"/>
      <c r="I11" s="166" t="s">
        <v>199</v>
      </c>
      <c r="J11" s="167"/>
      <c r="K11" s="168" t="e">
        <f aca="false">SUM(K12)</f>
        <v>#REF!</v>
      </c>
      <c r="L11" s="168" t="e">
        <f aca="false">SUM(L12)</f>
        <v>#REF!</v>
      </c>
      <c r="M11" s="168" t="e">
        <f aca="false">SUM(M12)</f>
        <v>#REF!</v>
      </c>
      <c r="N11" s="168" t="e">
        <f aca="false">SUM(N12)</f>
        <v>#REF!</v>
      </c>
      <c r="O11" s="168" t="e">
        <f aca="false">SUM(O12)</f>
        <v>#REF!</v>
      </c>
      <c r="P11" s="168" t="e">
        <f aca="false">SUM(P12)</f>
        <v>#REF!</v>
      </c>
      <c r="Q11" s="168" t="e">
        <f aca="false">SUM(Q12)</f>
        <v>#REF!</v>
      </c>
      <c r="R11" s="168" t="e">
        <f aca="false">SUM(R12)</f>
        <v>#REF!</v>
      </c>
      <c r="S11" s="168" t="e">
        <f aca="false">SUM(S12)</f>
        <v>#REF!</v>
      </c>
      <c r="T11" s="168" t="e">
        <f aca="false">SUM(T12)</f>
        <v>#REF!</v>
      </c>
      <c r="U11" s="168" t="e">
        <f aca="false">SUM(U12)</f>
        <v>#REF!</v>
      </c>
      <c r="V11" s="168" t="e">
        <f aca="false">SUM(V12)</f>
        <v>#DIV/0!</v>
      </c>
      <c r="W11" s="168" t="e">
        <f aca="false">SUM(W12)</f>
        <v>#REF!</v>
      </c>
      <c r="X11" s="168" t="e">
        <f aca="false">SUM(X12)</f>
        <v>#REF!</v>
      </c>
      <c r="Y11" s="168" t="e">
        <f aca="false">SUM(Y12)</f>
        <v>#REF!</v>
      </c>
      <c r="Z11" s="168" t="e">
        <f aca="false">SUM(Z12)</f>
        <v>#REF!</v>
      </c>
      <c r="AA11" s="168" t="e">
        <f aca="false">SUM(AA12)</f>
        <v>#REF!</v>
      </c>
      <c r="AB11" s="168" t="e">
        <f aca="false">SUM(AB12)</f>
        <v>#REF!</v>
      </c>
      <c r="AC11" s="168" t="e">
        <f aca="false">SUM(AC12)</f>
        <v>#REF!</v>
      </c>
      <c r="AD11" s="168" t="n">
        <f aca="false">SUM(AD12)</f>
        <v>6910000</v>
      </c>
      <c r="AE11" s="168" t="n">
        <f aca="false">SUM(AE12)</f>
        <v>0</v>
      </c>
      <c r="AF11" s="168" t="n">
        <f aca="false">SUM(AF12)</f>
        <v>0</v>
      </c>
      <c r="AG11" s="168" t="e">
        <f aca="false">SUM(AG12)</f>
        <v>#REF!</v>
      </c>
      <c r="AH11" s="168" t="n">
        <f aca="false">SUM(AH12)</f>
        <v>3651737.44</v>
      </c>
      <c r="AI11" s="168" t="n">
        <f aca="false">SUM(AI12)</f>
        <v>7402000</v>
      </c>
      <c r="AJ11" s="168" t="n">
        <f aca="false">SUM(AJ12)</f>
        <v>2046670.1</v>
      </c>
      <c r="AK11" s="168" t="n">
        <f aca="false">SUM(AK12)</f>
        <v>11430161.6</v>
      </c>
      <c r="AL11" s="168" t="n">
        <f aca="false">SUM(AL12)</f>
        <v>1263500</v>
      </c>
      <c r="AM11" s="168" t="n">
        <f aca="false">SUM(AM12)</f>
        <v>675500</v>
      </c>
      <c r="AN11" s="168" t="n">
        <f aca="false">SUM(AN12)</f>
        <v>12023161.6</v>
      </c>
      <c r="AO11" s="169" t="n">
        <f aca="false">SUM(AN11/$AN$8)</f>
        <v>1595747.77357489</v>
      </c>
      <c r="AP11" s="169" t="n">
        <f aca="false">SUM(AP12)</f>
        <v>13222500</v>
      </c>
      <c r="AQ11" s="169" t="n">
        <f aca="false">SUM(AQ12)</f>
        <v>0</v>
      </c>
      <c r="AR11" s="169" t="n">
        <f aca="false">SUM(AP11/$AN$8)</f>
        <v>1754927.33426239</v>
      </c>
      <c r="AS11" s="169" t="n">
        <f aca="false">SUM(AQ11/$AN$8)</f>
        <v>0</v>
      </c>
      <c r="AT11" s="169" t="n">
        <f aca="false">SUM(AR11/$AN$8)</f>
        <v>232918.884366898</v>
      </c>
      <c r="AU11" s="169" t="n">
        <f aca="false">SUM(AU12)</f>
        <v>341521.77</v>
      </c>
      <c r="AV11" s="170" t="n">
        <f aca="false">SUM(AU11/AR11*100)</f>
        <v>19.4607356858763</v>
      </c>
    </row>
    <row r="12" customFormat="false" ht="12.75" hidden="true" customHeight="false" outlineLevel="0" collapsed="false">
      <c r="A12" s="171"/>
      <c r="B12" s="172"/>
      <c r="C12" s="172"/>
      <c r="D12" s="172"/>
      <c r="E12" s="172"/>
      <c r="F12" s="172"/>
      <c r="G12" s="172"/>
      <c r="H12" s="172"/>
      <c r="I12" s="173" t="s">
        <v>200</v>
      </c>
      <c r="J12" s="174" t="s">
        <v>201</v>
      </c>
      <c r="K12" s="175" t="e">
        <f aca="false">SUM(K13+#REF!+K32)</f>
        <v>#REF!</v>
      </c>
      <c r="L12" s="175" t="e">
        <f aca="false">SUM(L13+#REF!+L32)</f>
        <v>#REF!</v>
      </c>
      <c r="M12" s="175" t="e">
        <f aca="false">SUM(M13+#REF!+M32)</f>
        <v>#REF!</v>
      </c>
      <c r="N12" s="175" t="e">
        <f aca="false">SUM(N13+N32)</f>
        <v>#REF!</v>
      </c>
      <c r="O12" s="175" t="e">
        <f aca="false">SUM(O13+O32)</f>
        <v>#REF!</v>
      </c>
      <c r="P12" s="175" t="e">
        <f aca="false">SUM(P13+P32)</f>
        <v>#REF!</v>
      </c>
      <c r="Q12" s="175" t="e">
        <f aca="false">SUM(Q13+Q32)</f>
        <v>#REF!</v>
      </c>
      <c r="R12" s="175" t="e">
        <f aca="false">SUM(R13+R32)</f>
        <v>#REF!</v>
      </c>
      <c r="S12" s="175" t="e">
        <f aca="false">SUM(S13+S32)</f>
        <v>#REF!</v>
      </c>
      <c r="T12" s="175" t="e">
        <f aca="false">SUM(T13+T32)</f>
        <v>#REF!</v>
      </c>
      <c r="U12" s="175" t="e">
        <f aca="false">SUM(U13+U32)</f>
        <v>#REF!</v>
      </c>
      <c r="V12" s="175" t="e">
        <f aca="false">SUM(V13+V32)</f>
        <v>#DIV/0!</v>
      </c>
      <c r="W12" s="175" t="e">
        <f aca="false">SUM(W13+W32)</f>
        <v>#REF!</v>
      </c>
      <c r="X12" s="175" t="e">
        <f aca="false">SUM(X13+X32)</f>
        <v>#REF!</v>
      </c>
      <c r="Y12" s="175" t="e">
        <f aca="false">SUM(Y13+Y32)</f>
        <v>#REF!</v>
      </c>
      <c r="Z12" s="175" t="e">
        <f aca="false">SUM(Z13+Z32)</f>
        <v>#REF!</v>
      </c>
      <c r="AA12" s="175" t="e">
        <f aca="false">SUM(AA13+AA32)</f>
        <v>#REF!</v>
      </c>
      <c r="AB12" s="175" t="e">
        <f aca="false">SUM(AB13+AB32)</f>
        <v>#REF!</v>
      </c>
      <c r="AC12" s="175" t="e">
        <f aca="false">SUM(AC13+AC32)</f>
        <v>#REF!</v>
      </c>
      <c r="AD12" s="175" t="n">
        <f aca="false">SUM(AD13+AD32)</f>
        <v>6910000</v>
      </c>
      <c r="AE12" s="175" t="n">
        <f aca="false">SUM(AE13+AE32)</f>
        <v>0</v>
      </c>
      <c r="AF12" s="175" t="n">
        <f aca="false">SUM(AF13+AF32)</f>
        <v>0</v>
      </c>
      <c r="AG12" s="175" t="e">
        <f aca="false">SUM(AG13+AG32)</f>
        <v>#REF!</v>
      </c>
      <c r="AH12" s="175" t="n">
        <f aca="false">SUM(AH13+AH32)</f>
        <v>3651737.44</v>
      </c>
      <c r="AI12" s="175" t="n">
        <f aca="false">SUM(AI13+AI32)</f>
        <v>7402000</v>
      </c>
      <c r="AJ12" s="175" t="n">
        <f aca="false">SUM(AJ13+AJ32)</f>
        <v>2046670.1</v>
      </c>
      <c r="AK12" s="175" t="n">
        <f aca="false">SUM(AK13+AK32)</f>
        <v>11430161.6</v>
      </c>
      <c r="AL12" s="175" t="n">
        <f aca="false">SUM(AL13+AL32)</f>
        <v>1263500</v>
      </c>
      <c r="AM12" s="175" t="n">
        <f aca="false">SUM(AM13+AM32)</f>
        <v>675500</v>
      </c>
      <c r="AN12" s="175" t="n">
        <f aca="false">SUM(AN13+AN32)</f>
        <v>12023161.6</v>
      </c>
      <c r="AO12" s="176" t="n">
        <f aca="false">SUM(AN12/$AN$8)</f>
        <v>1595747.77357489</v>
      </c>
      <c r="AP12" s="176" t="n">
        <f aca="false">SUM(AP13+AP32)</f>
        <v>13222500</v>
      </c>
      <c r="AQ12" s="176" t="n">
        <f aca="false">SUM(AQ13+AQ32)</f>
        <v>0</v>
      </c>
      <c r="AR12" s="176" t="n">
        <f aca="false">SUM(AP12/$AN$8)</f>
        <v>1754927.33426239</v>
      </c>
      <c r="AS12" s="176" t="n">
        <f aca="false">SUM(AS13+AS32)</f>
        <v>13434000</v>
      </c>
      <c r="AT12" s="176" t="n">
        <f aca="false">SUM(AT13+AT32)</f>
        <v>0</v>
      </c>
      <c r="AU12" s="176" t="n">
        <f aca="false">SUM(AU13+AU32)</f>
        <v>341521.77</v>
      </c>
      <c r="AV12" s="177" t="n">
        <f aca="false">SUM(AU12/AR12*100)</f>
        <v>19.4607356858763</v>
      </c>
    </row>
    <row r="13" customFormat="false" ht="12.75" hidden="true" customHeight="false" outlineLevel="0" collapsed="false">
      <c r="A13" s="178"/>
      <c r="B13" s="179"/>
      <c r="C13" s="179"/>
      <c r="D13" s="179"/>
      <c r="E13" s="179"/>
      <c r="F13" s="179"/>
      <c r="G13" s="179"/>
      <c r="H13" s="179"/>
      <c r="I13" s="180" t="s">
        <v>202</v>
      </c>
      <c r="J13" s="181" t="s">
        <v>203</v>
      </c>
      <c r="K13" s="182" t="e">
        <f aca="false">SUM(K14)</f>
        <v>#REF!</v>
      </c>
      <c r="L13" s="182" t="e">
        <f aca="false">SUM(L14)</f>
        <v>#REF!</v>
      </c>
      <c r="M13" s="182" t="e">
        <f aca="false">SUM(M14)</f>
        <v>#REF!</v>
      </c>
      <c r="N13" s="182" t="n">
        <f aca="false">SUM(N14)</f>
        <v>128000</v>
      </c>
      <c r="O13" s="182" t="n">
        <f aca="false">SUM(O14)</f>
        <v>128000</v>
      </c>
      <c r="P13" s="182" t="n">
        <f aca="false">SUM(P14)</f>
        <v>128000</v>
      </c>
      <c r="Q13" s="182" t="n">
        <f aca="false">SUM(Q14)</f>
        <v>128000</v>
      </c>
      <c r="R13" s="182" t="n">
        <f aca="false">SUM(R14)</f>
        <v>67838.38</v>
      </c>
      <c r="S13" s="182" t="n">
        <f aca="false">SUM(S14)</f>
        <v>135000</v>
      </c>
      <c r="T13" s="182" t="n">
        <f aca="false">SUM(T14)</f>
        <v>46004.14</v>
      </c>
      <c r="U13" s="182" t="n">
        <f aca="false">SUM(U14)</f>
        <v>0</v>
      </c>
      <c r="V13" s="182" t="n">
        <f aca="false">SUM(V14)</f>
        <v>946.666666666667</v>
      </c>
      <c r="W13" s="182" t="n">
        <f aca="false">SUM(W14)</f>
        <v>220000</v>
      </c>
      <c r="X13" s="182" t="n">
        <f aca="false">SUM(X14)</f>
        <v>160000</v>
      </c>
      <c r="Y13" s="182" t="n">
        <f aca="false">SUM(Y14)</f>
        <v>210000</v>
      </c>
      <c r="Z13" s="182" t="n">
        <f aca="false">SUM(Z14)</f>
        <v>193000</v>
      </c>
      <c r="AA13" s="182" t="n">
        <f aca="false">SUM(AA14)</f>
        <v>160000</v>
      </c>
      <c r="AB13" s="182" t="n">
        <f aca="false">SUM(AB14)</f>
        <v>78432.05</v>
      </c>
      <c r="AC13" s="182" t="n">
        <f aca="false">SUM(AC14)</f>
        <v>160000</v>
      </c>
      <c r="AD13" s="182" t="n">
        <f aca="false">SUM(AD14)</f>
        <v>150000</v>
      </c>
      <c r="AE13" s="182" t="n">
        <f aca="false">SUM(AE14)</f>
        <v>0</v>
      </c>
      <c r="AF13" s="182" t="n">
        <f aca="false">SUM(AF14)</f>
        <v>0</v>
      </c>
      <c r="AG13" s="182" t="n">
        <f aca="false">SUM(AG14)</f>
        <v>150000</v>
      </c>
      <c r="AH13" s="182" t="n">
        <f aca="false">SUM(AH14)</f>
        <v>99202.66</v>
      </c>
      <c r="AI13" s="182" t="n">
        <f aca="false">SUM(AI14)</f>
        <v>260000</v>
      </c>
      <c r="AJ13" s="182" t="n">
        <f aca="false">SUM(AJ14)</f>
        <v>83193.96</v>
      </c>
      <c r="AK13" s="182" t="n">
        <f aca="false">SUM(AK14)</f>
        <v>130000</v>
      </c>
      <c r="AL13" s="182" t="n">
        <f aca="false">SUM(AL14)</f>
        <v>0</v>
      </c>
      <c r="AM13" s="182" t="n">
        <f aca="false">SUM(AM14)</f>
        <v>0</v>
      </c>
      <c r="AN13" s="182" t="n">
        <f aca="false">SUM(AN14)</f>
        <v>130000</v>
      </c>
      <c r="AO13" s="176" t="n">
        <f aca="false">SUM(AN13/$AN$8)</f>
        <v>17253.9650939014</v>
      </c>
      <c r="AP13" s="183" t="n">
        <f aca="false">SUM(AP14)</f>
        <v>165000</v>
      </c>
      <c r="AQ13" s="183" t="n">
        <f aca="false">SUM(AQ14)</f>
        <v>0</v>
      </c>
      <c r="AR13" s="176" t="n">
        <f aca="false">SUM(AP13/$AN$8)</f>
        <v>21899.2633884133</v>
      </c>
      <c r="AS13" s="183" t="n">
        <f aca="false">SUM(AS14)</f>
        <v>130000</v>
      </c>
      <c r="AT13" s="183" t="n">
        <f aca="false">SUM(AT14)</f>
        <v>0</v>
      </c>
      <c r="AU13" s="176" t="n">
        <f aca="false">SUM(AU14)</f>
        <v>9270.45</v>
      </c>
      <c r="AV13" s="177" t="n">
        <f aca="false">SUM(AU13/AR13*100)</f>
        <v>42.3322457727273</v>
      </c>
    </row>
    <row r="14" customFormat="false" ht="12.75" hidden="true" customHeight="false" outlineLevel="0" collapsed="false">
      <c r="A14" s="184" t="s">
        <v>204</v>
      </c>
      <c r="B14" s="179"/>
      <c r="C14" s="179"/>
      <c r="D14" s="179"/>
      <c r="E14" s="179"/>
      <c r="F14" s="179"/>
      <c r="G14" s="179"/>
      <c r="H14" s="179"/>
      <c r="I14" s="180" t="s">
        <v>205</v>
      </c>
      <c r="J14" s="181"/>
      <c r="K14" s="182" t="e">
        <f aca="false">SUM(K15+K25)</f>
        <v>#REF!</v>
      </c>
      <c r="L14" s="182" t="e">
        <f aca="false">SUM(L15+L25)</f>
        <v>#REF!</v>
      </c>
      <c r="M14" s="182" t="e">
        <f aca="false">SUM(M15+M25)</f>
        <v>#REF!</v>
      </c>
      <c r="N14" s="182" t="n">
        <f aca="false">SUM(N15+N25)</f>
        <v>128000</v>
      </c>
      <c r="O14" s="182" t="n">
        <f aca="false">SUM(O15+O25)</f>
        <v>128000</v>
      </c>
      <c r="P14" s="182" t="n">
        <f aca="false">SUM(P15+P25)</f>
        <v>128000</v>
      </c>
      <c r="Q14" s="182" t="n">
        <f aca="false">SUM(Q15+Q25)</f>
        <v>128000</v>
      </c>
      <c r="R14" s="182" t="n">
        <f aca="false">SUM(R15+R25)</f>
        <v>67838.38</v>
      </c>
      <c r="S14" s="182" t="n">
        <f aca="false">SUM(S15+S25)</f>
        <v>135000</v>
      </c>
      <c r="T14" s="182" t="n">
        <f aca="false">SUM(T15+T25)</f>
        <v>46004.14</v>
      </c>
      <c r="U14" s="182" t="n">
        <f aca="false">SUM(U15+U25)</f>
        <v>0</v>
      </c>
      <c r="V14" s="182" t="n">
        <f aca="false">SUM(V15+V25)</f>
        <v>946.666666666667</v>
      </c>
      <c r="W14" s="182" t="n">
        <f aca="false">SUM(W15+W25)</f>
        <v>220000</v>
      </c>
      <c r="X14" s="182" t="n">
        <f aca="false">SUM(X15+X25)</f>
        <v>160000</v>
      </c>
      <c r="Y14" s="182" t="n">
        <f aca="false">SUM(Y15+Y25)</f>
        <v>210000</v>
      </c>
      <c r="Z14" s="182" t="n">
        <f aca="false">SUM(Z15+Z25)</f>
        <v>193000</v>
      </c>
      <c r="AA14" s="182" t="n">
        <f aca="false">SUM(AA15+AA25)</f>
        <v>160000</v>
      </c>
      <c r="AB14" s="182" t="n">
        <f aca="false">SUM(AB15+AB25)</f>
        <v>78432.05</v>
      </c>
      <c r="AC14" s="182" t="n">
        <f aca="false">SUM(AC15+AC25)</f>
        <v>160000</v>
      </c>
      <c r="AD14" s="182" t="n">
        <f aca="false">SUM(AD15+AD25)</f>
        <v>150000</v>
      </c>
      <c r="AE14" s="182" t="n">
        <f aca="false">SUM(AE15+AE25)</f>
        <v>0</v>
      </c>
      <c r="AF14" s="182" t="n">
        <f aca="false">SUM(AF15+AF25)</f>
        <v>0</v>
      </c>
      <c r="AG14" s="182" t="n">
        <f aca="false">SUM(AG15+AG25)</f>
        <v>150000</v>
      </c>
      <c r="AH14" s="182" t="n">
        <f aca="false">SUM(AH15+AH25)</f>
        <v>99202.66</v>
      </c>
      <c r="AI14" s="182" t="n">
        <f aca="false">SUM(AI15+AI25)</f>
        <v>260000</v>
      </c>
      <c r="AJ14" s="182" t="n">
        <f aca="false">SUM(AJ15+AJ25)</f>
        <v>83193.96</v>
      </c>
      <c r="AK14" s="182" t="n">
        <f aca="false">SUM(AK15+AK25)</f>
        <v>130000</v>
      </c>
      <c r="AL14" s="182" t="n">
        <f aca="false">SUM(AL15+AL25)</f>
        <v>0</v>
      </c>
      <c r="AM14" s="182" t="n">
        <f aca="false">SUM(AM15+AM25)</f>
        <v>0</v>
      </c>
      <c r="AN14" s="182" t="n">
        <f aca="false">SUM(AN15+AN25)</f>
        <v>130000</v>
      </c>
      <c r="AO14" s="176" t="n">
        <f aca="false">SUM(AN14/$AN$8)</f>
        <v>17253.9650939014</v>
      </c>
      <c r="AP14" s="183" t="n">
        <f aca="false">SUM(AP15+AP25)</f>
        <v>165000</v>
      </c>
      <c r="AQ14" s="183" t="n">
        <f aca="false">SUM(AQ15+AQ25)</f>
        <v>0</v>
      </c>
      <c r="AR14" s="176" t="n">
        <f aca="false">SUM(AP14/$AN$8)</f>
        <v>21899.2633884133</v>
      </c>
      <c r="AS14" s="183" t="n">
        <f aca="false">SUM(AS15+AS25)</f>
        <v>130000</v>
      </c>
      <c r="AT14" s="183" t="n">
        <f aca="false">SUM(AT15+AT25)</f>
        <v>0</v>
      </c>
      <c r="AU14" s="176" t="n">
        <f aca="false">SUM(AU15+AU25)</f>
        <v>9270.45</v>
      </c>
      <c r="AV14" s="177" t="n">
        <f aca="false">SUM(AU14/AR14*100)</f>
        <v>42.3322457727273</v>
      </c>
    </row>
    <row r="15" customFormat="false" ht="12.75" hidden="true" customHeight="false" outlineLevel="0" collapsed="false">
      <c r="A15" s="178" t="s">
        <v>206</v>
      </c>
      <c r="B15" s="172"/>
      <c r="C15" s="172"/>
      <c r="D15" s="172"/>
      <c r="E15" s="172"/>
      <c r="F15" s="172"/>
      <c r="G15" s="172"/>
      <c r="H15" s="172"/>
      <c r="I15" s="185" t="s">
        <v>207</v>
      </c>
      <c r="J15" s="186" t="s">
        <v>208</v>
      </c>
      <c r="K15" s="187" t="e">
        <f aca="false">SUM(K16)</f>
        <v>#REF!</v>
      </c>
      <c r="L15" s="187" t="e">
        <f aca="false">SUM(L16)</f>
        <v>#REF!</v>
      </c>
      <c r="M15" s="187" t="e">
        <f aca="false">SUM(M16)</f>
        <v>#REF!</v>
      </c>
      <c r="N15" s="187" t="n">
        <f aca="false">SUM(N16)</f>
        <v>108000</v>
      </c>
      <c r="O15" s="187" t="n">
        <f aca="false">SUM(O16)</f>
        <v>108000</v>
      </c>
      <c r="P15" s="187" t="n">
        <f aca="false">SUM(P16)</f>
        <v>108000</v>
      </c>
      <c r="Q15" s="187" t="n">
        <f aca="false">SUM(Q16)</f>
        <v>108000</v>
      </c>
      <c r="R15" s="187" t="n">
        <f aca="false">SUM(R16)</f>
        <v>57838.38</v>
      </c>
      <c r="S15" s="187" t="n">
        <f aca="false">SUM(S16)</f>
        <v>115000</v>
      </c>
      <c r="T15" s="187" t="n">
        <f aca="false">SUM(T16)</f>
        <v>41004.14</v>
      </c>
      <c r="U15" s="187" t="n">
        <f aca="false">SUM(U16)</f>
        <v>0</v>
      </c>
      <c r="V15" s="187" t="n">
        <f aca="false">SUM(V16)</f>
        <v>846.666666666667</v>
      </c>
      <c r="W15" s="187" t="n">
        <f aca="false">SUM(W16)</f>
        <v>200000</v>
      </c>
      <c r="X15" s="187" t="n">
        <f aca="false">SUM(X16)</f>
        <v>130000</v>
      </c>
      <c r="Y15" s="187" t="n">
        <f aca="false">SUM(Y16)</f>
        <v>180000</v>
      </c>
      <c r="Z15" s="187" t="n">
        <f aca="false">SUM(Z16)</f>
        <v>163000</v>
      </c>
      <c r="AA15" s="187" t="n">
        <f aca="false">SUM(AA16)</f>
        <v>130000</v>
      </c>
      <c r="AB15" s="187" t="n">
        <f aca="false">SUM(AB16)</f>
        <v>65932.05</v>
      </c>
      <c r="AC15" s="187" t="n">
        <f aca="false">SUM(AC16)</f>
        <v>130000</v>
      </c>
      <c r="AD15" s="187" t="n">
        <f aca="false">SUM(AD16)</f>
        <v>120000</v>
      </c>
      <c r="AE15" s="187" t="n">
        <f aca="false">SUM(AE16)</f>
        <v>0</v>
      </c>
      <c r="AF15" s="187" t="n">
        <f aca="false">SUM(AF16)</f>
        <v>0</v>
      </c>
      <c r="AG15" s="187" t="n">
        <f aca="false">SUM(AG16)</f>
        <v>120000</v>
      </c>
      <c r="AH15" s="187" t="n">
        <f aca="false">SUM(AH16)</f>
        <v>84202.66</v>
      </c>
      <c r="AI15" s="187" t="n">
        <f aca="false">SUM(AI16)</f>
        <v>220000</v>
      </c>
      <c r="AJ15" s="187" t="n">
        <f aca="false">SUM(AJ16)</f>
        <v>73193.96</v>
      </c>
      <c r="AK15" s="187" t="n">
        <f aca="false">SUM(AK16)</f>
        <v>90000</v>
      </c>
      <c r="AL15" s="187" t="n">
        <f aca="false">SUM(AL16)</f>
        <v>0</v>
      </c>
      <c r="AM15" s="187" t="n">
        <f aca="false">SUM(AM16)</f>
        <v>0</v>
      </c>
      <c r="AN15" s="187" t="n">
        <f aca="false">SUM(AN16)</f>
        <v>90000</v>
      </c>
      <c r="AO15" s="176" t="n">
        <f aca="false">SUM(AN15/$AN$8)</f>
        <v>11945.0527573163</v>
      </c>
      <c r="AP15" s="188" t="n">
        <f aca="false">SUM(AP16)</f>
        <v>125000</v>
      </c>
      <c r="AQ15" s="188" t="n">
        <f aca="false">SUM(AQ16)</f>
        <v>0</v>
      </c>
      <c r="AR15" s="176" t="n">
        <f aca="false">SUM(AP15/$AN$8)</f>
        <v>16590.3510518283</v>
      </c>
      <c r="AS15" s="188" t="n">
        <f aca="false">SUM(AS16)</f>
        <v>90000</v>
      </c>
      <c r="AT15" s="188" t="n">
        <f aca="false">SUM(AT16)</f>
        <v>0</v>
      </c>
      <c r="AU15" s="176" t="n">
        <f aca="false">SUM(AU16)</f>
        <v>7943.2</v>
      </c>
      <c r="AV15" s="177" t="n">
        <f aca="false">SUM(AU15/AR15*100)</f>
        <v>47.87843232</v>
      </c>
    </row>
    <row r="16" customFormat="false" ht="12.75" hidden="true" customHeight="false" outlineLevel="0" collapsed="false">
      <c r="A16" s="178"/>
      <c r="B16" s="172"/>
      <c r="C16" s="172"/>
      <c r="D16" s="172"/>
      <c r="E16" s="172"/>
      <c r="F16" s="172"/>
      <c r="G16" s="172"/>
      <c r="H16" s="172"/>
      <c r="I16" s="185" t="s">
        <v>209</v>
      </c>
      <c r="J16" s="186"/>
      <c r="K16" s="187" t="e">
        <f aca="false">SUM(K18)</f>
        <v>#REF!</v>
      </c>
      <c r="L16" s="187" t="e">
        <f aca="false">SUM(L18)</f>
        <v>#REF!</v>
      </c>
      <c r="M16" s="187" t="e">
        <f aca="false">SUM(M18)</f>
        <v>#REF!</v>
      </c>
      <c r="N16" s="187" t="n">
        <f aca="false">SUM(N18)</f>
        <v>108000</v>
      </c>
      <c r="O16" s="187" t="n">
        <f aca="false">SUM(O18)</f>
        <v>108000</v>
      </c>
      <c r="P16" s="187" t="n">
        <f aca="false">SUM(P18)</f>
        <v>108000</v>
      </c>
      <c r="Q16" s="187" t="n">
        <f aca="false">SUM(Q18)</f>
        <v>108000</v>
      </c>
      <c r="R16" s="187" t="n">
        <f aca="false">SUM(R18)</f>
        <v>57838.38</v>
      </c>
      <c r="S16" s="187" t="n">
        <f aca="false">SUM(S18)</f>
        <v>115000</v>
      </c>
      <c r="T16" s="187" t="n">
        <f aca="false">SUM(T18)</f>
        <v>41004.14</v>
      </c>
      <c r="U16" s="187" t="n">
        <f aca="false">SUM(U18)</f>
        <v>0</v>
      </c>
      <c r="V16" s="187" t="n">
        <f aca="false">SUM(V18)</f>
        <v>846.666666666667</v>
      </c>
      <c r="W16" s="187" t="n">
        <f aca="false">SUM(W18)</f>
        <v>200000</v>
      </c>
      <c r="X16" s="187" t="n">
        <f aca="false">SUM(X18)</f>
        <v>130000</v>
      </c>
      <c r="Y16" s="187" t="n">
        <f aca="false">SUM(Y18)</f>
        <v>180000</v>
      </c>
      <c r="Z16" s="187" t="n">
        <f aca="false">SUM(Z18)</f>
        <v>163000</v>
      </c>
      <c r="AA16" s="187" t="n">
        <f aca="false">SUM(AA18)</f>
        <v>130000</v>
      </c>
      <c r="AB16" s="187" t="n">
        <f aca="false">SUM(AB18)</f>
        <v>65932.05</v>
      </c>
      <c r="AC16" s="187" t="n">
        <f aca="false">SUM(AC18)</f>
        <v>130000</v>
      </c>
      <c r="AD16" s="187" t="n">
        <f aca="false">SUM(AD18)</f>
        <v>120000</v>
      </c>
      <c r="AE16" s="187" t="n">
        <f aca="false">SUM(AE18)</f>
        <v>0</v>
      </c>
      <c r="AF16" s="187" t="n">
        <f aca="false">SUM(AF18)</f>
        <v>0</v>
      </c>
      <c r="AG16" s="187" t="n">
        <f aca="false">SUM(AG18)</f>
        <v>120000</v>
      </c>
      <c r="AH16" s="187" t="n">
        <f aca="false">SUM(AH18)</f>
        <v>84202.66</v>
      </c>
      <c r="AI16" s="187" t="n">
        <f aca="false">SUM(AI18)</f>
        <v>220000</v>
      </c>
      <c r="AJ16" s="187" t="n">
        <f aca="false">SUM(AJ18)</f>
        <v>73193.96</v>
      </c>
      <c r="AK16" s="187" t="n">
        <f aca="false">SUM(AK18)</f>
        <v>90000</v>
      </c>
      <c r="AL16" s="187" t="n">
        <f aca="false">SUM(AL18)</f>
        <v>0</v>
      </c>
      <c r="AM16" s="187" t="n">
        <f aca="false">SUM(AM18)</f>
        <v>0</v>
      </c>
      <c r="AN16" s="187" t="n">
        <f aca="false">SUM(AN18)</f>
        <v>90000</v>
      </c>
      <c r="AO16" s="176" t="n">
        <f aca="false">SUM(AN16/$AN$8)</f>
        <v>11945.0527573163</v>
      </c>
      <c r="AP16" s="188" t="n">
        <f aca="false">SUM(AP18)</f>
        <v>125000</v>
      </c>
      <c r="AQ16" s="188" t="n">
        <f aca="false">SUM(AQ18)</f>
        <v>0</v>
      </c>
      <c r="AR16" s="176" t="n">
        <f aca="false">SUM(AP16/$AN$8)</f>
        <v>16590.3510518283</v>
      </c>
      <c r="AS16" s="188" t="n">
        <f aca="false">SUM(AS18)</f>
        <v>90000</v>
      </c>
      <c r="AT16" s="188" t="n">
        <f aca="false">SUM(AT18)</f>
        <v>0</v>
      </c>
      <c r="AU16" s="176" t="n">
        <f aca="false">SUM(AU17)</f>
        <v>7943.2</v>
      </c>
      <c r="AV16" s="177" t="n">
        <f aca="false">SUM(AU16/AR16*100)</f>
        <v>47.87843232</v>
      </c>
    </row>
    <row r="17" customFormat="false" ht="12.75" hidden="true" customHeight="false" outlineLevel="0" collapsed="false">
      <c r="A17" s="178"/>
      <c r="B17" s="172" t="s">
        <v>210</v>
      </c>
      <c r="C17" s="172"/>
      <c r="D17" s="172"/>
      <c r="E17" s="172"/>
      <c r="F17" s="172"/>
      <c r="G17" s="172"/>
      <c r="H17" s="172"/>
      <c r="I17" s="185" t="s">
        <v>211</v>
      </c>
      <c r="J17" s="186" t="s">
        <v>114</v>
      </c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 t="n">
        <v>90000</v>
      </c>
      <c r="AO17" s="176" t="n">
        <f aca="false">SUM(AN17/$AN$8)</f>
        <v>11945.0527573163</v>
      </c>
      <c r="AP17" s="188" t="n">
        <f aca="false">SUM(AP18)</f>
        <v>125000</v>
      </c>
      <c r="AQ17" s="188" t="n">
        <f aca="false">SUM(AQ18)</f>
        <v>0</v>
      </c>
      <c r="AR17" s="176" t="n">
        <f aca="false">SUM(AP17/$AN$8)</f>
        <v>16590.3510518283</v>
      </c>
      <c r="AS17" s="188" t="n">
        <f aca="false">SUM(AS18)</f>
        <v>90000</v>
      </c>
      <c r="AT17" s="188" t="n">
        <f aca="false">SUM(AT18)</f>
        <v>0</v>
      </c>
      <c r="AU17" s="176" t="n">
        <f aca="false">SUM(AU18)</f>
        <v>7943.2</v>
      </c>
      <c r="AV17" s="177" t="n">
        <f aca="false">SUM(AU17/AR17*100)</f>
        <v>47.87843232</v>
      </c>
    </row>
    <row r="18" customFormat="false" ht="12.75" hidden="false" customHeight="false" outlineLevel="0" collapsed="false">
      <c r="A18" s="189"/>
      <c r="B18" s="190"/>
      <c r="C18" s="190"/>
      <c r="D18" s="190"/>
      <c r="E18" s="190"/>
      <c r="F18" s="190"/>
      <c r="G18" s="190"/>
      <c r="H18" s="190"/>
      <c r="I18" s="191" t="n">
        <v>3</v>
      </c>
      <c r="J18" s="84" t="s">
        <v>64</v>
      </c>
      <c r="K18" s="192" t="e">
        <f aca="false">SUM(K19)</f>
        <v>#REF!</v>
      </c>
      <c r="L18" s="192" t="e">
        <f aca="false">SUM(L19)</f>
        <v>#REF!</v>
      </c>
      <c r="M18" s="192" t="e">
        <f aca="false">SUM(M19)</f>
        <v>#REF!</v>
      </c>
      <c r="N18" s="192" t="n">
        <f aca="false">SUM(N19)</f>
        <v>108000</v>
      </c>
      <c r="O18" s="192" t="n">
        <f aca="false">SUM(O19)</f>
        <v>108000</v>
      </c>
      <c r="P18" s="192" t="n">
        <f aca="false">SUM(P19)</f>
        <v>108000</v>
      </c>
      <c r="Q18" s="192" t="n">
        <f aca="false">SUM(Q19)</f>
        <v>108000</v>
      </c>
      <c r="R18" s="192" t="n">
        <f aca="false">SUM(R19)</f>
        <v>57838.38</v>
      </c>
      <c r="S18" s="192" t="n">
        <f aca="false">SUM(S19)</f>
        <v>115000</v>
      </c>
      <c r="T18" s="192" t="n">
        <f aca="false">SUM(T19)</f>
        <v>41004.14</v>
      </c>
      <c r="U18" s="192" t="n">
        <f aca="false">SUM(U19)</f>
        <v>0</v>
      </c>
      <c r="V18" s="192" t="n">
        <f aca="false">SUM(V19)</f>
        <v>846.666666666667</v>
      </c>
      <c r="W18" s="192" t="n">
        <f aca="false">SUM(W19)</f>
        <v>200000</v>
      </c>
      <c r="X18" s="192" t="n">
        <f aca="false">SUM(X19)</f>
        <v>130000</v>
      </c>
      <c r="Y18" s="192" t="n">
        <f aca="false">SUM(Y19)</f>
        <v>180000</v>
      </c>
      <c r="Z18" s="192" t="n">
        <f aca="false">SUM(Z19)</f>
        <v>163000</v>
      </c>
      <c r="AA18" s="192" t="n">
        <f aca="false">SUM(AA19)</f>
        <v>130000</v>
      </c>
      <c r="AB18" s="192" t="n">
        <f aca="false">SUM(AB19)</f>
        <v>65932.05</v>
      </c>
      <c r="AC18" s="192" t="n">
        <f aca="false">SUM(AC19)</f>
        <v>130000</v>
      </c>
      <c r="AD18" s="192" t="n">
        <f aca="false">SUM(AD19)</f>
        <v>120000</v>
      </c>
      <c r="AE18" s="192" t="n">
        <f aca="false">SUM(AE19)</f>
        <v>0</v>
      </c>
      <c r="AF18" s="192" t="n">
        <f aca="false">SUM(AF19)</f>
        <v>0</v>
      </c>
      <c r="AG18" s="192" t="n">
        <f aca="false">SUM(AG19)</f>
        <v>120000</v>
      </c>
      <c r="AH18" s="192" t="n">
        <f aca="false">SUM(AH19)</f>
        <v>84202.66</v>
      </c>
      <c r="AI18" s="192" t="n">
        <f aca="false">SUM(AI19)</f>
        <v>220000</v>
      </c>
      <c r="AJ18" s="192" t="n">
        <f aca="false">SUM(AJ19)</f>
        <v>73193.96</v>
      </c>
      <c r="AK18" s="192" t="n">
        <f aca="false">SUM(AK19)</f>
        <v>90000</v>
      </c>
      <c r="AL18" s="192" t="n">
        <f aca="false">SUM(AL19)</f>
        <v>0</v>
      </c>
      <c r="AM18" s="192" t="n">
        <f aca="false">SUM(AM19)</f>
        <v>0</v>
      </c>
      <c r="AN18" s="192" t="n">
        <f aca="false">SUM(AN19)</f>
        <v>90000</v>
      </c>
      <c r="AO18" s="176" t="n">
        <f aca="false">SUM(AN18/$AN$8)</f>
        <v>11945.0527573163</v>
      </c>
      <c r="AP18" s="176" t="n">
        <f aca="false">SUM(AP19)</f>
        <v>125000</v>
      </c>
      <c r="AQ18" s="176" t="n">
        <f aca="false">SUM(AQ19)</f>
        <v>0</v>
      </c>
      <c r="AR18" s="176" t="n">
        <f aca="false">SUM(AP18/$AN$8)</f>
        <v>16590.3510518283</v>
      </c>
      <c r="AS18" s="176" t="n">
        <f aca="false">SUM(AS19)</f>
        <v>90000</v>
      </c>
      <c r="AT18" s="176" t="n">
        <f aca="false">SUM(AT19)</f>
        <v>0</v>
      </c>
      <c r="AU18" s="176" t="n">
        <f aca="false">SUM(AU19)</f>
        <v>7943.2</v>
      </c>
      <c r="AV18" s="177" t="n">
        <f aca="false">SUM(AU18/AR18*100)</f>
        <v>47.87843232</v>
      </c>
    </row>
    <row r="19" customFormat="false" ht="12.75" hidden="false" customHeight="false" outlineLevel="0" collapsed="false">
      <c r="A19" s="189"/>
      <c r="B19" s="190"/>
      <c r="C19" s="190"/>
      <c r="D19" s="190"/>
      <c r="E19" s="190"/>
      <c r="F19" s="190"/>
      <c r="G19" s="190"/>
      <c r="H19" s="190"/>
      <c r="I19" s="191" t="n">
        <v>32</v>
      </c>
      <c r="J19" s="84" t="s">
        <v>66</v>
      </c>
      <c r="K19" s="192" t="e">
        <f aca="false">SUM(#REF!+K20)</f>
        <v>#REF!</v>
      </c>
      <c r="L19" s="192" t="e">
        <f aca="false">SUM(#REF!+L20)</f>
        <v>#REF!</v>
      </c>
      <c r="M19" s="192" t="e">
        <f aca="false">SUM(#REF!+M20)</f>
        <v>#REF!</v>
      </c>
      <c r="N19" s="192" t="n">
        <f aca="false">SUM(N20)</f>
        <v>108000</v>
      </c>
      <c r="O19" s="192" t="n">
        <f aca="false">SUM(O20)</f>
        <v>108000</v>
      </c>
      <c r="P19" s="192" t="n">
        <f aca="false">SUM(P20)</f>
        <v>108000</v>
      </c>
      <c r="Q19" s="192" t="n">
        <f aca="false">SUM(Q20)</f>
        <v>108000</v>
      </c>
      <c r="R19" s="192" t="n">
        <f aca="false">SUM(R20)</f>
        <v>57838.38</v>
      </c>
      <c r="S19" s="192" t="n">
        <f aca="false">SUM(S20)</f>
        <v>115000</v>
      </c>
      <c r="T19" s="192" t="n">
        <f aca="false">SUM(T20)</f>
        <v>41004.14</v>
      </c>
      <c r="U19" s="192" t="n">
        <f aca="false">SUM(U20)</f>
        <v>0</v>
      </c>
      <c r="V19" s="192" t="n">
        <f aca="false">SUM(V20)</f>
        <v>846.666666666667</v>
      </c>
      <c r="W19" s="192" t="n">
        <f aca="false">SUM(W20)</f>
        <v>200000</v>
      </c>
      <c r="X19" s="192" t="n">
        <f aca="false">SUM(X20)</f>
        <v>130000</v>
      </c>
      <c r="Y19" s="192" t="n">
        <f aca="false">SUM(Y20)</f>
        <v>180000</v>
      </c>
      <c r="Z19" s="192" t="n">
        <f aca="false">SUM(Z20)</f>
        <v>163000</v>
      </c>
      <c r="AA19" s="192" t="n">
        <f aca="false">SUM(AA20)</f>
        <v>130000</v>
      </c>
      <c r="AB19" s="192" t="n">
        <f aca="false">SUM(AB20)</f>
        <v>65932.05</v>
      </c>
      <c r="AC19" s="192" t="n">
        <f aca="false">SUM(AC20)</f>
        <v>130000</v>
      </c>
      <c r="AD19" s="192" t="n">
        <f aca="false">SUM(AD20)</f>
        <v>120000</v>
      </c>
      <c r="AE19" s="192" t="n">
        <f aca="false">SUM(AE20)</f>
        <v>0</v>
      </c>
      <c r="AF19" s="192" t="n">
        <f aca="false">SUM(AF20)</f>
        <v>0</v>
      </c>
      <c r="AG19" s="192" t="n">
        <f aca="false">SUM(AG20)</f>
        <v>120000</v>
      </c>
      <c r="AH19" s="192" t="n">
        <f aca="false">SUM(AH20)</f>
        <v>84202.66</v>
      </c>
      <c r="AI19" s="192" t="n">
        <f aca="false">SUM(AI20)</f>
        <v>220000</v>
      </c>
      <c r="AJ19" s="192" t="n">
        <f aca="false">SUM(AJ20)</f>
        <v>73193.96</v>
      </c>
      <c r="AK19" s="192" t="n">
        <f aca="false">SUM(AK20)</f>
        <v>90000</v>
      </c>
      <c r="AL19" s="192" t="n">
        <f aca="false">SUM(AL20)</f>
        <v>0</v>
      </c>
      <c r="AM19" s="192" t="n">
        <f aca="false">SUM(AM20)</f>
        <v>0</v>
      </c>
      <c r="AN19" s="192" t="n">
        <f aca="false">SUM(AN20)</f>
        <v>90000</v>
      </c>
      <c r="AO19" s="176" t="n">
        <f aca="false">SUM(AN19/$AN$8)</f>
        <v>11945.0527573163</v>
      </c>
      <c r="AP19" s="176" t="n">
        <f aca="false">SUM(AP20)</f>
        <v>125000</v>
      </c>
      <c r="AQ19" s="176"/>
      <c r="AR19" s="176" t="n">
        <f aca="false">SUM(AP19/$AN$8)</f>
        <v>16590.3510518283</v>
      </c>
      <c r="AS19" s="176" t="n">
        <v>90000</v>
      </c>
      <c r="AT19" s="176"/>
      <c r="AU19" s="176" t="n">
        <f aca="false">SUM(AU20)</f>
        <v>7943.2</v>
      </c>
      <c r="AV19" s="177" t="n">
        <f aca="false">SUM(AU19/AR19*100)</f>
        <v>47.87843232</v>
      </c>
    </row>
    <row r="20" customFormat="false" ht="12.75" hidden="false" customHeight="false" outlineLevel="0" collapsed="false">
      <c r="A20" s="193"/>
      <c r="B20" s="194" t="s">
        <v>83</v>
      </c>
      <c r="C20" s="194"/>
      <c r="D20" s="194"/>
      <c r="E20" s="194"/>
      <c r="F20" s="194"/>
      <c r="G20" s="194"/>
      <c r="H20" s="194"/>
      <c r="I20" s="195" t="n">
        <v>329</v>
      </c>
      <c r="J20" s="196" t="s">
        <v>212</v>
      </c>
      <c r="K20" s="197" t="n">
        <f aca="false">SUM(K21:K24)</f>
        <v>0</v>
      </c>
      <c r="L20" s="197" t="n">
        <f aca="false">SUM(L21:L24)</f>
        <v>0</v>
      </c>
      <c r="M20" s="197" t="n">
        <f aca="false">SUM(M21:M24)</f>
        <v>0</v>
      </c>
      <c r="N20" s="197" t="n">
        <f aca="false">SUM(N21:N24)</f>
        <v>108000</v>
      </c>
      <c r="O20" s="197" t="n">
        <f aca="false">SUM(O21:O24)</f>
        <v>108000</v>
      </c>
      <c r="P20" s="197" t="n">
        <f aca="false">SUM(P21:P24)</f>
        <v>108000</v>
      </c>
      <c r="Q20" s="197" t="n">
        <f aca="false">SUM(Q21:Q24)</f>
        <v>108000</v>
      </c>
      <c r="R20" s="197" t="n">
        <f aca="false">SUM(R21:R24)</f>
        <v>57838.38</v>
      </c>
      <c r="S20" s="197" t="n">
        <f aca="false">SUM(S21:S24)</f>
        <v>115000</v>
      </c>
      <c r="T20" s="197" t="n">
        <f aca="false">SUM(T21:T24)</f>
        <v>41004.14</v>
      </c>
      <c r="U20" s="197" t="n">
        <f aca="false">SUM(U21:U24)</f>
        <v>0</v>
      </c>
      <c r="V20" s="197" t="n">
        <f aca="false">SUM(V21:V24)</f>
        <v>846.666666666667</v>
      </c>
      <c r="W20" s="197" t="n">
        <f aca="false">SUM(W21:W24)</f>
        <v>200000</v>
      </c>
      <c r="X20" s="197" t="n">
        <f aca="false">SUM(X21:X24)</f>
        <v>130000</v>
      </c>
      <c r="Y20" s="197" t="n">
        <f aca="false">SUM(Y21:Y24)</f>
        <v>180000</v>
      </c>
      <c r="Z20" s="197" t="n">
        <f aca="false">SUM(Z21:Z24)</f>
        <v>163000</v>
      </c>
      <c r="AA20" s="197" t="n">
        <f aca="false">SUM(AA21:AA24)</f>
        <v>130000</v>
      </c>
      <c r="AB20" s="197" t="n">
        <f aca="false">SUM(AB21:AB24)</f>
        <v>65932.05</v>
      </c>
      <c r="AC20" s="197" t="n">
        <f aca="false">SUM(AC21:AC24)</f>
        <v>130000</v>
      </c>
      <c r="AD20" s="197" t="n">
        <f aca="false">SUM(AD21:AD24)</f>
        <v>120000</v>
      </c>
      <c r="AE20" s="197" t="n">
        <f aca="false">SUM(AE21:AE24)</f>
        <v>0</v>
      </c>
      <c r="AF20" s="197" t="n">
        <f aca="false">SUM(AF21:AF24)</f>
        <v>0</v>
      </c>
      <c r="AG20" s="197" t="n">
        <f aca="false">SUM(AG21:AG24)</f>
        <v>120000</v>
      </c>
      <c r="AH20" s="197" t="n">
        <f aca="false">SUM(AH21:AH24)</f>
        <v>84202.66</v>
      </c>
      <c r="AI20" s="197" t="n">
        <f aca="false">SUM(AI21:AI24)</f>
        <v>220000</v>
      </c>
      <c r="AJ20" s="197" t="n">
        <f aca="false">SUM(AJ21:AJ24)</f>
        <v>73193.96</v>
      </c>
      <c r="AK20" s="197" t="n">
        <f aca="false">SUM(AK21:AK24)</f>
        <v>90000</v>
      </c>
      <c r="AL20" s="197" t="n">
        <f aca="false">SUM(AL21:AL24)</f>
        <v>0</v>
      </c>
      <c r="AM20" s="197" t="n">
        <f aca="false">SUM(AM21:AM24)</f>
        <v>0</v>
      </c>
      <c r="AN20" s="197" t="n">
        <f aca="false">SUM(AN21:AN24)</f>
        <v>90000</v>
      </c>
      <c r="AO20" s="176" t="n">
        <f aca="false">SUM(AN20/$AN$8)</f>
        <v>11945.0527573163</v>
      </c>
      <c r="AP20" s="188" t="n">
        <f aca="false">SUM(AP21:AP24)</f>
        <v>125000</v>
      </c>
      <c r="AQ20" s="188"/>
      <c r="AR20" s="176" t="n">
        <f aca="false">SUM(AP20/$AN$8)</f>
        <v>16590.3510518283</v>
      </c>
      <c r="AS20" s="176" t="n">
        <f aca="false">SUM(AQ20/$AN$8)</f>
        <v>0</v>
      </c>
      <c r="AT20" s="176" t="n">
        <f aca="false">SUM(AR20/$AN$8)</f>
        <v>2201.91798418319</v>
      </c>
      <c r="AU20" s="176" t="n">
        <f aca="false">SUM(AU21:AU24)</f>
        <v>7943.2</v>
      </c>
      <c r="AV20" s="177" t="n">
        <f aca="false">SUM(AU20/AR20*100)</f>
        <v>47.87843232</v>
      </c>
    </row>
    <row r="21" customFormat="false" ht="12.75" hidden="false" customHeight="false" outlineLevel="0" collapsed="false">
      <c r="A21" s="193"/>
      <c r="B21" s="194"/>
      <c r="C21" s="194"/>
      <c r="D21" s="194"/>
      <c r="E21" s="194"/>
      <c r="F21" s="194"/>
      <c r="G21" s="194"/>
      <c r="H21" s="194"/>
      <c r="I21" s="195" t="n">
        <v>32911</v>
      </c>
      <c r="J21" s="196" t="s">
        <v>213</v>
      </c>
      <c r="K21" s="197"/>
      <c r="L21" s="197"/>
      <c r="M21" s="197"/>
      <c r="N21" s="197" t="n">
        <v>100000</v>
      </c>
      <c r="O21" s="197" t="n">
        <v>100000</v>
      </c>
      <c r="P21" s="197" t="n">
        <v>100000</v>
      </c>
      <c r="Q21" s="197" t="n">
        <v>100000</v>
      </c>
      <c r="R21" s="197" t="n">
        <v>28652.38</v>
      </c>
      <c r="S21" s="197" t="n">
        <v>80000</v>
      </c>
      <c r="T21" s="197" t="n">
        <v>36253.9</v>
      </c>
      <c r="U21" s="197"/>
      <c r="V21" s="176" t="n">
        <f aca="false">S21/P21*100</f>
        <v>80</v>
      </c>
      <c r="W21" s="188" t="n">
        <v>80000</v>
      </c>
      <c r="X21" s="197" t="n">
        <v>100000</v>
      </c>
      <c r="Y21" s="197" t="n">
        <v>100000</v>
      </c>
      <c r="Z21" s="197" t="n">
        <v>100000</v>
      </c>
      <c r="AA21" s="197" t="n">
        <v>100000</v>
      </c>
      <c r="AB21" s="197" t="n">
        <v>19829.59</v>
      </c>
      <c r="AC21" s="197" t="n">
        <v>100000</v>
      </c>
      <c r="AD21" s="197" t="n">
        <v>80000</v>
      </c>
      <c r="AE21" s="197"/>
      <c r="AF21" s="197"/>
      <c r="AG21" s="198" t="n">
        <v>80000</v>
      </c>
      <c r="AH21" s="197" t="n">
        <v>60839.65</v>
      </c>
      <c r="AI21" s="197" t="n">
        <v>80000</v>
      </c>
      <c r="AJ21" s="129" t="n">
        <v>27663.23</v>
      </c>
      <c r="AK21" s="197" t="n">
        <v>50000</v>
      </c>
      <c r="AL21" s="197"/>
      <c r="AM21" s="197"/>
      <c r="AN21" s="129" t="n">
        <f aca="false">SUM(AK21+AL21-AM21)</f>
        <v>50000</v>
      </c>
      <c r="AO21" s="176" t="n">
        <f aca="false">SUM(AN21/$AN$8)</f>
        <v>6636.1404207313</v>
      </c>
      <c r="AP21" s="131" t="n">
        <v>50000</v>
      </c>
      <c r="AQ21" s="131"/>
      <c r="AR21" s="176" t="n">
        <f aca="false">SUM(AP21/$AN$8)</f>
        <v>6636.1404207313</v>
      </c>
      <c r="AS21" s="131"/>
      <c r="AT21" s="131"/>
      <c r="AU21" s="176" t="n">
        <v>2617.64</v>
      </c>
      <c r="AV21" s="177" t="n">
        <f aca="false">SUM(AU21/AR21*100)</f>
        <v>39.44521716</v>
      </c>
      <c r="AW21" s="176" t="n">
        <v>2617.64</v>
      </c>
      <c r="BB21" s="19" t="n">
        <f aca="false">SUM(AW21+AX21+AY21+AZ21+BA21)</f>
        <v>2617.64</v>
      </c>
      <c r="BC21" s="143" t="n">
        <f aca="false">SUM(AU21-BB21)</f>
        <v>0</v>
      </c>
    </row>
    <row r="22" customFormat="false" ht="12.75" hidden="false" customHeight="false" outlineLevel="0" collapsed="false">
      <c r="A22" s="193"/>
      <c r="B22" s="194"/>
      <c r="C22" s="194"/>
      <c r="D22" s="194"/>
      <c r="E22" s="194"/>
      <c r="F22" s="194"/>
      <c r="G22" s="194"/>
      <c r="H22" s="194"/>
      <c r="I22" s="195" t="n">
        <v>32921</v>
      </c>
      <c r="J22" s="196" t="s">
        <v>214</v>
      </c>
      <c r="K22" s="197"/>
      <c r="L22" s="197"/>
      <c r="M22" s="197"/>
      <c r="N22" s="197" t="n">
        <v>5000</v>
      </c>
      <c r="O22" s="197" t="n">
        <v>5000</v>
      </c>
      <c r="P22" s="197" t="n">
        <v>5000</v>
      </c>
      <c r="Q22" s="197" t="n">
        <v>5000</v>
      </c>
      <c r="R22" s="197" t="n">
        <v>25856.88</v>
      </c>
      <c r="S22" s="197" t="n">
        <v>30000</v>
      </c>
      <c r="T22" s="197" t="n">
        <v>1754.19</v>
      </c>
      <c r="U22" s="197"/>
      <c r="V22" s="176" t="n">
        <f aca="false">S22/P22*100</f>
        <v>600</v>
      </c>
      <c r="W22" s="188" t="n">
        <v>15000</v>
      </c>
      <c r="X22" s="197" t="n">
        <v>15000</v>
      </c>
      <c r="Y22" s="197" t="n">
        <v>15000</v>
      </c>
      <c r="Z22" s="197" t="n">
        <v>15000</v>
      </c>
      <c r="AA22" s="197" t="n">
        <v>15000</v>
      </c>
      <c r="AB22" s="197" t="n">
        <v>1916.2</v>
      </c>
      <c r="AC22" s="197" t="n">
        <v>15000</v>
      </c>
      <c r="AD22" s="197" t="n">
        <v>15000</v>
      </c>
      <c r="AE22" s="197"/>
      <c r="AF22" s="197"/>
      <c r="AG22" s="198" t="n">
        <f aca="false">SUM(AC22+AE22-AF22)</f>
        <v>15000</v>
      </c>
      <c r="AH22" s="197" t="n">
        <v>1596.84</v>
      </c>
      <c r="AI22" s="197" t="n">
        <v>15000</v>
      </c>
      <c r="AJ22" s="129" t="n">
        <v>0</v>
      </c>
      <c r="AK22" s="197" t="n">
        <v>15000</v>
      </c>
      <c r="AL22" s="197"/>
      <c r="AM22" s="197"/>
      <c r="AN22" s="129" t="n">
        <f aca="false">SUM(AK22+AL22-AM22)</f>
        <v>15000</v>
      </c>
      <c r="AO22" s="176" t="n">
        <f aca="false">SUM(AN22/$AN$8)</f>
        <v>1990.84212621939</v>
      </c>
      <c r="AP22" s="131" t="n">
        <v>15000</v>
      </c>
      <c r="AQ22" s="131"/>
      <c r="AR22" s="176" t="n">
        <f aca="false">SUM(AP22/$AN$8)</f>
        <v>1990.84212621939</v>
      </c>
      <c r="AS22" s="131"/>
      <c r="AT22" s="131"/>
      <c r="AU22" s="176"/>
      <c r="AV22" s="177" t="n">
        <f aca="false">SUM(AU22/AR22*100)</f>
        <v>0</v>
      </c>
      <c r="AW22" s="176"/>
      <c r="BB22" s="19" t="n">
        <f aca="false">SUM(AW22+AX22+AY22+AZ22+BA22)</f>
        <v>0</v>
      </c>
      <c r="BC22" s="143" t="n">
        <f aca="false">SUM(AU22-BB22)</f>
        <v>0</v>
      </c>
    </row>
    <row r="23" customFormat="false" ht="12.75" hidden="false" customHeight="false" outlineLevel="0" collapsed="false">
      <c r="A23" s="193"/>
      <c r="B23" s="194"/>
      <c r="C23" s="194"/>
      <c r="D23" s="194"/>
      <c r="E23" s="194"/>
      <c r="F23" s="194"/>
      <c r="G23" s="194"/>
      <c r="H23" s="194"/>
      <c r="I23" s="195" t="n">
        <v>32931</v>
      </c>
      <c r="J23" s="196" t="s">
        <v>215</v>
      </c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76"/>
      <c r="W23" s="188" t="n">
        <v>100000</v>
      </c>
      <c r="X23" s="197"/>
      <c r="Y23" s="197" t="n">
        <v>50000</v>
      </c>
      <c r="Z23" s="197" t="n">
        <v>35000</v>
      </c>
      <c r="AA23" s="197" t="n">
        <v>0</v>
      </c>
      <c r="AB23" s="197" t="n">
        <v>33526.45</v>
      </c>
      <c r="AC23" s="197" t="n">
        <v>0</v>
      </c>
      <c r="AD23" s="197"/>
      <c r="AE23" s="197"/>
      <c r="AF23" s="197"/>
      <c r="AG23" s="198" t="n">
        <f aca="false">SUM(AC23+AE23-AF23)</f>
        <v>0</v>
      </c>
      <c r="AH23" s="197"/>
      <c r="AI23" s="197" t="n">
        <v>100000</v>
      </c>
      <c r="AJ23" s="129" t="n">
        <v>32350.4</v>
      </c>
      <c r="AK23" s="197" t="n">
        <v>0</v>
      </c>
      <c r="AL23" s="197"/>
      <c r="AM23" s="197"/>
      <c r="AN23" s="129" t="n">
        <f aca="false">SUM(AK23+AL23-AM23)</f>
        <v>0</v>
      </c>
      <c r="AO23" s="176" t="n">
        <f aca="false">SUM(AN23/$AN$8)</f>
        <v>0</v>
      </c>
      <c r="AP23" s="131" t="n">
        <v>30000</v>
      </c>
      <c r="AQ23" s="131"/>
      <c r="AR23" s="176" t="n">
        <f aca="false">SUM(AP23/$AN$8)</f>
        <v>3981.68425243878</v>
      </c>
      <c r="AS23" s="131"/>
      <c r="AT23" s="131"/>
      <c r="AU23" s="176" t="n">
        <v>4935.94</v>
      </c>
      <c r="AV23" s="177" t="n">
        <f aca="false">SUM(AU23/AR23*100)</f>
        <v>123.9661331</v>
      </c>
      <c r="AW23" s="176"/>
      <c r="AY23" s="19" t="n">
        <v>4935.94</v>
      </c>
      <c r="BB23" s="19" t="n">
        <f aca="false">SUM(AW23+AX23+AY23+AZ23+BA23)</f>
        <v>4935.94</v>
      </c>
      <c r="BC23" s="143" t="n">
        <f aca="false">SUM(AU23-BB23)</f>
        <v>0</v>
      </c>
    </row>
    <row r="24" customFormat="false" ht="12.75" hidden="false" customHeight="false" outlineLevel="0" collapsed="false">
      <c r="A24" s="193"/>
      <c r="B24" s="194"/>
      <c r="C24" s="194"/>
      <c r="D24" s="194"/>
      <c r="E24" s="194"/>
      <c r="F24" s="194"/>
      <c r="G24" s="194"/>
      <c r="H24" s="194"/>
      <c r="I24" s="195" t="n">
        <v>32921</v>
      </c>
      <c r="J24" s="196" t="s">
        <v>216</v>
      </c>
      <c r="K24" s="197"/>
      <c r="L24" s="197"/>
      <c r="M24" s="197"/>
      <c r="N24" s="197" t="n">
        <v>3000</v>
      </c>
      <c r="O24" s="197" t="n">
        <v>3000</v>
      </c>
      <c r="P24" s="197" t="n">
        <v>3000</v>
      </c>
      <c r="Q24" s="197" t="n">
        <v>3000</v>
      </c>
      <c r="R24" s="197" t="n">
        <v>3329.12</v>
      </c>
      <c r="S24" s="197" t="n">
        <v>5000</v>
      </c>
      <c r="T24" s="197" t="n">
        <v>2996.05</v>
      </c>
      <c r="U24" s="197"/>
      <c r="V24" s="176" t="n">
        <f aca="false">S24/P24*100</f>
        <v>166.666666666667</v>
      </c>
      <c r="W24" s="188" t="n">
        <v>5000</v>
      </c>
      <c r="X24" s="197" t="n">
        <v>15000</v>
      </c>
      <c r="Y24" s="197" t="n">
        <v>15000</v>
      </c>
      <c r="Z24" s="197" t="n">
        <v>13000</v>
      </c>
      <c r="AA24" s="188" t="n">
        <v>15000</v>
      </c>
      <c r="AB24" s="197" t="n">
        <v>10659.81</v>
      </c>
      <c r="AC24" s="188" t="n">
        <v>15000</v>
      </c>
      <c r="AD24" s="188" t="n">
        <v>25000</v>
      </c>
      <c r="AE24" s="188"/>
      <c r="AF24" s="188"/>
      <c r="AG24" s="198" t="n">
        <v>25000</v>
      </c>
      <c r="AH24" s="188" t="n">
        <v>21766.17</v>
      </c>
      <c r="AI24" s="188" t="n">
        <v>25000</v>
      </c>
      <c r="AJ24" s="129" t="n">
        <v>13180.33</v>
      </c>
      <c r="AK24" s="197" t="n">
        <v>25000</v>
      </c>
      <c r="AL24" s="197"/>
      <c r="AM24" s="197"/>
      <c r="AN24" s="129" t="n">
        <f aca="false">SUM(AK24+AL24-AM24)</f>
        <v>25000</v>
      </c>
      <c r="AO24" s="176" t="n">
        <f aca="false">SUM(AN24/$AN$8)</f>
        <v>3318.07021036565</v>
      </c>
      <c r="AP24" s="131" t="n">
        <v>30000</v>
      </c>
      <c r="AQ24" s="131"/>
      <c r="AR24" s="176" t="n">
        <f aca="false">SUM(AP24/$AN$8)</f>
        <v>3981.68425243878</v>
      </c>
      <c r="AS24" s="131"/>
      <c r="AT24" s="131"/>
      <c r="AU24" s="176" t="n">
        <v>389.62</v>
      </c>
      <c r="AV24" s="177" t="n">
        <f aca="false">SUM(AU24/AR24*100)</f>
        <v>9.7853063</v>
      </c>
      <c r="AW24" s="176" t="n">
        <v>389.62</v>
      </c>
      <c r="BB24" s="19" t="n">
        <f aca="false">SUM(AW24+AX24+AY24+AZ24+BA24)</f>
        <v>389.62</v>
      </c>
      <c r="BC24" s="143" t="n">
        <f aca="false">SUM(AU24-BB24)</f>
        <v>0</v>
      </c>
    </row>
    <row r="25" customFormat="false" ht="12.75" hidden="true" customHeight="false" outlineLevel="0" collapsed="false">
      <c r="A25" s="178" t="s">
        <v>217</v>
      </c>
      <c r="B25" s="172"/>
      <c r="C25" s="172"/>
      <c r="D25" s="172"/>
      <c r="E25" s="172"/>
      <c r="F25" s="172"/>
      <c r="G25" s="172"/>
      <c r="H25" s="172"/>
      <c r="I25" s="185" t="s">
        <v>207</v>
      </c>
      <c r="J25" s="186" t="s">
        <v>218</v>
      </c>
      <c r="K25" s="187" t="n">
        <f aca="false">SUM(K26)</f>
        <v>0</v>
      </c>
      <c r="L25" s="187" t="n">
        <f aca="false">SUM(L26)</f>
        <v>22000</v>
      </c>
      <c r="M25" s="187" t="n">
        <f aca="false">SUM(M26)</f>
        <v>22000</v>
      </c>
      <c r="N25" s="187" t="n">
        <f aca="false">SUM(N26)</f>
        <v>20000</v>
      </c>
      <c r="O25" s="187" t="n">
        <f aca="false">SUM(O26)</f>
        <v>20000</v>
      </c>
      <c r="P25" s="187" t="n">
        <f aca="false">SUM(P26)</f>
        <v>20000</v>
      </c>
      <c r="Q25" s="187" t="n">
        <f aca="false">SUM(Q26)</f>
        <v>20000</v>
      </c>
      <c r="R25" s="187" t="n">
        <f aca="false">SUM(R26)</f>
        <v>10000</v>
      </c>
      <c r="S25" s="187" t="n">
        <f aca="false">SUM(S26)</f>
        <v>20000</v>
      </c>
      <c r="T25" s="187" t="n">
        <f aca="false">SUM(T26)</f>
        <v>5000</v>
      </c>
      <c r="U25" s="187" t="n">
        <f aca="false">SUM(U26)</f>
        <v>0</v>
      </c>
      <c r="V25" s="187" t="n">
        <f aca="false">SUM(V26)</f>
        <v>100</v>
      </c>
      <c r="W25" s="187" t="n">
        <f aca="false">SUM(W26)</f>
        <v>20000</v>
      </c>
      <c r="X25" s="187" t="n">
        <f aca="false">SUM(X26)</f>
        <v>30000</v>
      </c>
      <c r="Y25" s="187" t="n">
        <f aca="false">SUM(Y26)</f>
        <v>30000</v>
      </c>
      <c r="Z25" s="187" t="n">
        <f aca="false">SUM(Z26)</f>
        <v>30000</v>
      </c>
      <c r="AA25" s="187" t="n">
        <f aca="false">SUM(AA26)</f>
        <v>30000</v>
      </c>
      <c r="AB25" s="187" t="n">
        <f aca="false">SUM(AB26)</f>
        <v>12500</v>
      </c>
      <c r="AC25" s="187" t="n">
        <f aca="false">SUM(AC26)</f>
        <v>30000</v>
      </c>
      <c r="AD25" s="187" t="n">
        <f aca="false">SUM(AD26)</f>
        <v>30000</v>
      </c>
      <c r="AE25" s="187" t="n">
        <f aca="false">SUM(AE26)</f>
        <v>0</v>
      </c>
      <c r="AF25" s="187" t="n">
        <f aca="false">SUM(AF26)</f>
        <v>0</v>
      </c>
      <c r="AG25" s="187" t="n">
        <f aca="false">SUM(AG26)</f>
        <v>30000</v>
      </c>
      <c r="AH25" s="187" t="n">
        <f aca="false">SUM(AH26)</f>
        <v>15000</v>
      </c>
      <c r="AI25" s="187" t="n">
        <f aca="false">SUM(AI26)</f>
        <v>40000</v>
      </c>
      <c r="AJ25" s="187" t="n">
        <f aca="false">SUM(AJ26)</f>
        <v>10000</v>
      </c>
      <c r="AK25" s="187" t="n">
        <f aca="false">SUM(AK26)</f>
        <v>40000</v>
      </c>
      <c r="AL25" s="187" t="n">
        <f aca="false">SUM(AL26)</f>
        <v>0</v>
      </c>
      <c r="AM25" s="187" t="n">
        <f aca="false">SUM(AM26)</f>
        <v>0</v>
      </c>
      <c r="AN25" s="187" t="n">
        <f aca="false">SUM(AN26)</f>
        <v>40000</v>
      </c>
      <c r="AO25" s="176" t="n">
        <f aca="false">SUM(AN25/$AN$8)</f>
        <v>5308.91233658504</v>
      </c>
      <c r="AP25" s="188" t="n">
        <f aca="false">SUM(AP26)</f>
        <v>40000</v>
      </c>
      <c r="AQ25" s="188" t="n">
        <f aca="false">SUM(AQ26)</f>
        <v>0</v>
      </c>
      <c r="AR25" s="176" t="n">
        <f aca="false">SUM(AP25/$AN$8)</f>
        <v>5308.91233658504</v>
      </c>
      <c r="AS25" s="188" t="n">
        <f aca="false">SUM(AS26)</f>
        <v>40000</v>
      </c>
      <c r="AT25" s="188" t="n">
        <f aca="false">SUM(AT26)</f>
        <v>0</v>
      </c>
      <c r="AU25" s="176" t="n">
        <f aca="false">SUM(AU26)</f>
        <v>1327.25</v>
      </c>
      <c r="AV25" s="177" t="n">
        <f aca="false">SUM(AU25/AR25*100)</f>
        <v>25.0004128125</v>
      </c>
      <c r="AW25" s="176"/>
      <c r="BB25" s="19" t="n">
        <f aca="false">SUM(AW25+AX25+AY25+AZ25+BA25)</f>
        <v>0</v>
      </c>
      <c r="BC25" s="143" t="n">
        <f aca="false">SUM(AU25-BB25)</f>
        <v>1327.25</v>
      </c>
    </row>
    <row r="26" customFormat="false" ht="12.75" hidden="true" customHeight="false" outlineLevel="0" collapsed="false">
      <c r="A26" s="178"/>
      <c r="B26" s="172"/>
      <c r="C26" s="172"/>
      <c r="D26" s="172"/>
      <c r="E26" s="172"/>
      <c r="F26" s="172"/>
      <c r="G26" s="172"/>
      <c r="H26" s="172"/>
      <c r="I26" s="185" t="s">
        <v>209</v>
      </c>
      <c r="J26" s="186"/>
      <c r="K26" s="187" t="n">
        <f aca="false">SUM(K28)</f>
        <v>0</v>
      </c>
      <c r="L26" s="187" t="n">
        <f aca="false">SUM(L28)</f>
        <v>22000</v>
      </c>
      <c r="M26" s="187" t="n">
        <f aca="false">SUM(M28)</f>
        <v>22000</v>
      </c>
      <c r="N26" s="187" t="n">
        <f aca="false">SUM(N28)</f>
        <v>20000</v>
      </c>
      <c r="O26" s="187" t="n">
        <f aca="false">SUM(O28)</f>
        <v>20000</v>
      </c>
      <c r="P26" s="187" t="n">
        <f aca="false">SUM(P28)</f>
        <v>20000</v>
      </c>
      <c r="Q26" s="187" t="n">
        <f aca="false">SUM(Q28)</f>
        <v>20000</v>
      </c>
      <c r="R26" s="187" t="n">
        <f aca="false">SUM(R28)</f>
        <v>10000</v>
      </c>
      <c r="S26" s="187" t="n">
        <f aca="false">SUM(S28)</f>
        <v>20000</v>
      </c>
      <c r="T26" s="187" t="n">
        <f aca="false">SUM(T28)</f>
        <v>5000</v>
      </c>
      <c r="U26" s="187" t="n">
        <f aca="false">SUM(U28)</f>
        <v>0</v>
      </c>
      <c r="V26" s="187" t="n">
        <f aca="false">SUM(V28)</f>
        <v>100</v>
      </c>
      <c r="W26" s="187" t="n">
        <f aca="false">SUM(W28)</f>
        <v>20000</v>
      </c>
      <c r="X26" s="187" t="n">
        <f aca="false">SUM(X28)</f>
        <v>30000</v>
      </c>
      <c r="Y26" s="187" t="n">
        <f aca="false">SUM(Y28)</f>
        <v>30000</v>
      </c>
      <c r="Z26" s="187" t="n">
        <f aca="false">SUM(Z28)</f>
        <v>30000</v>
      </c>
      <c r="AA26" s="187" t="n">
        <f aca="false">SUM(AA28)</f>
        <v>30000</v>
      </c>
      <c r="AB26" s="187" t="n">
        <f aca="false">SUM(AB28)</f>
        <v>12500</v>
      </c>
      <c r="AC26" s="187" t="n">
        <f aca="false">SUM(AC28)</f>
        <v>30000</v>
      </c>
      <c r="AD26" s="187" t="n">
        <f aca="false">SUM(AD28)</f>
        <v>30000</v>
      </c>
      <c r="AE26" s="187" t="n">
        <f aca="false">SUM(AE28)</f>
        <v>0</v>
      </c>
      <c r="AF26" s="187" t="n">
        <f aca="false">SUM(AF28)</f>
        <v>0</v>
      </c>
      <c r="AG26" s="187" t="n">
        <f aca="false">SUM(AG28)</f>
        <v>30000</v>
      </c>
      <c r="AH26" s="187" t="n">
        <f aca="false">SUM(AH28)</f>
        <v>15000</v>
      </c>
      <c r="AI26" s="187" t="n">
        <f aca="false">SUM(AI28)</f>
        <v>40000</v>
      </c>
      <c r="AJ26" s="187" t="n">
        <f aca="false">SUM(AJ28)</f>
        <v>10000</v>
      </c>
      <c r="AK26" s="187" t="n">
        <f aca="false">SUM(AK28)</f>
        <v>40000</v>
      </c>
      <c r="AL26" s="187" t="n">
        <f aca="false">SUM(AL28)</f>
        <v>0</v>
      </c>
      <c r="AM26" s="187" t="n">
        <f aca="false">SUM(AM28)</f>
        <v>0</v>
      </c>
      <c r="AN26" s="187" t="n">
        <f aca="false">SUM(AN28)</f>
        <v>40000</v>
      </c>
      <c r="AO26" s="176" t="n">
        <f aca="false">SUM(AN26/$AN$8)</f>
        <v>5308.91233658504</v>
      </c>
      <c r="AP26" s="188" t="n">
        <f aca="false">SUM(AP28)</f>
        <v>40000</v>
      </c>
      <c r="AQ26" s="188" t="n">
        <f aca="false">SUM(AQ28)</f>
        <v>0</v>
      </c>
      <c r="AR26" s="176" t="n">
        <f aca="false">SUM(AP26/$AN$8)</f>
        <v>5308.91233658504</v>
      </c>
      <c r="AS26" s="188" t="n">
        <f aca="false">SUM(AS28)</f>
        <v>40000</v>
      </c>
      <c r="AT26" s="188" t="n">
        <f aca="false">SUM(AT28)</f>
        <v>0</v>
      </c>
      <c r="AU26" s="176" t="n">
        <f aca="false">SUM(AU27)</f>
        <v>1327.25</v>
      </c>
      <c r="AV26" s="177" t="n">
        <f aca="false">SUM(AU26/AR26*100)</f>
        <v>25.0004128125</v>
      </c>
      <c r="AW26" s="176"/>
      <c r="BB26" s="19" t="n">
        <f aca="false">SUM(AW26+AX26+AY26+AZ26+BA26)</f>
        <v>0</v>
      </c>
      <c r="BC26" s="143" t="n">
        <f aca="false">SUM(AU26-BB26)</f>
        <v>1327.25</v>
      </c>
    </row>
    <row r="27" customFormat="false" ht="12.75" hidden="true" customHeight="false" outlineLevel="0" collapsed="false">
      <c r="A27" s="178"/>
      <c r="B27" s="172" t="s">
        <v>210</v>
      </c>
      <c r="C27" s="172"/>
      <c r="D27" s="172"/>
      <c r="E27" s="172"/>
      <c r="F27" s="172"/>
      <c r="G27" s="172"/>
      <c r="H27" s="172"/>
      <c r="I27" s="185" t="s">
        <v>211</v>
      </c>
      <c r="J27" s="186" t="s">
        <v>114</v>
      </c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 t="n">
        <v>40000</v>
      </c>
      <c r="AO27" s="176" t="n">
        <f aca="false">SUM(AN27/$AN$8)</f>
        <v>5308.91233658504</v>
      </c>
      <c r="AP27" s="188" t="n">
        <v>40000</v>
      </c>
      <c r="AQ27" s="188" t="n">
        <v>40000</v>
      </c>
      <c r="AR27" s="176" t="n">
        <f aca="false">SUM(AP27/$AN$8)</f>
        <v>5308.91233658504</v>
      </c>
      <c r="AS27" s="188" t="n">
        <v>40000</v>
      </c>
      <c r="AT27" s="188" t="n">
        <v>40000</v>
      </c>
      <c r="AU27" s="176" t="n">
        <f aca="false">SUM(AU28)</f>
        <v>1327.25</v>
      </c>
      <c r="AV27" s="177" t="n">
        <f aca="false">SUM(AU27/AR27*100)</f>
        <v>25.0004128125</v>
      </c>
      <c r="AW27" s="176"/>
      <c r="BC27" s="143" t="n">
        <f aca="false">SUM(AU27-BB27)</f>
        <v>1327.25</v>
      </c>
    </row>
    <row r="28" customFormat="false" ht="12.75" hidden="false" customHeight="false" outlineLevel="0" collapsed="false">
      <c r="A28" s="189"/>
      <c r="B28" s="190"/>
      <c r="C28" s="190"/>
      <c r="D28" s="190"/>
      <c r="E28" s="190"/>
      <c r="F28" s="190"/>
      <c r="G28" s="190"/>
      <c r="H28" s="190"/>
      <c r="I28" s="191" t="n">
        <v>3</v>
      </c>
      <c r="J28" s="84" t="s">
        <v>64</v>
      </c>
      <c r="K28" s="192" t="n">
        <f aca="false">SUM(K29)</f>
        <v>0</v>
      </c>
      <c r="L28" s="192" t="n">
        <f aca="false">SUM(L29)</f>
        <v>22000</v>
      </c>
      <c r="M28" s="192" t="n">
        <f aca="false">SUM(M29)</f>
        <v>22000</v>
      </c>
      <c r="N28" s="192" t="n">
        <f aca="false">SUM(N29)</f>
        <v>20000</v>
      </c>
      <c r="O28" s="192" t="n">
        <f aca="false">SUM(O29)</f>
        <v>20000</v>
      </c>
      <c r="P28" s="192" t="n">
        <f aca="false">SUM(P29)</f>
        <v>20000</v>
      </c>
      <c r="Q28" s="192" t="n">
        <f aca="false">SUM(Q29)</f>
        <v>20000</v>
      </c>
      <c r="R28" s="192" t="n">
        <f aca="false">SUM(R29)</f>
        <v>10000</v>
      </c>
      <c r="S28" s="192" t="n">
        <f aca="false">SUM(S29)</f>
        <v>20000</v>
      </c>
      <c r="T28" s="192" t="n">
        <f aca="false">SUM(T29)</f>
        <v>5000</v>
      </c>
      <c r="U28" s="192" t="n">
        <f aca="false">SUM(U29)</f>
        <v>0</v>
      </c>
      <c r="V28" s="192" t="n">
        <f aca="false">SUM(V29)</f>
        <v>100</v>
      </c>
      <c r="W28" s="192" t="n">
        <f aca="false">SUM(W29)</f>
        <v>20000</v>
      </c>
      <c r="X28" s="192" t="n">
        <f aca="false">SUM(X29)</f>
        <v>30000</v>
      </c>
      <c r="Y28" s="192" t="n">
        <f aca="false">SUM(Y29)</f>
        <v>30000</v>
      </c>
      <c r="Z28" s="192" t="n">
        <f aca="false">SUM(Z29)</f>
        <v>30000</v>
      </c>
      <c r="AA28" s="192" t="n">
        <f aca="false">SUM(AA29)</f>
        <v>30000</v>
      </c>
      <c r="AB28" s="192" t="n">
        <f aca="false">SUM(AB29)</f>
        <v>12500</v>
      </c>
      <c r="AC28" s="192" t="n">
        <f aca="false">SUM(AC29)</f>
        <v>30000</v>
      </c>
      <c r="AD28" s="192" t="n">
        <f aca="false">SUM(AD29)</f>
        <v>30000</v>
      </c>
      <c r="AE28" s="192" t="n">
        <f aca="false">SUM(AE29)</f>
        <v>0</v>
      </c>
      <c r="AF28" s="192" t="n">
        <f aca="false">SUM(AF29)</f>
        <v>0</v>
      </c>
      <c r="AG28" s="192" t="n">
        <f aca="false">SUM(AG29)</f>
        <v>30000</v>
      </c>
      <c r="AH28" s="192" t="n">
        <f aca="false">SUM(AH29)</f>
        <v>15000</v>
      </c>
      <c r="AI28" s="192" t="n">
        <f aca="false">SUM(AI29)</f>
        <v>40000</v>
      </c>
      <c r="AJ28" s="192" t="n">
        <f aca="false">SUM(AJ29)</f>
        <v>10000</v>
      </c>
      <c r="AK28" s="192" t="n">
        <f aca="false">SUM(AK29)</f>
        <v>40000</v>
      </c>
      <c r="AL28" s="192" t="n">
        <f aca="false">SUM(AL29)</f>
        <v>0</v>
      </c>
      <c r="AM28" s="192" t="n">
        <f aca="false">SUM(AM29)</f>
        <v>0</v>
      </c>
      <c r="AN28" s="192" t="n">
        <f aca="false">SUM(AN29)</f>
        <v>40000</v>
      </c>
      <c r="AO28" s="176" t="n">
        <f aca="false">SUM(AN28/$AN$8)</f>
        <v>5308.91233658504</v>
      </c>
      <c r="AP28" s="176" t="n">
        <f aca="false">SUM(AP29)</f>
        <v>40000</v>
      </c>
      <c r="AQ28" s="176" t="n">
        <f aca="false">SUM(AQ29)</f>
        <v>0</v>
      </c>
      <c r="AR28" s="176" t="n">
        <f aca="false">SUM(AP28/$AN$8)</f>
        <v>5308.91233658504</v>
      </c>
      <c r="AS28" s="176" t="n">
        <f aca="false">SUM(AS29)</f>
        <v>40000</v>
      </c>
      <c r="AT28" s="176" t="n">
        <f aca="false">SUM(AT29)</f>
        <v>0</v>
      </c>
      <c r="AU28" s="176" t="n">
        <f aca="false">SUM(AU29)</f>
        <v>1327.25</v>
      </c>
      <c r="AV28" s="177" t="n">
        <f aca="false">SUM(AU28/AR28*100)</f>
        <v>25.0004128125</v>
      </c>
      <c r="AW28" s="176"/>
      <c r="BB28" s="19" t="n">
        <f aca="false">SUM(AW28+AX28+AY28+AZ28+BA28)</f>
        <v>0</v>
      </c>
      <c r="BC28" s="143" t="n">
        <f aca="false">SUM(AU28-BB28)</f>
        <v>1327.25</v>
      </c>
    </row>
    <row r="29" customFormat="false" ht="12.75" hidden="false" customHeight="false" outlineLevel="0" collapsed="false">
      <c r="A29" s="189"/>
      <c r="B29" s="190"/>
      <c r="C29" s="190"/>
      <c r="D29" s="190"/>
      <c r="E29" s="190"/>
      <c r="F29" s="190"/>
      <c r="G29" s="190"/>
      <c r="H29" s="190"/>
      <c r="I29" s="191" t="n">
        <v>38</v>
      </c>
      <c r="J29" s="84" t="s">
        <v>219</v>
      </c>
      <c r="K29" s="192" t="n">
        <f aca="false">SUM(K31)</f>
        <v>0</v>
      </c>
      <c r="L29" s="192" t="n">
        <f aca="false">SUM(L31)</f>
        <v>22000</v>
      </c>
      <c r="M29" s="192" t="n">
        <f aca="false">SUM(M31)</f>
        <v>22000</v>
      </c>
      <c r="N29" s="192" t="n">
        <f aca="false">SUM(N31)</f>
        <v>20000</v>
      </c>
      <c r="O29" s="192" t="n">
        <f aca="false">SUM(O31)</f>
        <v>20000</v>
      </c>
      <c r="P29" s="192" t="n">
        <f aca="false">SUM(P31)</f>
        <v>20000</v>
      </c>
      <c r="Q29" s="192" t="n">
        <f aca="false">SUM(Q31)</f>
        <v>20000</v>
      </c>
      <c r="R29" s="192" t="n">
        <f aca="false">SUM(R31)</f>
        <v>10000</v>
      </c>
      <c r="S29" s="192" t="n">
        <f aca="false">SUM(S31)</f>
        <v>20000</v>
      </c>
      <c r="T29" s="192" t="n">
        <f aca="false">SUM(T31)</f>
        <v>5000</v>
      </c>
      <c r="U29" s="192" t="n">
        <f aca="false">SUM(U31)</f>
        <v>0</v>
      </c>
      <c r="V29" s="192" t="n">
        <f aca="false">SUM(V31)</f>
        <v>100</v>
      </c>
      <c r="W29" s="192" t="n">
        <f aca="false">SUM(W31)</f>
        <v>20000</v>
      </c>
      <c r="X29" s="192" t="n">
        <f aca="false">SUM(X31)</f>
        <v>30000</v>
      </c>
      <c r="Y29" s="192" t="n">
        <f aca="false">SUM(Y31)</f>
        <v>30000</v>
      </c>
      <c r="Z29" s="192" t="n">
        <f aca="false">SUM(Z31)</f>
        <v>30000</v>
      </c>
      <c r="AA29" s="192" t="n">
        <f aca="false">SUM(AA31)</f>
        <v>30000</v>
      </c>
      <c r="AB29" s="192" t="n">
        <f aca="false">SUM(AB31)</f>
        <v>12500</v>
      </c>
      <c r="AC29" s="192" t="n">
        <f aca="false">SUM(AC31)</f>
        <v>30000</v>
      </c>
      <c r="AD29" s="192" t="n">
        <f aca="false">SUM(AD31)</f>
        <v>30000</v>
      </c>
      <c r="AE29" s="192" t="n">
        <f aca="false">SUM(AE31)</f>
        <v>0</v>
      </c>
      <c r="AF29" s="192" t="n">
        <f aca="false">SUM(AF31)</f>
        <v>0</v>
      </c>
      <c r="AG29" s="192" t="n">
        <f aca="false">SUM(AG31)</f>
        <v>30000</v>
      </c>
      <c r="AH29" s="192" t="n">
        <f aca="false">SUM(AH31)</f>
        <v>15000</v>
      </c>
      <c r="AI29" s="192" t="n">
        <f aca="false">SUM(AI31)</f>
        <v>40000</v>
      </c>
      <c r="AJ29" s="192" t="n">
        <f aca="false">SUM(AJ31)</f>
        <v>10000</v>
      </c>
      <c r="AK29" s="192" t="n">
        <f aca="false">SUM(AK31)</f>
        <v>40000</v>
      </c>
      <c r="AL29" s="192" t="n">
        <f aca="false">SUM(AL31)</f>
        <v>0</v>
      </c>
      <c r="AM29" s="192" t="n">
        <f aca="false">SUM(AM31)</f>
        <v>0</v>
      </c>
      <c r="AN29" s="192" t="n">
        <f aca="false">SUM(AN31)</f>
        <v>40000</v>
      </c>
      <c r="AO29" s="176" t="n">
        <f aca="false">SUM(AN29/$AN$8)</f>
        <v>5308.91233658504</v>
      </c>
      <c r="AP29" s="176" t="n">
        <f aca="false">SUM(AP31)</f>
        <v>40000</v>
      </c>
      <c r="AQ29" s="176" t="n">
        <f aca="false">SUM(AQ31)</f>
        <v>0</v>
      </c>
      <c r="AR29" s="176" t="n">
        <f aca="false">SUM(AP29/$AN$8)</f>
        <v>5308.91233658504</v>
      </c>
      <c r="AS29" s="176" t="n">
        <v>40000</v>
      </c>
      <c r="AT29" s="176"/>
      <c r="AU29" s="176" t="n">
        <f aca="false">SUM(AU30)</f>
        <v>1327.25</v>
      </c>
      <c r="AV29" s="177" t="n">
        <f aca="false">SUM(AU29/AR29*100)</f>
        <v>25.0004128125</v>
      </c>
      <c r="AW29" s="176"/>
      <c r="BB29" s="19" t="n">
        <f aca="false">SUM(AW29+AX29+AY29+AZ29+BA29)</f>
        <v>0</v>
      </c>
      <c r="BC29" s="143" t="n">
        <f aca="false">SUM(AU29-BB29)</f>
        <v>1327.25</v>
      </c>
    </row>
    <row r="30" customFormat="false" ht="13.5" hidden="false" customHeight="true" outlineLevel="0" collapsed="false">
      <c r="A30" s="193"/>
      <c r="B30" s="194" t="s">
        <v>83</v>
      </c>
      <c r="C30" s="194"/>
      <c r="D30" s="194"/>
      <c r="E30" s="194"/>
      <c r="F30" s="194"/>
      <c r="G30" s="194"/>
      <c r="H30" s="194"/>
      <c r="I30" s="195" t="n">
        <v>381</v>
      </c>
      <c r="J30" s="196" t="s">
        <v>220</v>
      </c>
      <c r="K30" s="197" t="n">
        <f aca="false">SUM(K31)</f>
        <v>0</v>
      </c>
      <c r="L30" s="197" t="n">
        <f aca="false">SUM(L31)</f>
        <v>22000</v>
      </c>
      <c r="M30" s="197" t="n">
        <f aca="false">SUM(M31)</f>
        <v>22000</v>
      </c>
      <c r="N30" s="197" t="n">
        <f aca="false">SUM(N31)</f>
        <v>20000</v>
      </c>
      <c r="O30" s="197" t="n">
        <f aca="false">SUM(O31)</f>
        <v>20000</v>
      </c>
      <c r="P30" s="197" t="n">
        <f aca="false">SUM(P31)</f>
        <v>20000</v>
      </c>
      <c r="Q30" s="197" t="n">
        <f aca="false">SUM(Q31)</f>
        <v>20000</v>
      </c>
      <c r="R30" s="197" t="n">
        <f aca="false">SUM(R31)</f>
        <v>10000</v>
      </c>
      <c r="S30" s="197" t="n">
        <f aca="false">SUM(S31)</f>
        <v>20000</v>
      </c>
      <c r="T30" s="197" t="n">
        <f aca="false">SUM(T31)</f>
        <v>5000</v>
      </c>
      <c r="U30" s="197" t="n">
        <f aca="false">SUM(U31)</f>
        <v>0</v>
      </c>
      <c r="V30" s="197" t="n">
        <f aca="false">SUM(V31)</f>
        <v>100</v>
      </c>
      <c r="W30" s="197" t="n">
        <f aca="false">SUM(W31)</f>
        <v>20000</v>
      </c>
      <c r="X30" s="197" t="n">
        <f aca="false">SUM(X31)</f>
        <v>30000</v>
      </c>
      <c r="Y30" s="197" t="n">
        <f aca="false">SUM(Y31)</f>
        <v>30000</v>
      </c>
      <c r="Z30" s="197" t="n">
        <f aca="false">SUM(Z31)</f>
        <v>30000</v>
      </c>
      <c r="AA30" s="197" t="n">
        <f aca="false">SUM(AA31)</f>
        <v>30000</v>
      </c>
      <c r="AB30" s="197" t="n">
        <f aca="false">SUM(AB31)</f>
        <v>12500</v>
      </c>
      <c r="AC30" s="197" t="n">
        <f aca="false">SUM(AC31)</f>
        <v>30000</v>
      </c>
      <c r="AD30" s="197" t="n">
        <f aca="false">SUM(AD31)</f>
        <v>30000</v>
      </c>
      <c r="AE30" s="197" t="n">
        <f aca="false">SUM(AE31)</f>
        <v>0</v>
      </c>
      <c r="AF30" s="197" t="n">
        <f aca="false">SUM(AF31)</f>
        <v>0</v>
      </c>
      <c r="AG30" s="197" t="n">
        <f aca="false">SUM(AG31)</f>
        <v>30000</v>
      </c>
      <c r="AH30" s="197" t="n">
        <f aca="false">SUM(AH31)</f>
        <v>15000</v>
      </c>
      <c r="AI30" s="197" t="n">
        <f aca="false">SUM(AI31)</f>
        <v>40000</v>
      </c>
      <c r="AJ30" s="197" t="n">
        <f aca="false">SUM(AJ31)</f>
        <v>10000</v>
      </c>
      <c r="AK30" s="197" t="n">
        <f aca="false">SUM(AK31)</f>
        <v>40000</v>
      </c>
      <c r="AL30" s="197" t="n">
        <f aca="false">SUM(AL31)</f>
        <v>0</v>
      </c>
      <c r="AM30" s="197" t="n">
        <f aca="false">SUM(AM31)</f>
        <v>0</v>
      </c>
      <c r="AN30" s="197" t="n">
        <f aca="false">SUM(AN31)</f>
        <v>40000</v>
      </c>
      <c r="AO30" s="176" t="n">
        <f aca="false">SUM(AN30/$AN$8)</f>
        <v>5308.91233658504</v>
      </c>
      <c r="AP30" s="188" t="n">
        <f aca="false">SUM(AP31)</f>
        <v>40000</v>
      </c>
      <c r="AQ30" s="188"/>
      <c r="AR30" s="176" t="n">
        <f aca="false">SUM(AP30/$AN$8)</f>
        <v>5308.91233658504</v>
      </c>
      <c r="AS30" s="188"/>
      <c r="AT30" s="188"/>
      <c r="AU30" s="176" t="n">
        <f aca="false">SUM(AU31)</f>
        <v>1327.25</v>
      </c>
      <c r="AV30" s="177" t="n">
        <f aca="false">SUM(AU30/AR30*100)</f>
        <v>25.0004128125</v>
      </c>
      <c r="AW30" s="176"/>
      <c r="BB30" s="19" t="n">
        <f aca="false">SUM(AW30+AX30+AY30+AZ30+BA30)</f>
        <v>0</v>
      </c>
      <c r="BC30" s="143" t="n">
        <f aca="false">SUM(AU30-BB30)</f>
        <v>1327.25</v>
      </c>
    </row>
    <row r="31" customFormat="false" ht="12.75" hidden="false" customHeight="false" outlineLevel="0" collapsed="false">
      <c r="A31" s="193"/>
      <c r="B31" s="199"/>
      <c r="C31" s="194"/>
      <c r="D31" s="194"/>
      <c r="E31" s="194"/>
      <c r="F31" s="194"/>
      <c r="G31" s="194"/>
      <c r="H31" s="194"/>
      <c r="I31" s="195" t="n">
        <v>38111</v>
      </c>
      <c r="J31" s="196" t="s">
        <v>221</v>
      </c>
      <c r="K31" s="197" t="n">
        <v>0</v>
      </c>
      <c r="L31" s="197" t="n">
        <v>22000</v>
      </c>
      <c r="M31" s="197" t="n">
        <v>22000</v>
      </c>
      <c r="N31" s="197" t="n">
        <v>20000</v>
      </c>
      <c r="O31" s="197" t="n">
        <v>20000</v>
      </c>
      <c r="P31" s="197" t="n">
        <v>20000</v>
      </c>
      <c r="Q31" s="197" t="n">
        <v>20000</v>
      </c>
      <c r="R31" s="197" t="n">
        <v>10000</v>
      </c>
      <c r="S31" s="197" t="n">
        <v>20000</v>
      </c>
      <c r="T31" s="197" t="n">
        <v>5000</v>
      </c>
      <c r="U31" s="197"/>
      <c r="V31" s="176" t="n">
        <f aca="false">S31/P31*100</f>
        <v>100</v>
      </c>
      <c r="W31" s="188" t="n">
        <v>20000</v>
      </c>
      <c r="X31" s="197" t="n">
        <v>30000</v>
      </c>
      <c r="Y31" s="197" t="n">
        <v>30000</v>
      </c>
      <c r="Z31" s="197" t="n">
        <v>30000</v>
      </c>
      <c r="AA31" s="197" t="n">
        <v>30000</v>
      </c>
      <c r="AB31" s="197" t="n">
        <v>12500</v>
      </c>
      <c r="AC31" s="197" t="n">
        <v>30000</v>
      </c>
      <c r="AD31" s="197" t="n">
        <v>30000</v>
      </c>
      <c r="AE31" s="197"/>
      <c r="AF31" s="197"/>
      <c r="AG31" s="198" t="n">
        <f aca="false">SUM(AC31+AE31-AF31)</f>
        <v>30000</v>
      </c>
      <c r="AH31" s="197" t="n">
        <v>15000</v>
      </c>
      <c r="AI31" s="197" t="n">
        <v>40000</v>
      </c>
      <c r="AJ31" s="129" t="n">
        <v>10000</v>
      </c>
      <c r="AK31" s="197" t="n">
        <v>40000</v>
      </c>
      <c r="AL31" s="197"/>
      <c r="AM31" s="197"/>
      <c r="AN31" s="129" t="n">
        <f aca="false">SUM(AK31+AL31-AM31)</f>
        <v>40000</v>
      </c>
      <c r="AO31" s="176" t="n">
        <f aca="false">SUM(AN31/$AN$8)</f>
        <v>5308.91233658504</v>
      </c>
      <c r="AP31" s="131" t="n">
        <v>40000</v>
      </c>
      <c r="AQ31" s="131"/>
      <c r="AR31" s="176" t="n">
        <f aca="false">SUM(AP31/$AN$8)</f>
        <v>5308.91233658504</v>
      </c>
      <c r="AS31" s="131"/>
      <c r="AT31" s="131"/>
      <c r="AU31" s="176" t="n">
        <v>1327.25</v>
      </c>
      <c r="AV31" s="177" t="n">
        <f aca="false">SUM(AU31/AR31*100)</f>
        <v>25.0004128125</v>
      </c>
      <c r="AW31" s="176" t="n">
        <v>1327.25</v>
      </c>
      <c r="BB31" s="19" t="n">
        <f aca="false">SUM(AW31+AX31+AY31+AZ31+BA31)</f>
        <v>1327.25</v>
      </c>
      <c r="BC31" s="143" t="n">
        <f aca="false">SUM(AU31-BB31)</f>
        <v>0</v>
      </c>
    </row>
    <row r="32" customFormat="false" ht="12.75" hidden="true" customHeight="false" outlineLevel="0" collapsed="false">
      <c r="A32" s="178"/>
      <c r="B32" s="179"/>
      <c r="C32" s="179"/>
      <c r="D32" s="179"/>
      <c r="E32" s="179"/>
      <c r="F32" s="179"/>
      <c r="G32" s="179"/>
      <c r="H32" s="179"/>
      <c r="I32" s="180" t="s">
        <v>222</v>
      </c>
      <c r="J32" s="181" t="s">
        <v>223</v>
      </c>
      <c r="K32" s="182" t="e">
        <f aca="false">SUM(K33+K153+K168+K203+K234+K257+K292+K345)</f>
        <v>#REF!</v>
      </c>
      <c r="L32" s="182" t="e">
        <f aca="false">SUM(L33+L153+L168+L203+L234+L257+L292+L345)</f>
        <v>#REF!</v>
      </c>
      <c r="M32" s="182" t="e">
        <f aca="false">SUM(M33+M153+M168+M203+M234+M257+M292+M345)</f>
        <v>#REF!</v>
      </c>
      <c r="N32" s="182" t="e">
        <f aca="false">SUM(N33+N153+N168+N203+N234+N257+N292+N345)</f>
        <v>#REF!</v>
      </c>
      <c r="O32" s="182" t="e">
        <f aca="false">SUM(O33+O153+O168+O203+O234+O257+O292+O345)</f>
        <v>#REF!</v>
      </c>
      <c r="P32" s="182" t="e">
        <f aca="false">SUM(P33+P153+P168+P203+P234+P257+P292+P345)</f>
        <v>#REF!</v>
      </c>
      <c r="Q32" s="182" t="e">
        <f aca="false">SUM(Q33+Q153+Q168+Q203+Q234+Q257+Q292+Q345)</f>
        <v>#REF!</v>
      </c>
      <c r="R32" s="182" t="e">
        <f aca="false">SUM(R33+R153+R168+R203+R234+R257+R292+R345)</f>
        <v>#REF!</v>
      </c>
      <c r="S32" s="182" t="e">
        <f aca="false">SUM(S33+S153+S168+S203+S234+S257+S292+S345)</f>
        <v>#REF!</v>
      </c>
      <c r="T32" s="182" t="e">
        <f aca="false">SUM(T33+T153+T168+T203+T234+T257+T292+T345)</f>
        <v>#REF!</v>
      </c>
      <c r="U32" s="182" t="e">
        <f aca="false">SUM(U33+U153+U168+U203+U234+U257+U292+U345)</f>
        <v>#REF!</v>
      </c>
      <c r="V32" s="182" t="e">
        <f aca="false">SUM(V33+V153+V168+V203+V234+V257+V292+V345)</f>
        <v>#DIV/0!</v>
      </c>
      <c r="W32" s="182" t="e">
        <f aca="false">SUM(W33+W153+W168+W203+W234+W257+W292+W345)</f>
        <v>#REF!</v>
      </c>
      <c r="X32" s="182" t="e">
        <f aca="false">SUM(X33+X153+X168+X203+X234+X257+X292+X345+X368)</f>
        <v>#REF!</v>
      </c>
      <c r="Y32" s="182" t="e">
        <f aca="false">SUM(Y33+Y153+Y168+Y203+Y234+Y257+Y292+Y345+Y368)</f>
        <v>#REF!</v>
      </c>
      <c r="Z32" s="182" t="e">
        <f aca="false">SUM(Z33+Z153+Z168+Z203+Z234+Z257+Z292+Z345+Z368)</f>
        <v>#REF!</v>
      </c>
      <c r="AA32" s="182" t="e">
        <f aca="false">SUM(AA33+AA153+AA168+AA203+AA234+AA257+AA292+AA345+AA368)</f>
        <v>#REF!</v>
      </c>
      <c r="AB32" s="182" t="e">
        <f aca="false">SUM(AB33+AB153+AB168+AB203+AB234+AB257+AB292+AB345+AB368)</f>
        <v>#REF!</v>
      </c>
      <c r="AC32" s="182" t="e">
        <f aca="false">SUM(AC33+AC153+AC168+AC203+AC234+AC257+AC292+AC345+AC368)</f>
        <v>#REF!</v>
      </c>
      <c r="AD32" s="182" t="n">
        <f aca="false">SUM(AD33+AD153+AD168+AD203+AD234+AD257+AD292+AD345+AD368)</f>
        <v>6760000</v>
      </c>
      <c r="AE32" s="182" t="n">
        <f aca="false">SUM(AE33+AE153+AE168+AE203+AE234+AE257+AE292+AE345+AE368)</f>
        <v>0</v>
      </c>
      <c r="AF32" s="182" t="n">
        <f aca="false">SUM(AF33+AF153+AF168+AF203+AF234+AF257+AF292+AF345+AF368)</f>
        <v>0</v>
      </c>
      <c r="AG32" s="182" t="e">
        <f aca="false">SUM(AG33+AG153+AG168+AG203+AG234+AG257+AG292+AG345+AG368)</f>
        <v>#REF!</v>
      </c>
      <c r="AH32" s="182" t="n">
        <f aca="false">SUM(AH33+AH153+AH168+AH203+AH234+AH257+AH292+AH345+AH368)</f>
        <v>3552534.78</v>
      </c>
      <c r="AI32" s="182" t="n">
        <f aca="false">SUM(AI33+AI153+AI168+AI203+AI234+AI257+AI292+AI345+AI368)</f>
        <v>7142000</v>
      </c>
      <c r="AJ32" s="182" t="n">
        <f aca="false">SUM(AJ33+AJ153+AJ168+AJ203+AJ234+AJ257+AJ292+AJ345+AJ368)</f>
        <v>1963476.14</v>
      </c>
      <c r="AK32" s="182" t="n">
        <f aca="false">SUM(AK33+AK153+AK168+AK203+AK234+AK257+AK292+AK345+AK368)</f>
        <v>11300161.6</v>
      </c>
      <c r="AL32" s="182" t="n">
        <f aca="false">SUM(AL33+AL153+AL168+AL203+AL234+AL257+AL292+AL345+AL368)</f>
        <v>1263500</v>
      </c>
      <c r="AM32" s="182" t="n">
        <f aca="false">SUM(AM33+AM153+AM168+AM203+AM234+AM257+AM292+AM345+AM368)</f>
        <v>675500</v>
      </c>
      <c r="AN32" s="182" t="n">
        <f aca="false">SUM(AN33+AN153+AN168+AN203+AN234+AN257+AN292+AN345+AN368)</f>
        <v>11893161.6</v>
      </c>
      <c r="AO32" s="176" t="n">
        <f aca="false">SUM(AN32/$AN$8)</f>
        <v>1578493.80848099</v>
      </c>
      <c r="AP32" s="183" t="n">
        <f aca="false">SUM(AP33+AP153+AP168+AP203+AP234+AP257+AP292+AP345+AP368)</f>
        <v>13057500</v>
      </c>
      <c r="AQ32" s="183" t="n">
        <f aca="false">SUM(AQ33+AQ153+AQ168+AQ203+AQ234+AQ257+AQ292+AQ345+AQ368)</f>
        <v>0</v>
      </c>
      <c r="AR32" s="176" t="n">
        <f aca="false">SUM(AP32/$AN$8)</f>
        <v>1733028.07087398</v>
      </c>
      <c r="AS32" s="183" t="n">
        <f aca="false">SUM(AS33+AS153+AS168+AS203+AS234+AS257+AS292+AS345+AS368)</f>
        <v>13304000</v>
      </c>
      <c r="AT32" s="183" t="n">
        <f aca="false">SUM(AT33+AT153+AT168+AT203+AT234+AT257+AT292+AT345+AT368)</f>
        <v>0</v>
      </c>
      <c r="AU32" s="176" t="n">
        <f aca="false">SUM(AU33+AU153+AU168+AU203+AU234+AU257+AU292+AU345+AU355+AU368)</f>
        <v>332251.32</v>
      </c>
      <c r="AV32" s="177" t="n">
        <f aca="false">SUM(AU32/AR32*100)</f>
        <v>19.1717217732338</v>
      </c>
      <c r="BB32" s="19" t="n">
        <f aca="false">SUM(AW32+AX32+AY32+AZ32+BA32)</f>
        <v>0</v>
      </c>
      <c r="BC32" s="143" t="n">
        <f aca="false">SUM(AU32-BB32)</f>
        <v>332251.32</v>
      </c>
    </row>
    <row r="33" customFormat="false" ht="12.75" hidden="true" customHeight="false" outlineLevel="0" collapsed="false">
      <c r="A33" s="184" t="s">
        <v>224</v>
      </c>
      <c r="B33" s="200"/>
      <c r="C33" s="200"/>
      <c r="D33" s="200"/>
      <c r="E33" s="200"/>
      <c r="F33" s="200"/>
      <c r="G33" s="200"/>
      <c r="H33" s="200"/>
      <c r="I33" s="180" t="s">
        <v>225</v>
      </c>
      <c r="J33" s="181" t="s">
        <v>226</v>
      </c>
      <c r="K33" s="182" t="e">
        <f aca="false">SUM(K34+K120+#REF!+K129)</f>
        <v>#REF!</v>
      </c>
      <c r="L33" s="182" t="e">
        <f aca="false">SUM(L34+L120+#REF!+L129)</f>
        <v>#REF!</v>
      </c>
      <c r="M33" s="182" t="e">
        <f aca="false">SUM(M34+M120+#REF!+M129)</f>
        <v>#REF!</v>
      </c>
      <c r="N33" s="182" t="e">
        <f aca="false">SUM(N34+N120+#REF!+N129)</f>
        <v>#REF!</v>
      </c>
      <c r="O33" s="182" t="e">
        <f aca="false">SUM(O34+O120+#REF!+O129)</f>
        <v>#REF!</v>
      </c>
      <c r="P33" s="182" t="e">
        <f aca="false">SUM(P34+P120+#REF!+P129)</f>
        <v>#REF!</v>
      </c>
      <c r="Q33" s="182" t="e">
        <f aca="false">SUM(Q34+Q120+#REF!+Q129)</f>
        <v>#REF!</v>
      </c>
      <c r="R33" s="182" t="e">
        <f aca="false">SUM(R34+R120+#REF!+R129)</f>
        <v>#REF!</v>
      </c>
      <c r="S33" s="182" t="e">
        <f aca="false">SUM(S34+S120+#REF!+S129)</f>
        <v>#REF!</v>
      </c>
      <c r="T33" s="182" t="e">
        <f aca="false">SUM(T34+T120+#REF!+T129)</f>
        <v>#REF!</v>
      </c>
      <c r="U33" s="182" t="e">
        <f aca="false">SUM(U34+U120+#REF!+U129)</f>
        <v>#REF!</v>
      </c>
      <c r="V33" s="182" t="e">
        <f aca="false">SUM(V34+V120+#REF!+V129)</f>
        <v>#DIV/0!</v>
      </c>
      <c r="W33" s="182" t="e">
        <f aca="false">SUM(W34+W120+#REF!+W129)</f>
        <v>#REF!</v>
      </c>
      <c r="X33" s="182" t="e">
        <f aca="false">SUM(X34+X120+#REF!+X129)</f>
        <v>#REF!</v>
      </c>
      <c r="Y33" s="182" t="e">
        <f aca="false">SUM(Y34+Y120+#REF!+Y129)</f>
        <v>#REF!</v>
      </c>
      <c r="Z33" s="182" t="n">
        <f aca="false">SUM(Z34+Z120+Z129)</f>
        <v>3245504</v>
      </c>
      <c r="AA33" s="182" t="n">
        <f aca="false">SUM(AA34+AA120+AA129)</f>
        <v>2129500</v>
      </c>
      <c r="AB33" s="182" t="n">
        <f aca="false">SUM(AB34+AB120+AB129)</f>
        <v>679684.32</v>
      </c>
      <c r="AC33" s="182" t="n">
        <f aca="false">SUM(AC34+AC120+AC129)</f>
        <v>2475500</v>
      </c>
      <c r="AD33" s="182" t="n">
        <f aca="false">SUM(AD34+AD120+AD129)</f>
        <v>2058000</v>
      </c>
      <c r="AE33" s="182" t="n">
        <f aca="false">SUM(AE34+AE120+AE129)</f>
        <v>0</v>
      </c>
      <c r="AF33" s="182" t="n">
        <f aca="false">SUM(AF34+AF120+AF129)</f>
        <v>0</v>
      </c>
      <c r="AG33" s="182" t="n">
        <f aca="false">SUM(AG34+AG120+AG129)</f>
        <v>2063000</v>
      </c>
      <c r="AH33" s="182" t="n">
        <f aca="false">SUM(AH34+AH120+AH129)</f>
        <v>1342334.02</v>
      </c>
      <c r="AI33" s="182" t="n">
        <f aca="false">SUM(AI34+AI120+AI129)</f>
        <v>2222200</v>
      </c>
      <c r="AJ33" s="182" t="n">
        <f aca="false">SUM(AJ34+AJ120+AJ129)</f>
        <v>640038.73</v>
      </c>
      <c r="AK33" s="182" t="n">
        <f aca="false">SUM(AK34+AK120+AK129)</f>
        <v>2446161.6</v>
      </c>
      <c r="AL33" s="182" t="n">
        <f aca="false">SUM(AL34+AL120+AL129)</f>
        <v>253000</v>
      </c>
      <c r="AM33" s="182" t="n">
        <f aca="false">SUM(AM34+AM120+AM129)</f>
        <v>325500</v>
      </c>
      <c r="AN33" s="182" t="n">
        <f aca="false">SUM(AN34+AN120+AN129)</f>
        <v>2378661.6</v>
      </c>
      <c r="AO33" s="176" t="n">
        <f aca="false">SUM(AN33/$AN$8)</f>
        <v>315702.647820028</v>
      </c>
      <c r="AP33" s="183" t="n">
        <f aca="false">SUM(AP34+AP120+AP129)</f>
        <v>2314000</v>
      </c>
      <c r="AQ33" s="183" t="n">
        <f aca="false">SUM(AQ34+AQ120+AQ129)</f>
        <v>0</v>
      </c>
      <c r="AR33" s="176" t="n">
        <f aca="false">SUM(AP33/$AN$8)</f>
        <v>307120.578671445</v>
      </c>
      <c r="AS33" s="183" t="n">
        <f aca="false">SUM(AS34+AS120+AS129)</f>
        <v>2365000</v>
      </c>
      <c r="AT33" s="183" t="n">
        <f aca="false">SUM(AT34+AT120+AT129)</f>
        <v>0</v>
      </c>
      <c r="AU33" s="176" t="n">
        <f aca="false">SUM(AU34+AU120+AU129)</f>
        <v>124176.23</v>
      </c>
      <c r="AV33" s="177" t="n">
        <f aca="false">SUM(AU33/AR33*100)</f>
        <v>40.4324029790406</v>
      </c>
      <c r="BB33" s="19" t="n">
        <f aca="false">SUM(AW33+AX33+AY33+AZ33+BA33)</f>
        <v>0</v>
      </c>
      <c r="BC33" s="143" t="n">
        <f aca="false">SUM(AU33-BB33)</f>
        <v>124176.23</v>
      </c>
    </row>
    <row r="34" customFormat="false" ht="12.75" hidden="true" customHeight="false" outlineLevel="0" collapsed="false">
      <c r="A34" s="178" t="s">
        <v>227</v>
      </c>
      <c r="B34" s="172"/>
      <c r="C34" s="172"/>
      <c r="D34" s="172"/>
      <c r="E34" s="172"/>
      <c r="F34" s="172"/>
      <c r="G34" s="172"/>
      <c r="H34" s="172"/>
      <c r="I34" s="185" t="s">
        <v>207</v>
      </c>
      <c r="J34" s="186" t="s">
        <v>228</v>
      </c>
      <c r="K34" s="187" t="n">
        <f aca="false">SUM(K35)</f>
        <v>1815716.15</v>
      </c>
      <c r="L34" s="187" t="n">
        <f aca="false">SUM(L35)</f>
        <v>1540000</v>
      </c>
      <c r="M34" s="187" t="n">
        <f aca="false">SUM(M35)</f>
        <v>1540000</v>
      </c>
      <c r="N34" s="187" t="n">
        <f aca="false">SUM(N35)</f>
        <v>781000</v>
      </c>
      <c r="O34" s="187" t="n">
        <f aca="false">SUM(O35)</f>
        <v>781000</v>
      </c>
      <c r="P34" s="187" t="n">
        <f aca="false">SUM(P35)</f>
        <v>789362</v>
      </c>
      <c r="Q34" s="187" t="n">
        <f aca="false">SUM(Q35)</f>
        <v>789362</v>
      </c>
      <c r="R34" s="187" t="n">
        <f aca="false">SUM(R35)</f>
        <v>284478.29</v>
      </c>
      <c r="S34" s="187" t="n">
        <f aca="false">SUM(S35)</f>
        <v>1019550</v>
      </c>
      <c r="T34" s="187" t="n">
        <f aca="false">SUM(T35)</f>
        <v>394432.02</v>
      </c>
      <c r="U34" s="187" t="n">
        <f aca="false">SUM(U35)</f>
        <v>0</v>
      </c>
      <c r="V34" s="187" t="e">
        <f aca="false">SUM(V35)</f>
        <v>#DIV/0!</v>
      </c>
      <c r="W34" s="187" t="n">
        <f aca="false">SUM(W35)</f>
        <v>989000</v>
      </c>
      <c r="X34" s="187" t="n">
        <f aca="false">SUM(X35)</f>
        <v>1463700</v>
      </c>
      <c r="Y34" s="187" t="n">
        <f aca="false">SUM(Y35)</f>
        <v>1625700</v>
      </c>
      <c r="Z34" s="187" t="n">
        <f aca="false">SUM(Z35)</f>
        <v>2819504</v>
      </c>
      <c r="AA34" s="187" t="n">
        <f aca="false">SUM(AA35)</f>
        <v>1837500</v>
      </c>
      <c r="AB34" s="187" t="n">
        <f aca="false">SUM(AB35)</f>
        <v>590626.46</v>
      </c>
      <c r="AC34" s="187" t="n">
        <f aca="false">SUM(AC35)</f>
        <v>1872500</v>
      </c>
      <c r="AD34" s="187" t="n">
        <f aca="false">SUM(AD35)</f>
        <v>1648000</v>
      </c>
      <c r="AE34" s="187" t="n">
        <f aca="false">SUM(AE35)</f>
        <v>0</v>
      </c>
      <c r="AF34" s="187" t="n">
        <f aca="false">SUM(AF35)</f>
        <v>0</v>
      </c>
      <c r="AG34" s="187" t="n">
        <f aca="false">SUM(AG35)</f>
        <v>1653000</v>
      </c>
      <c r="AH34" s="187" t="n">
        <f aca="false">SUM(AH35)</f>
        <v>1172014.91</v>
      </c>
      <c r="AI34" s="187" t="n">
        <f aca="false">SUM(AI35)</f>
        <v>1995200</v>
      </c>
      <c r="AJ34" s="187" t="n">
        <f aca="false">SUM(AJ35)</f>
        <v>617159.9</v>
      </c>
      <c r="AK34" s="187" t="n">
        <f aca="false">SUM(AK35)</f>
        <v>2111161.6</v>
      </c>
      <c r="AL34" s="187" t="n">
        <f aca="false">SUM(AL35)</f>
        <v>178000</v>
      </c>
      <c r="AM34" s="187" t="n">
        <f aca="false">SUM(AM35)</f>
        <v>125500</v>
      </c>
      <c r="AN34" s="187" t="n">
        <f aca="false">SUM(AN35)</f>
        <v>2168661.6</v>
      </c>
      <c r="AO34" s="176" t="n">
        <f aca="false">SUM(AN34/$AN$8)</f>
        <v>287830.858052956</v>
      </c>
      <c r="AP34" s="188" t="n">
        <f aca="false">SUM(AP35)</f>
        <v>1965000</v>
      </c>
      <c r="AQ34" s="188" t="n">
        <f aca="false">SUM(AQ35)</f>
        <v>0</v>
      </c>
      <c r="AR34" s="176" t="n">
        <f aca="false">SUM(AP34/$AN$8)</f>
        <v>260800.31853474</v>
      </c>
      <c r="AS34" s="188" t="n">
        <f aca="false">SUM(AS35)</f>
        <v>1980000</v>
      </c>
      <c r="AT34" s="188" t="n">
        <f aca="false">SUM(AT35)</f>
        <v>0</v>
      </c>
      <c r="AU34" s="176" t="n">
        <f aca="false">SUM(AU35)</f>
        <v>97932.32</v>
      </c>
      <c r="AV34" s="177" t="n">
        <f aca="false">SUM(AU34/AR34*100)</f>
        <v>37.5506903328244</v>
      </c>
      <c r="BB34" s="19" t="n">
        <f aca="false">SUM(AW34+AX34+AY34+AZ34+BA34)</f>
        <v>0</v>
      </c>
      <c r="BC34" s="143" t="n">
        <f aca="false">SUM(AU34-BB34)</f>
        <v>97932.32</v>
      </c>
    </row>
    <row r="35" customFormat="false" ht="12.75" hidden="true" customHeight="false" outlineLevel="0" collapsed="false">
      <c r="A35" s="178"/>
      <c r="B35" s="172"/>
      <c r="C35" s="172"/>
      <c r="D35" s="172"/>
      <c r="E35" s="172"/>
      <c r="F35" s="172"/>
      <c r="G35" s="172"/>
      <c r="H35" s="172"/>
      <c r="I35" s="185" t="s">
        <v>209</v>
      </c>
      <c r="J35" s="186"/>
      <c r="K35" s="187" t="n">
        <f aca="false">SUM(K40)</f>
        <v>1815716.15</v>
      </c>
      <c r="L35" s="187" t="n">
        <f aca="false">SUM(L40)</f>
        <v>1540000</v>
      </c>
      <c r="M35" s="187" t="n">
        <f aca="false">SUM(M40)</f>
        <v>1540000</v>
      </c>
      <c r="N35" s="187" t="n">
        <f aca="false">SUM(N40)</f>
        <v>781000</v>
      </c>
      <c r="O35" s="187" t="n">
        <f aca="false">SUM(O40)</f>
        <v>781000</v>
      </c>
      <c r="P35" s="187" t="n">
        <f aca="false">SUM(P40)</f>
        <v>789362</v>
      </c>
      <c r="Q35" s="187" t="n">
        <f aca="false">SUM(Q40)</f>
        <v>789362</v>
      </c>
      <c r="R35" s="187" t="n">
        <f aca="false">SUM(R40)</f>
        <v>284478.29</v>
      </c>
      <c r="S35" s="187" t="n">
        <f aca="false">SUM(S40)</f>
        <v>1019550</v>
      </c>
      <c r="T35" s="187" t="n">
        <f aca="false">SUM(T40)</f>
        <v>394432.02</v>
      </c>
      <c r="U35" s="187" t="n">
        <f aca="false">SUM(U40)</f>
        <v>0</v>
      </c>
      <c r="V35" s="187" t="e">
        <f aca="false">SUM(V40)</f>
        <v>#DIV/0!</v>
      </c>
      <c r="W35" s="187" t="n">
        <f aca="false">SUM(W40)</f>
        <v>989000</v>
      </c>
      <c r="X35" s="187" t="n">
        <f aca="false">SUM(X40)</f>
        <v>1463700</v>
      </c>
      <c r="Y35" s="187" t="n">
        <f aca="false">SUM(Y40)</f>
        <v>1625700</v>
      </c>
      <c r="Z35" s="187" t="n">
        <f aca="false">SUM(Z40)</f>
        <v>2819504</v>
      </c>
      <c r="AA35" s="187" t="n">
        <f aca="false">SUM(AA40)</f>
        <v>1837500</v>
      </c>
      <c r="AB35" s="187" t="n">
        <f aca="false">SUM(AB40)</f>
        <v>590626.46</v>
      </c>
      <c r="AC35" s="187" t="n">
        <f aca="false">SUM(AC40)</f>
        <v>1872500</v>
      </c>
      <c r="AD35" s="187" t="n">
        <f aca="false">SUM(AD40)</f>
        <v>1648000</v>
      </c>
      <c r="AE35" s="187" t="n">
        <f aca="false">SUM(AE40)</f>
        <v>0</v>
      </c>
      <c r="AF35" s="187" t="n">
        <f aca="false">SUM(AF40)</f>
        <v>0</v>
      </c>
      <c r="AG35" s="187" t="n">
        <f aca="false">SUM(AG40)</f>
        <v>1653000</v>
      </c>
      <c r="AH35" s="187" t="n">
        <f aca="false">SUM(AH40)</f>
        <v>1172014.91</v>
      </c>
      <c r="AI35" s="187" t="n">
        <f aca="false">SUM(AI40)</f>
        <v>1995200</v>
      </c>
      <c r="AJ35" s="187" t="n">
        <f aca="false">SUM(AJ40)</f>
        <v>617159.9</v>
      </c>
      <c r="AK35" s="187" t="n">
        <f aca="false">SUM(AK40)</f>
        <v>2111161.6</v>
      </c>
      <c r="AL35" s="187" t="n">
        <f aca="false">SUM(AL40)</f>
        <v>178000</v>
      </c>
      <c r="AM35" s="187" t="n">
        <f aca="false">SUM(AM40)</f>
        <v>125500</v>
      </c>
      <c r="AN35" s="187" t="n">
        <f aca="false">SUM(AN40)</f>
        <v>2168661.6</v>
      </c>
      <c r="AO35" s="176" t="n">
        <f aca="false">SUM(AN35/$AN$8)</f>
        <v>287830.858052956</v>
      </c>
      <c r="AP35" s="188" t="n">
        <f aca="false">SUM(AP40)</f>
        <v>1965000</v>
      </c>
      <c r="AQ35" s="188" t="n">
        <f aca="false">SUM(AQ40)</f>
        <v>0</v>
      </c>
      <c r="AR35" s="176" t="n">
        <f aca="false">SUM(AP35/$AN$8)</f>
        <v>260800.31853474</v>
      </c>
      <c r="AS35" s="188" t="n">
        <f aca="false">SUM(AS40)</f>
        <v>1980000</v>
      </c>
      <c r="AT35" s="188" t="n">
        <f aca="false">SUM(AT40)</f>
        <v>0</v>
      </c>
      <c r="AU35" s="176" t="n">
        <f aca="false">SUM(AU40)</f>
        <v>97932.32</v>
      </c>
      <c r="AV35" s="177" t="n">
        <f aca="false">SUM(AU35/AR35*100)</f>
        <v>37.5506903328244</v>
      </c>
      <c r="BB35" s="19" t="n">
        <f aca="false">SUM(AW35+AX35+AY35+AZ35+BA35)</f>
        <v>0</v>
      </c>
      <c r="BC35" s="143" t="n">
        <f aca="false">SUM(AU35-BB35)</f>
        <v>97932.32</v>
      </c>
    </row>
    <row r="36" customFormat="false" ht="12.75" hidden="true" customHeight="false" outlineLevel="0" collapsed="false">
      <c r="A36" s="178"/>
      <c r="B36" s="172" t="s">
        <v>210</v>
      </c>
      <c r="C36" s="172"/>
      <c r="D36" s="172"/>
      <c r="E36" s="172"/>
      <c r="F36" s="172"/>
      <c r="G36" s="172"/>
      <c r="H36" s="172"/>
      <c r="I36" s="185" t="s">
        <v>211</v>
      </c>
      <c r="J36" s="186" t="s">
        <v>114</v>
      </c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76" t="n">
        <f aca="false">SUM(AN36/$AN$8)</f>
        <v>0</v>
      </c>
      <c r="AP36" s="188" t="n">
        <v>586500</v>
      </c>
      <c r="AQ36" s="188"/>
      <c r="AR36" s="176" t="n">
        <f aca="false">SUM(AP36/$AN$8)</f>
        <v>77841.9271351782</v>
      </c>
      <c r="AS36" s="188"/>
      <c r="AT36" s="188"/>
      <c r="AU36" s="176"/>
      <c r="AV36" s="177" t="n">
        <f aca="false">SUM(AU36/AR36*100)</f>
        <v>0</v>
      </c>
      <c r="BC36" s="143" t="n">
        <f aca="false">SUM(AU36-BB36)</f>
        <v>0</v>
      </c>
    </row>
    <row r="37" customFormat="false" ht="12.75" hidden="true" customHeight="false" outlineLevel="0" collapsed="false">
      <c r="A37" s="178"/>
      <c r="B37" s="172" t="s">
        <v>229</v>
      </c>
      <c r="C37" s="172"/>
      <c r="D37" s="172"/>
      <c r="E37" s="172"/>
      <c r="F37" s="172"/>
      <c r="G37" s="172"/>
      <c r="H37" s="172"/>
      <c r="I37" s="201" t="s">
        <v>230</v>
      </c>
      <c r="J37" s="186" t="s">
        <v>28</v>
      </c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76" t="n">
        <f aca="false">SUM(AN37/$AN$8)</f>
        <v>0</v>
      </c>
      <c r="AP37" s="188" t="n">
        <f aca="false">SUM(AX44:AX119)</f>
        <v>5163.38</v>
      </c>
      <c r="AQ37" s="188"/>
      <c r="AR37" s="176" t="n">
        <f aca="false">SUM(AP37/$AN$8)</f>
        <v>685.298294511912</v>
      </c>
      <c r="AS37" s="188"/>
      <c r="AT37" s="188"/>
      <c r="AU37" s="176"/>
      <c r="AV37" s="177" t="n">
        <f aca="false">SUM(AU37/AR37*100)</f>
        <v>0</v>
      </c>
      <c r="BC37" s="143" t="n">
        <f aca="false">SUM(AU37-BB37)</f>
        <v>0</v>
      </c>
    </row>
    <row r="38" customFormat="false" ht="12.75" hidden="true" customHeight="false" outlineLevel="0" collapsed="false">
      <c r="A38" s="178"/>
      <c r="B38" s="172" t="s">
        <v>229</v>
      </c>
      <c r="C38" s="172"/>
      <c r="D38" s="172"/>
      <c r="E38" s="172"/>
      <c r="F38" s="172"/>
      <c r="G38" s="172"/>
      <c r="H38" s="172"/>
      <c r="I38" s="185" t="s">
        <v>231</v>
      </c>
      <c r="J38" s="186" t="s">
        <v>232</v>
      </c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76" t="n">
        <f aca="false">SUM(AN38/$AN$8)</f>
        <v>0</v>
      </c>
      <c r="AP38" s="188" t="n">
        <v>100000</v>
      </c>
      <c r="AQ38" s="188"/>
      <c r="AR38" s="176" t="n">
        <f aca="false">SUM(AP38/$AN$8)</f>
        <v>13272.2808414626</v>
      </c>
      <c r="AS38" s="188"/>
      <c r="AT38" s="188"/>
      <c r="AU38" s="176"/>
      <c r="AV38" s="177" t="n">
        <f aca="false">SUM(AU38/AR38*100)</f>
        <v>0</v>
      </c>
      <c r="BC38" s="143" t="n">
        <f aca="false">SUM(AU38-BB38)</f>
        <v>0</v>
      </c>
    </row>
    <row r="39" customFormat="false" ht="12.75" hidden="true" customHeight="false" outlineLevel="0" collapsed="false">
      <c r="A39" s="178"/>
      <c r="B39" s="172" t="s">
        <v>210</v>
      </c>
      <c r="C39" s="172"/>
      <c r="D39" s="172"/>
      <c r="E39" s="172"/>
      <c r="F39" s="172"/>
      <c r="G39" s="172"/>
      <c r="H39" s="172"/>
      <c r="I39" s="185" t="s">
        <v>211</v>
      </c>
      <c r="J39" s="186" t="s">
        <v>37</v>
      </c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76" t="n">
        <f aca="false">SUM(AN39/$AN$8)</f>
        <v>0</v>
      </c>
      <c r="AP39" s="188" t="n">
        <v>450000</v>
      </c>
      <c r="AQ39" s="188"/>
      <c r="AR39" s="176" t="n">
        <f aca="false">SUM(AP39/$AN$8)</f>
        <v>59725.2637865817</v>
      </c>
      <c r="AS39" s="188"/>
      <c r="AT39" s="188"/>
      <c r="AU39" s="176"/>
      <c r="AV39" s="177" t="n">
        <f aca="false">SUM(AU39/AR39*100)</f>
        <v>0</v>
      </c>
      <c r="BC39" s="143" t="n">
        <f aca="false">SUM(AU39-BB39)</f>
        <v>0</v>
      </c>
    </row>
    <row r="40" customFormat="false" ht="12.75" hidden="false" customHeight="false" outlineLevel="0" collapsed="false">
      <c r="A40" s="189"/>
      <c r="B40" s="190"/>
      <c r="C40" s="190"/>
      <c r="D40" s="190"/>
      <c r="E40" s="190"/>
      <c r="F40" s="190"/>
      <c r="G40" s="190"/>
      <c r="H40" s="190"/>
      <c r="I40" s="191" t="n">
        <v>3</v>
      </c>
      <c r="J40" s="84" t="s">
        <v>64</v>
      </c>
      <c r="K40" s="192" t="n">
        <f aca="false">SUM(K41+K52)</f>
        <v>1815716.15</v>
      </c>
      <c r="L40" s="192" t="n">
        <f aca="false">SUM(L41+L52)</f>
        <v>1540000</v>
      </c>
      <c r="M40" s="192" t="n">
        <f aca="false">SUM(M41+M52)</f>
        <v>1540000</v>
      </c>
      <c r="N40" s="192" t="n">
        <f aca="false">SUM(N41+N52)</f>
        <v>781000</v>
      </c>
      <c r="O40" s="192" t="n">
        <f aca="false">SUM(O41+O52)</f>
        <v>781000</v>
      </c>
      <c r="P40" s="192" t="n">
        <f aca="false">SUM(P41+P52)</f>
        <v>789362</v>
      </c>
      <c r="Q40" s="192" t="n">
        <f aca="false">SUM(Q41+Q52)</f>
        <v>789362</v>
      </c>
      <c r="R40" s="192" t="n">
        <f aca="false">SUM(R41+R52)</f>
        <v>284478.29</v>
      </c>
      <c r="S40" s="192" t="n">
        <f aca="false">SUM(S41+S52)</f>
        <v>1019550</v>
      </c>
      <c r="T40" s="192" t="n">
        <f aca="false">SUM(T41+T52)</f>
        <v>394432.02</v>
      </c>
      <c r="U40" s="192" t="n">
        <f aca="false">SUM(U41+U52)</f>
        <v>0</v>
      </c>
      <c r="V40" s="192" t="e">
        <f aca="false">SUM(V41+V52)</f>
        <v>#DIV/0!</v>
      </c>
      <c r="W40" s="192" t="n">
        <f aca="false">SUM(W41+W52)</f>
        <v>989000</v>
      </c>
      <c r="X40" s="192" t="n">
        <f aca="false">SUM(X41+X52)</f>
        <v>1463700</v>
      </c>
      <c r="Y40" s="192" t="n">
        <f aca="false">SUM(Y41+Y52)</f>
        <v>1625700</v>
      </c>
      <c r="Z40" s="192" t="n">
        <f aca="false">SUM(Z41+Z52)</f>
        <v>2819504</v>
      </c>
      <c r="AA40" s="192" t="n">
        <f aca="false">SUM(AA41+AA52)</f>
        <v>1837500</v>
      </c>
      <c r="AB40" s="192" t="n">
        <f aca="false">SUM(AB41+AB52)</f>
        <v>590626.46</v>
      </c>
      <c r="AC40" s="192" t="n">
        <f aca="false">SUM(AC41+AC52)</f>
        <v>1872500</v>
      </c>
      <c r="AD40" s="192" t="n">
        <f aca="false">SUM(AD41+AD52)</f>
        <v>1648000</v>
      </c>
      <c r="AE40" s="192" t="n">
        <f aca="false">SUM(AE41+AE52)</f>
        <v>0</v>
      </c>
      <c r="AF40" s="192" t="n">
        <f aca="false">SUM(AF41+AF52)</f>
        <v>0</v>
      </c>
      <c r="AG40" s="192" t="n">
        <f aca="false">SUM(AG41+AG52)</f>
        <v>1653000</v>
      </c>
      <c r="AH40" s="192" t="n">
        <f aca="false">SUM(AH41+AH52)</f>
        <v>1172014.91</v>
      </c>
      <c r="AI40" s="192" t="n">
        <f aca="false">SUM(AI41+AI52)</f>
        <v>1995200</v>
      </c>
      <c r="AJ40" s="192" t="n">
        <f aca="false">SUM(AJ41+AJ52)</f>
        <v>617159.9</v>
      </c>
      <c r="AK40" s="192" t="n">
        <f aca="false">SUM(AK41+AK52)</f>
        <v>2111161.6</v>
      </c>
      <c r="AL40" s="192" t="n">
        <f aca="false">SUM(AL41+AL52)</f>
        <v>178000</v>
      </c>
      <c r="AM40" s="192" t="n">
        <f aca="false">SUM(AM41+AM52)</f>
        <v>125500</v>
      </c>
      <c r="AN40" s="192" t="n">
        <f aca="false">SUM(AN41+AN52)</f>
        <v>2168661.6</v>
      </c>
      <c r="AO40" s="176" t="n">
        <f aca="false">SUM(AN40/$AN$8)</f>
        <v>287830.858052956</v>
      </c>
      <c r="AP40" s="176" t="n">
        <f aca="false">SUM(AP41+AP52)</f>
        <v>1965000</v>
      </c>
      <c r="AQ40" s="176" t="n">
        <f aca="false">SUM(AQ41+AQ52)</f>
        <v>0</v>
      </c>
      <c r="AR40" s="176" t="n">
        <f aca="false">SUM(AP40/$AN$8)</f>
        <v>260800.31853474</v>
      </c>
      <c r="AS40" s="176" t="n">
        <f aca="false">SUM(AS41+AS52)</f>
        <v>1980000</v>
      </c>
      <c r="AT40" s="176" t="n">
        <f aca="false">SUM(AT41+AT52)</f>
        <v>0</v>
      </c>
      <c r="AU40" s="176" t="n">
        <f aca="false">SUM(AU41+AU52)</f>
        <v>97932.32</v>
      </c>
      <c r="AV40" s="177" t="n">
        <f aca="false">SUM(AU40/AR40*100)</f>
        <v>37.5506903328244</v>
      </c>
      <c r="BB40" s="19" t="n">
        <f aca="false">SUM(AW40+AX40+AY40+AZ40+BA40)</f>
        <v>0</v>
      </c>
      <c r="BC40" s="143" t="n">
        <f aca="false">SUM(AU40-BB40)</f>
        <v>97932.32</v>
      </c>
    </row>
    <row r="41" customFormat="false" ht="12.75" hidden="false" customHeight="false" outlineLevel="0" collapsed="false">
      <c r="A41" s="189"/>
      <c r="B41" s="190"/>
      <c r="C41" s="190"/>
      <c r="D41" s="190"/>
      <c r="E41" s="190"/>
      <c r="F41" s="190"/>
      <c r="G41" s="190"/>
      <c r="H41" s="190"/>
      <c r="I41" s="191" t="n">
        <v>31</v>
      </c>
      <c r="J41" s="84" t="s">
        <v>65</v>
      </c>
      <c r="K41" s="192" t="n">
        <f aca="false">SUM(K42+K45+K49)</f>
        <v>807306.83</v>
      </c>
      <c r="L41" s="192" t="n">
        <f aca="false">SUM(L42+L45+L49)</f>
        <v>1112500</v>
      </c>
      <c r="M41" s="192" t="n">
        <f aca="false">SUM(M42+M45+M49)</f>
        <v>1112500</v>
      </c>
      <c r="N41" s="192" t="n">
        <f aca="false">SUM(N42+N45+N49)</f>
        <v>351000</v>
      </c>
      <c r="O41" s="192" t="n">
        <f aca="false">SUM(O42+O45+O49)</f>
        <v>351000</v>
      </c>
      <c r="P41" s="192" t="n">
        <f aca="false">SUM(P42+P45+P49)</f>
        <v>392000</v>
      </c>
      <c r="Q41" s="192" t="n">
        <f aca="false">SUM(Q42+Q45+Q49)</f>
        <v>392000</v>
      </c>
      <c r="R41" s="192" t="n">
        <f aca="false">SUM(R42+R45+R49)</f>
        <v>150369.05</v>
      </c>
      <c r="S41" s="192" t="n">
        <f aca="false">SUM(S42+S45+S49)</f>
        <v>507550</v>
      </c>
      <c r="T41" s="192" t="n">
        <f aca="false">SUM(T42+T45+T49)</f>
        <v>240053.35</v>
      </c>
      <c r="U41" s="192" t="n">
        <f aca="false">SUM(U42+U45+U49)</f>
        <v>0</v>
      </c>
      <c r="V41" s="192" t="n">
        <f aca="false">SUM(V42+V45+V49)</f>
        <v>807.079096045198</v>
      </c>
      <c r="W41" s="192" t="n">
        <f aca="false">SUM(W42+W45+W49)</f>
        <v>507000</v>
      </c>
      <c r="X41" s="192" t="n">
        <f aca="false">SUM(X42+X45+X49)</f>
        <v>617500</v>
      </c>
      <c r="Y41" s="192" t="n">
        <f aca="false">SUM(Y42+Y45+Y49)</f>
        <v>685404</v>
      </c>
      <c r="Z41" s="192" t="n">
        <f aca="false">SUM(Z42+Z45+Z49)</f>
        <v>738500</v>
      </c>
      <c r="AA41" s="192" t="n">
        <f aca="false">SUM(AA42+AA45+AA49)</f>
        <v>688000</v>
      </c>
      <c r="AB41" s="192" t="n">
        <f aca="false">SUM(AB42+AB45+AB49)</f>
        <v>359004.03</v>
      </c>
      <c r="AC41" s="192" t="n">
        <f aca="false">SUM(AC42+AC45+AC49)</f>
        <v>688000</v>
      </c>
      <c r="AD41" s="192" t="n">
        <f aca="false">SUM(AD42+AD45+AD49)</f>
        <v>671000</v>
      </c>
      <c r="AE41" s="192" t="n">
        <f aca="false">SUM(AE42+AE45+AE49)</f>
        <v>0</v>
      </c>
      <c r="AF41" s="192" t="n">
        <f aca="false">SUM(AF42+AF45+AF49)</f>
        <v>0</v>
      </c>
      <c r="AG41" s="192" t="n">
        <f aca="false">SUM(AG42+AG45+AG49)</f>
        <v>671000</v>
      </c>
      <c r="AH41" s="192" t="n">
        <f aca="false">SUM(AH42+AH45+AH49)</f>
        <v>542477.54</v>
      </c>
      <c r="AI41" s="176" t="n">
        <f aca="false">SUM(AI42+AI45+AI49)</f>
        <v>754000</v>
      </c>
      <c r="AJ41" s="176" t="n">
        <f aca="false">SUM(AJ42+AJ45+AJ49)</f>
        <v>323911.41</v>
      </c>
      <c r="AK41" s="176" t="n">
        <f aca="false">SUM(AK42+AK45+AK49)</f>
        <v>747500</v>
      </c>
      <c r="AL41" s="176" t="n">
        <f aca="false">SUM(AL42+AL45+AL49)</f>
        <v>0</v>
      </c>
      <c r="AM41" s="176" t="n">
        <f aca="false">SUM(AM42+AM45+AM49)</f>
        <v>0</v>
      </c>
      <c r="AN41" s="176" t="n">
        <f aca="false">SUM(AN42+AN45+AN49)</f>
        <v>747500</v>
      </c>
      <c r="AO41" s="176" t="n">
        <f aca="false">SUM(AN41/$AN$8)</f>
        <v>99210.299289933</v>
      </c>
      <c r="AP41" s="176" t="n">
        <f aca="false">SUM(AP42+AP45+AP49)</f>
        <v>747500</v>
      </c>
      <c r="AQ41" s="176"/>
      <c r="AR41" s="176" t="n">
        <f aca="false">SUM(AP41/$AN$8)</f>
        <v>99210.299289933</v>
      </c>
      <c r="AS41" s="176" t="n">
        <v>760000</v>
      </c>
      <c r="AT41" s="176"/>
      <c r="AU41" s="176" t="n">
        <f aca="false">SUM(AU42+AU45+AU49)</f>
        <v>49784.56</v>
      </c>
      <c r="AV41" s="177" t="n">
        <f aca="false">SUM(AU41/AR41*100)</f>
        <v>50.1808384374582</v>
      </c>
      <c r="BB41" s="19" t="n">
        <f aca="false">SUM(AW41+AX41+AY41+AZ41+BA41)</f>
        <v>0</v>
      </c>
      <c r="BC41" s="143" t="n">
        <f aca="false">SUM(AU41-BB41)</f>
        <v>49784.56</v>
      </c>
    </row>
    <row r="42" customFormat="false" ht="12.75" hidden="false" customHeight="false" outlineLevel="0" collapsed="false">
      <c r="A42" s="193"/>
      <c r="B42" s="194" t="s">
        <v>83</v>
      </c>
      <c r="C42" s="194"/>
      <c r="D42" s="194"/>
      <c r="E42" s="194"/>
      <c r="F42" s="194"/>
      <c r="G42" s="194"/>
      <c r="H42" s="194"/>
      <c r="I42" s="195" t="n">
        <v>311</v>
      </c>
      <c r="J42" s="196" t="s">
        <v>233</v>
      </c>
      <c r="K42" s="197" t="n">
        <f aca="false">SUM(K43)</f>
        <v>710476.99</v>
      </c>
      <c r="L42" s="197" t="n">
        <f aca="false">SUM(L43)</f>
        <v>972000</v>
      </c>
      <c r="M42" s="197" t="n">
        <f aca="false">SUM(M43)</f>
        <v>972000</v>
      </c>
      <c r="N42" s="197" t="n">
        <f aca="false">SUM(N43:N44)</f>
        <v>296000</v>
      </c>
      <c r="O42" s="197" t="n">
        <f aca="false">SUM(O43:O44)</f>
        <v>296000</v>
      </c>
      <c r="P42" s="197" t="n">
        <f aca="false">SUM(P43:P44)</f>
        <v>335000</v>
      </c>
      <c r="Q42" s="197" t="n">
        <f aca="false">SUM(Q43:Q44)</f>
        <v>335000</v>
      </c>
      <c r="R42" s="197" t="n">
        <f aca="false">SUM(R43:R44)</f>
        <v>121563.91</v>
      </c>
      <c r="S42" s="197" t="n">
        <f aca="false">SUM(S43:S44)</f>
        <v>460000</v>
      </c>
      <c r="T42" s="197" t="n">
        <f aca="false">SUM(T43:T44)</f>
        <v>212889.92</v>
      </c>
      <c r="U42" s="197" t="n">
        <f aca="false">SUM(U43:U44)</f>
        <v>0</v>
      </c>
      <c r="V42" s="197" t="n">
        <f aca="false">SUM(V43:V44)</f>
        <v>609.745762711864</v>
      </c>
      <c r="W42" s="197" t="n">
        <f aca="false">SUM(W43:W44)</f>
        <v>460000</v>
      </c>
      <c r="X42" s="197" t="n">
        <f aca="false">SUM(X43:X44)</f>
        <v>510000</v>
      </c>
      <c r="Y42" s="197" t="n">
        <f aca="false">SUM(Y43:Y44)</f>
        <v>578000</v>
      </c>
      <c r="Z42" s="197" t="n">
        <f aca="false">SUM(Z43:Z44)</f>
        <v>590000</v>
      </c>
      <c r="AA42" s="197" t="n">
        <f aca="false">SUM(AA43:AA44)</f>
        <v>578000</v>
      </c>
      <c r="AB42" s="197" t="n">
        <f aca="false">SUM(AB43:AB44)</f>
        <v>313059.54</v>
      </c>
      <c r="AC42" s="197" t="n">
        <f aca="false">SUM(AC43:AC44)</f>
        <v>578000</v>
      </c>
      <c r="AD42" s="197" t="n">
        <f aca="false">SUM(AD43:AD44)</f>
        <v>561000</v>
      </c>
      <c r="AE42" s="197" t="n">
        <f aca="false">SUM(AE43:AE44)</f>
        <v>0</v>
      </c>
      <c r="AF42" s="197" t="n">
        <f aca="false">SUM(AF43:AF44)</f>
        <v>0</v>
      </c>
      <c r="AG42" s="197" t="n">
        <f aca="false">SUM(AG43:AG44)</f>
        <v>561000</v>
      </c>
      <c r="AH42" s="197" t="n">
        <f aca="false">SUM(AH43:AH44)</f>
        <v>462221.9</v>
      </c>
      <c r="AI42" s="197" t="n">
        <f aca="false">SUM(AI43:AI44)</f>
        <v>620000</v>
      </c>
      <c r="AJ42" s="197" t="n">
        <f aca="false">SUM(AJ43:AJ44)</f>
        <v>279321.5</v>
      </c>
      <c r="AK42" s="197" t="n">
        <f aca="false">SUM(AK43:AK44)</f>
        <v>570000</v>
      </c>
      <c r="AL42" s="197" t="n">
        <f aca="false">SUM(AL43:AL44)</f>
        <v>0</v>
      </c>
      <c r="AM42" s="197" t="n">
        <f aca="false">SUM(AM43:AM44)</f>
        <v>0</v>
      </c>
      <c r="AN42" s="197" t="n">
        <f aca="false">SUM(AN43:AN44)</f>
        <v>570000</v>
      </c>
      <c r="AO42" s="176" t="n">
        <f aca="false">SUM(AN42/$AN$8)</f>
        <v>75652.0007963368</v>
      </c>
      <c r="AP42" s="188" t="n">
        <f aca="false">SUM(AP43:AP44)</f>
        <v>570000</v>
      </c>
      <c r="AQ42" s="188"/>
      <c r="AR42" s="176" t="n">
        <f aca="false">SUM(AP42/$AN$8)</f>
        <v>75652.0007963368</v>
      </c>
      <c r="AS42" s="188"/>
      <c r="AT42" s="188"/>
      <c r="AU42" s="176" t="n">
        <f aca="false">SUM(AU43:AU44)</f>
        <v>33597.87</v>
      </c>
      <c r="AV42" s="177" t="n">
        <f aca="false">SUM(AU42/AR42*100)</f>
        <v>44.4110792131579</v>
      </c>
      <c r="BB42" s="19" t="n">
        <f aca="false">SUM(AW42+AX42+AY42+AZ42+BA42)</f>
        <v>0</v>
      </c>
      <c r="BC42" s="143" t="n">
        <f aca="false">SUM(AU42-BB42)</f>
        <v>33597.87</v>
      </c>
    </row>
    <row r="43" customFormat="false" ht="12.75" hidden="false" customHeight="false" outlineLevel="0" collapsed="false">
      <c r="A43" s="193"/>
      <c r="B43" s="194"/>
      <c r="C43" s="194"/>
      <c r="D43" s="194"/>
      <c r="E43" s="194"/>
      <c r="F43" s="194"/>
      <c r="G43" s="194"/>
      <c r="H43" s="194"/>
      <c r="I43" s="195" t="n">
        <v>31111</v>
      </c>
      <c r="J43" s="196" t="s">
        <v>234</v>
      </c>
      <c r="K43" s="197" t="n">
        <v>710476.99</v>
      </c>
      <c r="L43" s="197" t="n">
        <v>972000</v>
      </c>
      <c r="M43" s="197" t="n">
        <v>972000</v>
      </c>
      <c r="N43" s="197" t="n">
        <v>293000</v>
      </c>
      <c r="O43" s="197" t="n">
        <v>293000</v>
      </c>
      <c r="P43" s="197" t="n">
        <v>295000</v>
      </c>
      <c r="Q43" s="197" t="n">
        <v>295000</v>
      </c>
      <c r="R43" s="197" t="n">
        <v>121563.91</v>
      </c>
      <c r="S43" s="197" t="n">
        <v>250000</v>
      </c>
      <c r="T43" s="197" t="n">
        <v>176514.08</v>
      </c>
      <c r="U43" s="197"/>
      <c r="V43" s="176" t="n">
        <f aca="false">S43/P43*100</f>
        <v>84.7457627118644</v>
      </c>
      <c r="W43" s="188" t="n">
        <v>250000</v>
      </c>
      <c r="X43" s="188" t="n">
        <v>340000</v>
      </c>
      <c r="Y43" s="188" t="n">
        <v>408000</v>
      </c>
      <c r="Z43" s="188" t="n">
        <v>400000</v>
      </c>
      <c r="AA43" s="197" t="n">
        <v>408000</v>
      </c>
      <c r="AB43" s="197" t="n">
        <v>259070.82</v>
      </c>
      <c r="AC43" s="197" t="n">
        <v>408000</v>
      </c>
      <c r="AD43" s="197" t="n">
        <v>408000</v>
      </c>
      <c r="AE43" s="197"/>
      <c r="AF43" s="197"/>
      <c r="AG43" s="198" t="n">
        <f aca="false">SUM(AC43+AE43-AF43)</f>
        <v>408000</v>
      </c>
      <c r="AH43" s="197" t="n">
        <v>413471.78</v>
      </c>
      <c r="AI43" s="188" t="n">
        <v>467000</v>
      </c>
      <c r="AJ43" s="129" t="n">
        <v>217454.78</v>
      </c>
      <c r="AK43" s="197" t="n">
        <v>480000</v>
      </c>
      <c r="AL43" s="197"/>
      <c r="AM43" s="197"/>
      <c r="AN43" s="129" t="n">
        <f aca="false">SUM(AK43+AL43-AM43)</f>
        <v>480000</v>
      </c>
      <c r="AO43" s="176" t="n">
        <f aca="false">SUM(AN43/$AN$8)</f>
        <v>63706.9480390205</v>
      </c>
      <c r="AP43" s="131" t="n">
        <v>480000</v>
      </c>
      <c r="AQ43" s="131"/>
      <c r="AR43" s="176" t="n">
        <f aca="false">SUM(AP43/$AN$8)</f>
        <v>63706.9480390205</v>
      </c>
      <c r="AS43" s="131"/>
      <c r="AT43" s="131"/>
      <c r="AU43" s="176" t="n">
        <v>33597.87</v>
      </c>
      <c r="AV43" s="177" t="n">
        <f aca="false">SUM(AU43/AR43*100)</f>
        <v>52.738156565625</v>
      </c>
      <c r="AW43" s="176" t="n">
        <v>33597.87</v>
      </c>
      <c r="BB43" s="19" t="n">
        <f aca="false">SUM(AW43+AX43+AY43+AZ43+BA43)</f>
        <v>33597.87</v>
      </c>
      <c r="BC43" s="143" t="n">
        <f aca="false">SUM(AU43-BB43)</f>
        <v>0</v>
      </c>
    </row>
    <row r="44" customFormat="false" ht="12.75" hidden="false" customHeight="false" outlineLevel="0" collapsed="false">
      <c r="A44" s="193"/>
      <c r="B44" s="194"/>
      <c r="C44" s="194"/>
      <c r="D44" s="194"/>
      <c r="E44" s="194"/>
      <c r="F44" s="194"/>
      <c r="G44" s="194"/>
      <c r="H44" s="194"/>
      <c r="I44" s="195" t="n">
        <v>31112</v>
      </c>
      <c r="J44" s="196" t="s">
        <v>235</v>
      </c>
      <c r="K44" s="197"/>
      <c r="L44" s="197"/>
      <c r="M44" s="197"/>
      <c r="N44" s="197" t="n">
        <v>3000</v>
      </c>
      <c r="O44" s="197" t="n">
        <v>3000</v>
      </c>
      <c r="P44" s="197" t="n">
        <v>40000</v>
      </c>
      <c r="Q44" s="197" t="n">
        <v>40000</v>
      </c>
      <c r="R44" s="197"/>
      <c r="S44" s="197" t="n">
        <v>210000</v>
      </c>
      <c r="T44" s="197" t="n">
        <v>36375.84</v>
      </c>
      <c r="U44" s="197"/>
      <c r="V44" s="176" t="n">
        <f aca="false">S44/P44*100</f>
        <v>525</v>
      </c>
      <c r="W44" s="188" t="n">
        <v>210000</v>
      </c>
      <c r="X44" s="197" t="n">
        <v>170000</v>
      </c>
      <c r="Y44" s="197" t="n">
        <v>170000</v>
      </c>
      <c r="Z44" s="197" t="n">
        <v>190000</v>
      </c>
      <c r="AA44" s="197" t="n">
        <v>170000</v>
      </c>
      <c r="AB44" s="197" t="n">
        <v>53988.72</v>
      </c>
      <c r="AC44" s="197" t="n">
        <v>170000</v>
      </c>
      <c r="AD44" s="197" t="n">
        <v>153000</v>
      </c>
      <c r="AE44" s="197"/>
      <c r="AF44" s="197"/>
      <c r="AG44" s="198" t="n">
        <v>153000</v>
      </c>
      <c r="AH44" s="197" t="n">
        <v>48750.12</v>
      </c>
      <c r="AI44" s="188" t="n">
        <v>153000</v>
      </c>
      <c r="AJ44" s="129" t="n">
        <v>61866.72</v>
      </c>
      <c r="AK44" s="197" t="n">
        <v>90000</v>
      </c>
      <c r="AL44" s="197"/>
      <c r="AM44" s="197"/>
      <c r="AN44" s="129" t="n">
        <f aca="false">SUM(AK44+AL44-AM44)</f>
        <v>90000</v>
      </c>
      <c r="AO44" s="176" t="n">
        <f aca="false">SUM(AN44/$AN$8)</f>
        <v>11945.0527573163</v>
      </c>
      <c r="AP44" s="131" t="n">
        <v>90000</v>
      </c>
      <c r="AQ44" s="131"/>
      <c r="AR44" s="176" t="n">
        <f aca="false">SUM(AP44/$AN$8)</f>
        <v>11945.0527573163</v>
      </c>
      <c r="AS44" s="131"/>
      <c r="AT44" s="131"/>
      <c r="AU44" s="176"/>
      <c r="AV44" s="177" t="n">
        <f aca="false">SUM(AU44/AR44*100)</f>
        <v>0</v>
      </c>
      <c r="AW44" s="176"/>
      <c r="BB44" s="19" t="n">
        <f aca="false">SUM(AW44+AX44+AY44+AZ44+BA44)</f>
        <v>0</v>
      </c>
      <c r="BC44" s="143" t="n">
        <f aca="false">SUM(AU44-BB44)</f>
        <v>0</v>
      </c>
    </row>
    <row r="45" customFormat="false" ht="12.75" hidden="false" customHeight="false" outlineLevel="0" collapsed="false">
      <c r="A45" s="193"/>
      <c r="B45" s="194" t="s">
        <v>83</v>
      </c>
      <c r="C45" s="194"/>
      <c r="D45" s="194"/>
      <c r="E45" s="194"/>
      <c r="F45" s="194"/>
      <c r="G45" s="194"/>
      <c r="H45" s="194"/>
      <c r="I45" s="195" t="n">
        <v>312</v>
      </c>
      <c r="J45" s="196" t="s">
        <v>236</v>
      </c>
      <c r="K45" s="197" t="n">
        <f aca="false">SUM(K46)</f>
        <v>0</v>
      </c>
      <c r="L45" s="197" t="n">
        <f aca="false">SUM(L46)</f>
        <v>8000</v>
      </c>
      <c r="M45" s="197" t="n">
        <f aca="false">SUM(M46)</f>
        <v>8000</v>
      </c>
      <c r="N45" s="197" t="n">
        <f aca="false">SUM(N46)</f>
        <v>14000</v>
      </c>
      <c r="O45" s="197" t="n">
        <f aca="false">SUM(O46)</f>
        <v>14000</v>
      </c>
      <c r="P45" s="197" t="n">
        <f aca="false">SUM(P46)</f>
        <v>12000</v>
      </c>
      <c r="Q45" s="197" t="n">
        <f aca="false">SUM(Q46)</f>
        <v>12000</v>
      </c>
      <c r="R45" s="197" t="n">
        <f aca="false">SUM(R46)</f>
        <v>9962.77</v>
      </c>
      <c r="S45" s="197" t="n">
        <f aca="false">SUM(S46)</f>
        <v>15000</v>
      </c>
      <c r="T45" s="197" t="n">
        <f aca="false">SUM(T46)</f>
        <v>4500</v>
      </c>
      <c r="U45" s="197" t="n">
        <f aca="false">SUM(U46)</f>
        <v>0</v>
      </c>
      <c r="V45" s="197" t="n">
        <f aca="false">SUM(V46)</f>
        <v>125</v>
      </c>
      <c r="W45" s="197" t="n">
        <f aca="false">SUM(W46)</f>
        <v>15000</v>
      </c>
      <c r="X45" s="197" t="n">
        <f aca="false">SUM(X46:X47)</f>
        <v>34000</v>
      </c>
      <c r="Y45" s="197" t="n">
        <f aca="false">SUM(Y46:Y47)</f>
        <v>27500</v>
      </c>
      <c r="Z45" s="197" t="n">
        <v>52500</v>
      </c>
      <c r="AA45" s="197" t="n">
        <f aca="false">SUM(AA46:AA47)</f>
        <v>30000</v>
      </c>
      <c r="AB45" s="197" t="n">
        <f aca="false">SUM(AB46:AB47)</f>
        <v>0</v>
      </c>
      <c r="AC45" s="197" t="n">
        <f aca="false">SUM(AC46:AC47)</f>
        <v>30000</v>
      </c>
      <c r="AD45" s="197" t="n">
        <f aca="false">SUM(AD46:AD47)</f>
        <v>30000</v>
      </c>
      <c r="AE45" s="197" t="n">
        <f aca="false">SUM(AE46:AE47)</f>
        <v>0</v>
      </c>
      <c r="AF45" s="197" t="n">
        <f aca="false">SUM(AF46:AF47)</f>
        <v>0</v>
      </c>
      <c r="AG45" s="197" t="n">
        <f aca="false">SUM(AG46:AG47)</f>
        <v>30000</v>
      </c>
      <c r="AH45" s="197" t="n">
        <f aca="false">SUM(AH46:AH47)</f>
        <v>6000</v>
      </c>
      <c r="AI45" s="188" t="n">
        <f aca="false">SUM(AI46:AI47)</f>
        <v>30000</v>
      </c>
      <c r="AJ45" s="188" t="n">
        <f aca="false">SUM(AJ46:AJ47)</f>
        <v>0</v>
      </c>
      <c r="AK45" s="188" t="n">
        <f aca="false">SUM(AK46:AK48)</f>
        <v>80000</v>
      </c>
      <c r="AL45" s="188" t="n">
        <f aca="false">SUM(AL46:AL48)</f>
        <v>0</v>
      </c>
      <c r="AM45" s="188" t="n">
        <f aca="false">SUM(AM46:AM48)</f>
        <v>0</v>
      </c>
      <c r="AN45" s="188" t="n">
        <f aca="false">SUM(AN46:AN48)</f>
        <v>80000</v>
      </c>
      <c r="AO45" s="176" t="n">
        <f aca="false">SUM(AN45/$AN$8)</f>
        <v>10617.8246731701</v>
      </c>
      <c r="AP45" s="188" t="n">
        <f aca="false">SUM(AP46:AP48)</f>
        <v>80000</v>
      </c>
      <c r="AQ45" s="188"/>
      <c r="AR45" s="176" t="n">
        <f aca="false">SUM(AP45/$AN$8)</f>
        <v>10617.8246731701</v>
      </c>
      <c r="AS45" s="188"/>
      <c r="AT45" s="188"/>
      <c r="AU45" s="176" t="n">
        <f aca="false">SUM(AU46:AU48)</f>
        <v>3190.8</v>
      </c>
      <c r="AV45" s="177" t="n">
        <f aca="false">SUM(AU45/AR45*100)</f>
        <v>30.05135325</v>
      </c>
      <c r="AW45" s="176"/>
      <c r="BB45" s="19" t="n">
        <f aca="false">SUM(AW45+AX45+AY45+AZ45+BA45)</f>
        <v>0</v>
      </c>
      <c r="BC45" s="143" t="n">
        <f aca="false">SUM(AU45-BB45)</f>
        <v>3190.8</v>
      </c>
    </row>
    <row r="46" customFormat="false" ht="12.75" hidden="false" customHeight="false" outlineLevel="0" collapsed="false">
      <c r="A46" s="193"/>
      <c r="B46" s="194"/>
      <c r="C46" s="194"/>
      <c r="D46" s="194"/>
      <c r="E46" s="194"/>
      <c r="F46" s="194"/>
      <c r="G46" s="194"/>
      <c r="H46" s="194"/>
      <c r="I46" s="195" t="n">
        <v>31219</v>
      </c>
      <c r="J46" s="196" t="s">
        <v>236</v>
      </c>
      <c r="K46" s="197" t="n">
        <v>0</v>
      </c>
      <c r="L46" s="197" t="n">
        <v>8000</v>
      </c>
      <c r="M46" s="197" t="n">
        <v>8000</v>
      </c>
      <c r="N46" s="197" t="n">
        <v>14000</v>
      </c>
      <c r="O46" s="197" t="n">
        <v>14000</v>
      </c>
      <c r="P46" s="197" t="n">
        <v>12000</v>
      </c>
      <c r="Q46" s="197" t="n">
        <v>12000</v>
      </c>
      <c r="R46" s="197" t="n">
        <v>9962.77</v>
      </c>
      <c r="S46" s="197" t="n">
        <v>15000</v>
      </c>
      <c r="T46" s="197" t="n">
        <v>4500</v>
      </c>
      <c r="U46" s="197"/>
      <c r="V46" s="176" t="n">
        <f aca="false">S46/P46*100</f>
        <v>125</v>
      </c>
      <c r="W46" s="188" t="n">
        <v>15000</v>
      </c>
      <c r="X46" s="197" t="n">
        <v>27000</v>
      </c>
      <c r="Y46" s="197" t="n">
        <v>20000</v>
      </c>
      <c r="Z46" s="197" t="n">
        <v>20000</v>
      </c>
      <c r="AA46" s="197" t="n">
        <v>20000</v>
      </c>
      <c r="AB46" s="197"/>
      <c r="AC46" s="197" t="n">
        <v>20000</v>
      </c>
      <c r="AD46" s="197" t="n">
        <v>20000</v>
      </c>
      <c r="AE46" s="197"/>
      <c r="AF46" s="197"/>
      <c r="AG46" s="198" t="n">
        <f aca="false">SUM(AD46+AE46-AF46)</f>
        <v>20000</v>
      </c>
      <c r="AH46" s="197" t="n">
        <v>6000</v>
      </c>
      <c r="AI46" s="188" t="n">
        <v>20000</v>
      </c>
      <c r="AJ46" s="129" t="n">
        <v>0</v>
      </c>
      <c r="AK46" s="197" t="n">
        <v>35000</v>
      </c>
      <c r="AL46" s="197"/>
      <c r="AM46" s="197"/>
      <c r="AN46" s="129" t="n">
        <f aca="false">SUM(AK46+AL46-AM46)</f>
        <v>35000</v>
      </c>
      <c r="AO46" s="176" t="n">
        <f aca="false">SUM(AN46/$AN$8)</f>
        <v>4645.29829451191</v>
      </c>
      <c r="AP46" s="131" t="n">
        <v>35000</v>
      </c>
      <c r="AQ46" s="131"/>
      <c r="AR46" s="176" t="n">
        <f aca="false">SUM(AP46/$AN$8)</f>
        <v>4645.29829451191</v>
      </c>
      <c r="AS46" s="131"/>
      <c r="AT46" s="131"/>
      <c r="AU46" s="176" t="n">
        <v>1200</v>
      </c>
      <c r="AV46" s="177" t="n">
        <f aca="false">SUM(AU46/AR46*100)</f>
        <v>25.8325714285714</v>
      </c>
      <c r="AW46" s="176" t="n">
        <v>1200</v>
      </c>
      <c r="BB46" s="19" t="n">
        <f aca="false">SUM(AW46+AX46+AY46+AZ46+BA46)</f>
        <v>1200</v>
      </c>
      <c r="BC46" s="143" t="n">
        <f aca="false">SUM(AU46-BB46)</f>
        <v>0</v>
      </c>
    </row>
    <row r="47" customFormat="false" ht="12.75" hidden="false" customHeight="false" outlineLevel="0" collapsed="false">
      <c r="A47" s="193"/>
      <c r="B47" s="194"/>
      <c r="C47" s="194"/>
      <c r="D47" s="194"/>
      <c r="E47" s="194"/>
      <c r="F47" s="194"/>
      <c r="G47" s="194"/>
      <c r="H47" s="194"/>
      <c r="I47" s="195" t="n">
        <v>31219</v>
      </c>
      <c r="J47" s="196" t="s">
        <v>237</v>
      </c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76"/>
      <c r="W47" s="188"/>
      <c r="X47" s="197" t="n">
        <v>7000</v>
      </c>
      <c r="Y47" s="197" t="n">
        <v>7500</v>
      </c>
      <c r="Z47" s="197" t="n">
        <v>7500</v>
      </c>
      <c r="AA47" s="197" t="n">
        <v>10000</v>
      </c>
      <c r="AB47" s="197"/>
      <c r="AC47" s="197" t="n">
        <v>10000</v>
      </c>
      <c r="AD47" s="197" t="n">
        <v>10000</v>
      </c>
      <c r="AE47" s="197"/>
      <c r="AF47" s="197"/>
      <c r="AG47" s="198" t="n">
        <f aca="false">SUM(AD47+AE47-AF47)</f>
        <v>10000</v>
      </c>
      <c r="AH47" s="197"/>
      <c r="AI47" s="188" t="n">
        <v>10000</v>
      </c>
      <c r="AJ47" s="129" t="n">
        <v>0</v>
      </c>
      <c r="AK47" s="197" t="n">
        <v>15000</v>
      </c>
      <c r="AL47" s="197"/>
      <c r="AM47" s="197"/>
      <c r="AN47" s="129" t="n">
        <f aca="false">SUM(AK47+AL47-AM47)</f>
        <v>15000</v>
      </c>
      <c r="AO47" s="176" t="n">
        <f aca="false">SUM(AN47/$AN$8)</f>
        <v>1990.84212621939</v>
      </c>
      <c r="AP47" s="131" t="n">
        <v>15000</v>
      </c>
      <c r="AQ47" s="131"/>
      <c r="AR47" s="176" t="n">
        <f aca="false">SUM(AP47/$AN$8)</f>
        <v>1990.84212621939</v>
      </c>
      <c r="AS47" s="131"/>
      <c r="AT47" s="131"/>
      <c r="AU47" s="176"/>
      <c r="AV47" s="177" t="n">
        <f aca="false">SUM(AU47/AR47*100)</f>
        <v>0</v>
      </c>
      <c r="AW47" s="176"/>
      <c r="BB47" s="19" t="n">
        <f aca="false">SUM(AW47+AX47+AY47+AZ47+BA47)</f>
        <v>0</v>
      </c>
      <c r="BC47" s="143" t="n">
        <f aca="false">SUM(AU47-BB47)</f>
        <v>0</v>
      </c>
    </row>
    <row r="48" customFormat="false" ht="12.75" hidden="false" customHeight="false" outlineLevel="0" collapsed="false">
      <c r="A48" s="193"/>
      <c r="B48" s="194"/>
      <c r="C48" s="194"/>
      <c r="D48" s="194"/>
      <c r="E48" s="194"/>
      <c r="F48" s="194"/>
      <c r="G48" s="194"/>
      <c r="H48" s="194"/>
      <c r="I48" s="195" t="n">
        <v>31219</v>
      </c>
      <c r="J48" s="196" t="s">
        <v>238</v>
      </c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76"/>
      <c r="W48" s="188"/>
      <c r="X48" s="197"/>
      <c r="Y48" s="197" t="n">
        <v>0</v>
      </c>
      <c r="Z48" s="197" t="n">
        <v>25000</v>
      </c>
      <c r="AA48" s="197" t="n">
        <v>25000</v>
      </c>
      <c r="AB48" s="197"/>
      <c r="AC48" s="197" t="n">
        <v>25000</v>
      </c>
      <c r="AD48" s="197" t="n">
        <v>25000</v>
      </c>
      <c r="AE48" s="197"/>
      <c r="AF48" s="197"/>
      <c r="AG48" s="198" t="n">
        <f aca="false">SUM(AD48+AE48-AF48)</f>
        <v>25000</v>
      </c>
      <c r="AH48" s="197" t="n">
        <v>22916.85</v>
      </c>
      <c r="AI48" s="188" t="n">
        <v>35000</v>
      </c>
      <c r="AJ48" s="129" t="n">
        <v>12500.1</v>
      </c>
      <c r="AK48" s="197" t="n">
        <v>30000</v>
      </c>
      <c r="AL48" s="197"/>
      <c r="AM48" s="197"/>
      <c r="AN48" s="129" t="n">
        <f aca="false">SUM(AK48+AL48-AM48)</f>
        <v>30000</v>
      </c>
      <c r="AO48" s="176" t="n">
        <f aca="false">SUM(AN48/$AN$8)</f>
        <v>3981.68425243878</v>
      </c>
      <c r="AP48" s="131" t="n">
        <v>30000</v>
      </c>
      <c r="AQ48" s="131"/>
      <c r="AR48" s="176" t="n">
        <f aca="false">SUM(AP48/$AN$8)</f>
        <v>3981.68425243878</v>
      </c>
      <c r="AS48" s="131"/>
      <c r="AT48" s="131"/>
      <c r="AU48" s="176" t="n">
        <v>1990.8</v>
      </c>
      <c r="AV48" s="177" t="n">
        <f aca="false">SUM(AU48/AR48*100)</f>
        <v>49.998942</v>
      </c>
      <c r="AW48" s="176" t="n">
        <v>1990.8</v>
      </c>
      <c r="BB48" s="19" t="n">
        <f aca="false">SUM(AW48+AX48+AY48+AZ48+BA48)</f>
        <v>1990.8</v>
      </c>
      <c r="BC48" s="143" t="n">
        <f aca="false">SUM(AU48-BB48)</f>
        <v>0</v>
      </c>
    </row>
    <row r="49" customFormat="false" ht="12.75" hidden="false" customHeight="false" outlineLevel="0" collapsed="false">
      <c r="A49" s="193"/>
      <c r="B49" s="194" t="s">
        <v>83</v>
      </c>
      <c r="C49" s="194"/>
      <c r="D49" s="194"/>
      <c r="E49" s="194"/>
      <c r="F49" s="194"/>
      <c r="G49" s="194"/>
      <c r="H49" s="194"/>
      <c r="I49" s="195" t="n">
        <v>313</v>
      </c>
      <c r="J49" s="196" t="s">
        <v>239</v>
      </c>
      <c r="K49" s="197" t="n">
        <f aca="false">SUM(K50:K51)</f>
        <v>96829.84</v>
      </c>
      <c r="L49" s="197" t="n">
        <f aca="false">SUM(L50:L51)</f>
        <v>132500</v>
      </c>
      <c r="M49" s="197" t="n">
        <f aca="false">SUM(M50:M51)</f>
        <v>132500</v>
      </c>
      <c r="N49" s="197" t="n">
        <f aca="false">SUM(N50:N51)</f>
        <v>41000</v>
      </c>
      <c r="O49" s="197" t="n">
        <f aca="false">SUM(O50:O51)</f>
        <v>41000</v>
      </c>
      <c r="P49" s="197" t="n">
        <f aca="false">SUM(P50:P51)</f>
        <v>45000</v>
      </c>
      <c r="Q49" s="197" t="n">
        <f aca="false">SUM(Q50:Q51)</f>
        <v>45000</v>
      </c>
      <c r="R49" s="197" t="n">
        <f aca="false">SUM(R50:R51)</f>
        <v>18842.37</v>
      </c>
      <c r="S49" s="197" t="n">
        <f aca="false">SUM(S50:S51)</f>
        <v>32550</v>
      </c>
      <c r="T49" s="197" t="n">
        <f aca="false">SUM(T50:T51)</f>
        <v>22663.43</v>
      </c>
      <c r="U49" s="197" t="n">
        <f aca="false">SUM(U50:U51)</f>
        <v>0</v>
      </c>
      <c r="V49" s="197" t="n">
        <f aca="false">SUM(V50:V51)</f>
        <v>72.3333333333333</v>
      </c>
      <c r="W49" s="197" t="n">
        <f aca="false">SUM(W50:W51)</f>
        <v>32000</v>
      </c>
      <c r="X49" s="197" t="n">
        <f aca="false">SUM(X50:X51)</f>
        <v>73500</v>
      </c>
      <c r="Y49" s="197" t="n">
        <f aca="false">SUM(Y50:Y51)</f>
        <v>79904</v>
      </c>
      <c r="Z49" s="197" t="n">
        <f aca="false">SUM(Z50:Z51)</f>
        <v>96000</v>
      </c>
      <c r="AA49" s="197" t="n">
        <f aca="false">SUM(AA50:AA51)</f>
        <v>80000</v>
      </c>
      <c r="AB49" s="197" t="n">
        <f aca="false">SUM(AB50:AB51)</f>
        <v>45944.49</v>
      </c>
      <c r="AC49" s="197" t="n">
        <f aca="false">SUM(AC50:AC51)</f>
        <v>80000</v>
      </c>
      <c r="AD49" s="197" t="n">
        <f aca="false">SUM(AD50:AD51)</f>
        <v>80000</v>
      </c>
      <c r="AE49" s="197" t="n">
        <f aca="false">SUM(AE50:AE51)</f>
        <v>0</v>
      </c>
      <c r="AF49" s="197" t="n">
        <f aca="false">SUM(AF50:AF51)</f>
        <v>0</v>
      </c>
      <c r="AG49" s="197" t="n">
        <f aca="false">SUM(AG50:AG51)</f>
        <v>80000</v>
      </c>
      <c r="AH49" s="197" t="n">
        <f aca="false">SUM(AH50:AH51)</f>
        <v>74255.64</v>
      </c>
      <c r="AI49" s="188" t="n">
        <f aca="false">SUM(AI50:AI51)</f>
        <v>104000</v>
      </c>
      <c r="AJ49" s="188" t="n">
        <f aca="false">SUM(AJ50:AJ51)</f>
        <v>44589.91</v>
      </c>
      <c r="AK49" s="188" t="n">
        <f aca="false">SUM(AK50:AK51)</f>
        <v>97500</v>
      </c>
      <c r="AL49" s="188" t="n">
        <f aca="false">SUM(AL50:AL51)</f>
        <v>0</v>
      </c>
      <c r="AM49" s="188" t="n">
        <f aca="false">SUM(AM50:AM51)</f>
        <v>0</v>
      </c>
      <c r="AN49" s="188" t="n">
        <f aca="false">SUM(AN50:AN51)</f>
        <v>97500</v>
      </c>
      <c r="AO49" s="176" t="n">
        <f aca="false">SUM(AN49/$AN$8)</f>
        <v>12940.473820426</v>
      </c>
      <c r="AP49" s="188" t="n">
        <f aca="false">SUM(AP50:AP51)</f>
        <v>97500</v>
      </c>
      <c r="AQ49" s="188"/>
      <c r="AR49" s="176" t="n">
        <f aca="false">SUM(AP49/$AN$8)</f>
        <v>12940.473820426</v>
      </c>
      <c r="AS49" s="188"/>
      <c r="AT49" s="188"/>
      <c r="AU49" s="176" t="n">
        <f aca="false">SUM(AU50:AU51)</f>
        <v>12995.89</v>
      </c>
      <c r="AV49" s="177" t="n">
        <f aca="false">SUM(AU49/AR49*100)</f>
        <v>100.428239184615</v>
      </c>
      <c r="AW49" s="176"/>
      <c r="BB49" s="19" t="n">
        <f aca="false">SUM(AW49+AX49+AY49+AZ49+BA49)</f>
        <v>0</v>
      </c>
      <c r="BC49" s="143" t="n">
        <f aca="false">SUM(AU49-BB49)</f>
        <v>12995.89</v>
      </c>
    </row>
    <row r="50" customFormat="false" ht="12.75" hidden="false" customHeight="false" outlineLevel="0" collapsed="false">
      <c r="A50" s="193"/>
      <c r="B50" s="194"/>
      <c r="C50" s="194"/>
      <c r="D50" s="194"/>
      <c r="E50" s="194"/>
      <c r="F50" s="194"/>
      <c r="G50" s="194"/>
      <c r="H50" s="194"/>
      <c r="I50" s="195" t="n">
        <v>31321</v>
      </c>
      <c r="J50" s="196" t="s">
        <v>240</v>
      </c>
      <c r="K50" s="197" t="n">
        <v>96829.84</v>
      </c>
      <c r="L50" s="197" t="n">
        <v>132500</v>
      </c>
      <c r="M50" s="197" t="n">
        <v>132500</v>
      </c>
      <c r="N50" s="197" t="n">
        <v>41000</v>
      </c>
      <c r="O50" s="197" t="n">
        <v>41000</v>
      </c>
      <c r="P50" s="197" t="n">
        <v>45000</v>
      </c>
      <c r="Q50" s="197" t="n">
        <v>45000</v>
      </c>
      <c r="R50" s="197" t="n">
        <v>18842.37</v>
      </c>
      <c r="S50" s="188" t="n">
        <v>32550</v>
      </c>
      <c r="T50" s="197" t="n">
        <v>22663.43</v>
      </c>
      <c r="U50" s="197"/>
      <c r="V50" s="176" t="n">
        <f aca="false">S50/P50*100</f>
        <v>72.3333333333333</v>
      </c>
      <c r="W50" s="188" t="n">
        <v>32000</v>
      </c>
      <c r="X50" s="197" t="n">
        <v>51500</v>
      </c>
      <c r="Y50" s="197" t="n">
        <v>58904</v>
      </c>
      <c r="Z50" s="197" t="n">
        <v>65000</v>
      </c>
      <c r="AA50" s="197" t="n">
        <v>59000</v>
      </c>
      <c r="AB50" s="197" t="n">
        <v>37242.75</v>
      </c>
      <c r="AC50" s="197" t="n">
        <v>59000</v>
      </c>
      <c r="AD50" s="197" t="n">
        <v>59000</v>
      </c>
      <c r="AE50" s="197"/>
      <c r="AF50" s="197"/>
      <c r="AG50" s="198" t="n">
        <f aca="false">SUM(AD50+AE50-AF50)</f>
        <v>59000</v>
      </c>
      <c r="AH50" s="197" t="n">
        <v>68222.85</v>
      </c>
      <c r="AI50" s="188" t="n">
        <v>78000</v>
      </c>
      <c r="AJ50" s="129" t="n">
        <v>35823.62</v>
      </c>
      <c r="AK50" s="197" t="n">
        <v>81000</v>
      </c>
      <c r="AL50" s="197"/>
      <c r="AM50" s="197"/>
      <c r="AN50" s="129" t="n">
        <f aca="false">SUM(AK50+AL50-AM50)</f>
        <v>81000</v>
      </c>
      <c r="AO50" s="176" t="n">
        <f aca="false">SUM(AN50/$AN$8)</f>
        <v>10750.5474815847</v>
      </c>
      <c r="AP50" s="131" t="n">
        <v>81000</v>
      </c>
      <c r="AQ50" s="131"/>
      <c r="AR50" s="176" t="n">
        <f aca="false">SUM(AP50/$AN$8)</f>
        <v>10750.5474815847</v>
      </c>
      <c r="AS50" s="131"/>
      <c r="AT50" s="131"/>
      <c r="AU50" s="176" t="n">
        <v>12995.89</v>
      </c>
      <c r="AV50" s="177" t="n">
        <f aca="false">SUM(AU50/AR50*100)</f>
        <v>120.885843462963</v>
      </c>
      <c r="AW50" s="202" t="n">
        <v>12995.89</v>
      </c>
      <c r="BB50" s="19" t="n">
        <f aca="false">SUM(AW50+AX50+AY50+AZ50+BA50)</f>
        <v>12995.89</v>
      </c>
      <c r="BC50" s="143" t="n">
        <f aca="false">SUM(AU50-BB50)</f>
        <v>0</v>
      </c>
    </row>
    <row r="51" customFormat="false" ht="12.75" hidden="false" customHeight="false" outlineLevel="0" collapsed="false">
      <c r="A51" s="193"/>
      <c r="B51" s="194"/>
      <c r="C51" s="194"/>
      <c r="D51" s="194"/>
      <c r="E51" s="194"/>
      <c r="F51" s="194"/>
      <c r="G51" s="194"/>
      <c r="H51" s="194"/>
      <c r="I51" s="195" t="n">
        <v>31321</v>
      </c>
      <c r="J51" s="196" t="s">
        <v>241</v>
      </c>
      <c r="K51" s="197"/>
      <c r="L51" s="197"/>
      <c r="M51" s="197"/>
      <c r="N51" s="197"/>
      <c r="O51" s="197"/>
      <c r="P51" s="197"/>
      <c r="Q51" s="197"/>
      <c r="R51" s="197"/>
      <c r="S51" s="188"/>
      <c r="T51" s="197"/>
      <c r="U51" s="197"/>
      <c r="V51" s="176"/>
      <c r="W51" s="188"/>
      <c r="X51" s="197" t="n">
        <v>22000</v>
      </c>
      <c r="Y51" s="197" t="n">
        <v>21000</v>
      </c>
      <c r="Z51" s="197" t="n">
        <v>31000</v>
      </c>
      <c r="AA51" s="197" t="n">
        <v>21000</v>
      </c>
      <c r="AB51" s="197" t="n">
        <v>8701.74</v>
      </c>
      <c r="AC51" s="197" t="n">
        <v>21000</v>
      </c>
      <c r="AD51" s="197" t="n">
        <v>21000</v>
      </c>
      <c r="AE51" s="197"/>
      <c r="AF51" s="197"/>
      <c r="AG51" s="198" t="n">
        <f aca="false">SUM(AD51+AE51-AF51)</f>
        <v>21000</v>
      </c>
      <c r="AH51" s="197" t="n">
        <v>6032.79</v>
      </c>
      <c r="AI51" s="188" t="n">
        <v>26000</v>
      </c>
      <c r="AJ51" s="129" t="n">
        <v>8766.29</v>
      </c>
      <c r="AK51" s="197" t="n">
        <v>16500</v>
      </c>
      <c r="AL51" s="197"/>
      <c r="AM51" s="197"/>
      <c r="AN51" s="129" t="n">
        <f aca="false">SUM(AK51+AL51-AM51)</f>
        <v>16500</v>
      </c>
      <c r="AO51" s="176" t="n">
        <f aca="false">SUM(AN51/$AN$8)</f>
        <v>2189.92633884133</v>
      </c>
      <c r="AP51" s="131" t="n">
        <v>16500</v>
      </c>
      <c r="AQ51" s="131"/>
      <c r="AR51" s="176" t="n">
        <f aca="false">SUM(AP51/$AN$8)</f>
        <v>2189.92633884133</v>
      </c>
      <c r="AS51" s="131"/>
      <c r="AT51" s="131"/>
      <c r="AU51" s="176"/>
      <c r="AV51" s="177" t="n">
        <f aca="false">SUM(AU51/AR51*100)</f>
        <v>0</v>
      </c>
      <c r="AW51" s="176"/>
      <c r="BB51" s="19" t="n">
        <f aca="false">SUM(AW51+AX51+AY51+AZ51+BA51)</f>
        <v>0</v>
      </c>
      <c r="BC51" s="143" t="n">
        <f aca="false">SUM(AU51-BB51)</f>
        <v>0</v>
      </c>
    </row>
    <row r="52" customFormat="false" ht="12.75" hidden="false" customHeight="false" outlineLevel="0" collapsed="false">
      <c r="A52" s="189"/>
      <c r="B52" s="190"/>
      <c r="C52" s="190"/>
      <c r="D52" s="190"/>
      <c r="E52" s="190"/>
      <c r="F52" s="190"/>
      <c r="G52" s="190"/>
      <c r="H52" s="190"/>
      <c r="I52" s="191" t="n">
        <v>32</v>
      </c>
      <c r="J52" s="84" t="s">
        <v>66</v>
      </c>
      <c r="K52" s="192" t="n">
        <f aca="false">SUM(K53+K59+K71+K113)</f>
        <v>1008409.32</v>
      </c>
      <c r="L52" s="192" t="n">
        <f aca="false">SUM(L53+L59+L71+L113)</f>
        <v>427500</v>
      </c>
      <c r="M52" s="192" t="n">
        <f aca="false">SUM(M53+M59+M71+M113)</f>
        <v>427500</v>
      </c>
      <c r="N52" s="192" t="n">
        <f aca="false">SUM(N53+N59+N71+N113)</f>
        <v>430000</v>
      </c>
      <c r="O52" s="192" t="n">
        <f aca="false">SUM(O53+O59+O71+O113)</f>
        <v>430000</v>
      </c>
      <c r="P52" s="192" t="n">
        <f aca="false">SUM(P53+P59+P71+P113)</f>
        <v>397362</v>
      </c>
      <c r="Q52" s="192" t="n">
        <f aca="false">SUM(Q53+Q59+Q71+Q113)</f>
        <v>397362</v>
      </c>
      <c r="R52" s="192" t="n">
        <f aca="false">SUM(R53+R59+R71+R113)</f>
        <v>134109.24</v>
      </c>
      <c r="S52" s="192" t="n">
        <f aca="false">SUM(S53+S59+S71+S113)</f>
        <v>512000</v>
      </c>
      <c r="T52" s="192" t="n">
        <f aca="false">SUM(T53+T59+T71+T113)</f>
        <v>154378.67</v>
      </c>
      <c r="U52" s="192" t="n">
        <f aca="false">SUM(U53+U59+U71+U113)</f>
        <v>0</v>
      </c>
      <c r="V52" s="192" t="e">
        <f aca="false">SUM(V53+V59+V71+V113)</f>
        <v>#DIV/0!</v>
      </c>
      <c r="W52" s="192" t="n">
        <f aca="false">SUM(W53+W59+W71+W113)</f>
        <v>482000</v>
      </c>
      <c r="X52" s="192" t="n">
        <f aca="false">SUM(X53+X59+X71+X113)</f>
        <v>846200</v>
      </c>
      <c r="Y52" s="192" t="n">
        <f aca="false">SUM(Y53+Y59+Y71+Y113)</f>
        <v>940296</v>
      </c>
      <c r="Z52" s="192" t="n">
        <f aca="false">SUM(Z53+Z59+Z71+Z113)</f>
        <v>2081004</v>
      </c>
      <c r="AA52" s="192" t="n">
        <f aca="false">SUM(AA53+AA59+AA71+AA113)</f>
        <v>1149500</v>
      </c>
      <c r="AB52" s="192" t="n">
        <f aca="false">SUM(AB53+AB59+AB71+AB113)</f>
        <v>231622.43</v>
      </c>
      <c r="AC52" s="192" t="n">
        <f aca="false">SUM(AC53+AC59+AC71+AC113)</f>
        <v>1184500</v>
      </c>
      <c r="AD52" s="192" t="n">
        <f aca="false">SUM(AD53+AD59+AD71+AD113)</f>
        <v>977000</v>
      </c>
      <c r="AE52" s="192" t="n">
        <f aca="false">SUM(AE53+AE59+AE71+AE113)</f>
        <v>0</v>
      </c>
      <c r="AF52" s="192" t="n">
        <f aca="false">SUM(AF53+AF59+AF71+AF113)</f>
        <v>0</v>
      </c>
      <c r="AG52" s="192" t="n">
        <f aca="false">SUM(AG53+AG59+AG71+AG113)</f>
        <v>982000</v>
      </c>
      <c r="AH52" s="192" t="n">
        <f aca="false">SUM(AH53+AH59+AH71+AH113)</f>
        <v>629537.37</v>
      </c>
      <c r="AI52" s="192" t="n">
        <f aca="false">SUM(AI53+AI59+AI71+AI113)</f>
        <v>1241200</v>
      </c>
      <c r="AJ52" s="192" t="n">
        <f aca="false">SUM(AJ53+AJ59+AJ71+AJ113)</f>
        <v>293248.49</v>
      </c>
      <c r="AK52" s="192" t="n">
        <f aca="false">SUM(AK53+AK59+AK71+AK113)</f>
        <v>1363661.6</v>
      </c>
      <c r="AL52" s="192" t="n">
        <f aca="false">SUM(AL53+AL59+AL71+AL113)</f>
        <v>178000</v>
      </c>
      <c r="AM52" s="192" t="n">
        <f aca="false">SUM(AM53+AM59+AM71+AM113)</f>
        <v>125500</v>
      </c>
      <c r="AN52" s="192" t="n">
        <f aca="false">SUM(AN53+AN59+AN71+AN113)</f>
        <v>1421161.6</v>
      </c>
      <c r="AO52" s="176" t="n">
        <f aca="false">SUM(AN52/$AN$8)</f>
        <v>188620.558763023</v>
      </c>
      <c r="AP52" s="176" t="n">
        <f aca="false">SUM(AP53+AP59+AP71+AP113)</f>
        <v>1217500</v>
      </c>
      <c r="AQ52" s="176"/>
      <c r="AR52" s="176" t="n">
        <f aca="false">SUM(AP52/$AN$8)</f>
        <v>161590.019244807</v>
      </c>
      <c r="AS52" s="176" t="n">
        <v>1220000</v>
      </c>
      <c r="AT52" s="176"/>
      <c r="AU52" s="176" t="n">
        <f aca="false">SUM(AU53+AU59+AU71+AU113)</f>
        <v>48147.76</v>
      </c>
      <c r="AV52" s="177" t="n">
        <f aca="false">SUM(AU52/AR52*100)</f>
        <v>29.7962462193018</v>
      </c>
      <c r="AW52" s="176"/>
      <c r="BB52" s="19" t="n">
        <f aca="false">SUM(AW52+AX52+AY52+AZ52+BA52)</f>
        <v>0</v>
      </c>
      <c r="BC52" s="143" t="n">
        <f aca="false">SUM(AU52-BB52)</f>
        <v>48147.76</v>
      </c>
    </row>
    <row r="53" customFormat="false" ht="12.75" hidden="false" customHeight="false" outlineLevel="0" collapsed="false">
      <c r="A53" s="193"/>
      <c r="B53" s="194" t="s">
        <v>83</v>
      </c>
      <c r="C53" s="194"/>
      <c r="D53" s="194"/>
      <c r="E53" s="194"/>
      <c r="F53" s="194"/>
      <c r="G53" s="194"/>
      <c r="H53" s="194"/>
      <c r="I53" s="195" t="n">
        <v>321</v>
      </c>
      <c r="J53" s="196" t="s">
        <v>242</v>
      </c>
      <c r="K53" s="197" t="n">
        <f aca="false">SUM(K54:K58)</f>
        <v>31101</v>
      </c>
      <c r="L53" s="197" t="n">
        <f aca="false">SUM(L54:L58)</f>
        <v>26000</v>
      </c>
      <c r="M53" s="197" t="n">
        <f aca="false">SUM(M54:M58)</f>
        <v>26000</v>
      </c>
      <c r="N53" s="197" t="n">
        <f aca="false">SUM(N54:N58)</f>
        <v>12000</v>
      </c>
      <c r="O53" s="197" t="n">
        <f aca="false">SUM(O54:O58)</f>
        <v>12000</v>
      </c>
      <c r="P53" s="197" t="n">
        <f aca="false">SUM(P54:P58)</f>
        <v>12000</v>
      </c>
      <c r="Q53" s="197" t="n">
        <f aca="false">SUM(Q54:Q58)</f>
        <v>12000</v>
      </c>
      <c r="R53" s="197" t="n">
        <f aca="false">SUM(R54:R58)</f>
        <v>4435.2</v>
      </c>
      <c r="S53" s="197" t="n">
        <f aca="false">SUM(S54:S58)</f>
        <v>12000</v>
      </c>
      <c r="T53" s="197" t="n">
        <f aca="false">SUM(T54:T58)</f>
        <v>4435.2</v>
      </c>
      <c r="U53" s="197" t="n">
        <f aca="false">SUM(U54:U58)</f>
        <v>0</v>
      </c>
      <c r="V53" s="197" t="n">
        <f aca="false">SUM(V54:V58)</f>
        <v>400</v>
      </c>
      <c r="W53" s="197" t="n">
        <f aca="false">SUM(W54:W58)</f>
        <v>12000</v>
      </c>
      <c r="X53" s="197" t="n">
        <f aca="false">SUM(X54:X58)</f>
        <v>28000</v>
      </c>
      <c r="Y53" s="197" t="n">
        <f aca="false">SUM(Y54:Y58)</f>
        <v>34500</v>
      </c>
      <c r="Z53" s="197" t="n">
        <f aca="false">SUM(Z54:Z58)</f>
        <v>34500</v>
      </c>
      <c r="AA53" s="197" t="n">
        <f aca="false">SUM(AA54:AA58)</f>
        <v>36000</v>
      </c>
      <c r="AB53" s="197" t="n">
        <f aca="false">SUM(AB54:AB58)</f>
        <v>8243.02</v>
      </c>
      <c r="AC53" s="197" t="n">
        <f aca="false">SUM(AC54:AC58)</f>
        <v>36000</v>
      </c>
      <c r="AD53" s="197" t="n">
        <f aca="false">SUM(AD54:AD58)</f>
        <v>13500</v>
      </c>
      <c r="AE53" s="197" t="n">
        <f aca="false">SUM(AE54:AE58)</f>
        <v>0</v>
      </c>
      <c r="AF53" s="197" t="n">
        <f aca="false">SUM(AF54:AF58)</f>
        <v>0</v>
      </c>
      <c r="AG53" s="197" t="n">
        <f aca="false">SUM(AG54:AG58)</f>
        <v>13500</v>
      </c>
      <c r="AH53" s="197" t="n">
        <f aca="false">SUM(AH54:AH58)</f>
        <v>8876.32</v>
      </c>
      <c r="AI53" s="197" t="n">
        <f aca="false">SUM(AI54:AI58)</f>
        <v>16000</v>
      </c>
      <c r="AJ53" s="197" t="n">
        <f aca="false">SUM(AJ54:AJ58)</f>
        <v>3368.12</v>
      </c>
      <c r="AK53" s="197" t="n">
        <f aca="false">SUM(AK54:AK58)</f>
        <v>28000</v>
      </c>
      <c r="AL53" s="197" t="n">
        <f aca="false">SUM(AL54:AL58)</f>
        <v>0</v>
      </c>
      <c r="AM53" s="197" t="n">
        <f aca="false">SUM(AM54:AM58)</f>
        <v>0</v>
      </c>
      <c r="AN53" s="197" t="n">
        <f aca="false">SUM(AN54:AN58)</f>
        <v>28000</v>
      </c>
      <c r="AO53" s="176" t="n">
        <f aca="false">SUM(AN53/$AN$8)</f>
        <v>3716.23863560953</v>
      </c>
      <c r="AP53" s="188" t="n">
        <f aca="false">SUM(AP54:AP58)</f>
        <v>31000</v>
      </c>
      <c r="AQ53" s="188"/>
      <c r="AR53" s="176" t="n">
        <f aca="false">SUM(AP53/$AN$8)</f>
        <v>4114.40706085341</v>
      </c>
      <c r="AS53" s="188"/>
      <c r="AT53" s="188"/>
      <c r="AU53" s="176" t="n">
        <f aca="false">SUM(AU54:AU58)</f>
        <v>1233.49</v>
      </c>
      <c r="AV53" s="177" t="n">
        <f aca="false">SUM(AU53/AR53*100)</f>
        <v>29.9797755</v>
      </c>
      <c r="AW53" s="176"/>
      <c r="BB53" s="19" t="n">
        <f aca="false">SUM(AW53+AX53+AY53+AZ53+BA53)</f>
        <v>0</v>
      </c>
      <c r="BC53" s="143" t="n">
        <f aca="false">SUM(AU53-BB53)</f>
        <v>1233.49</v>
      </c>
    </row>
    <row r="54" customFormat="false" ht="12.75" hidden="false" customHeight="false" outlineLevel="0" collapsed="false">
      <c r="A54" s="193"/>
      <c r="B54" s="194"/>
      <c r="C54" s="194"/>
      <c r="D54" s="194"/>
      <c r="E54" s="194"/>
      <c r="F54" s="194"/>
      <c r="G54" s="194"/>
      <c r="H54" s="194"/>
      <c r="I54" s="195" t="n">
        <v>32111</v>
      </c>
      <c r="J54" s="196" t="s">
        <v>243</v>
      </c>
      <c r="K54" s="197" t="n">
        <v>510</v>
      </c>
      <c r="L54" s="197" t="n">
        <v>1000</v>
      </c>
      <c r="M54" s="197" t="n">
        <v>1000</v>
      </c>
      <c r="N54" s="197" t="n">
        <v>1000</v>
      </c>
      <c r="O54" s="197" t="n">
        <v>1000</v>
      </c>
      <c r="P54" s="197" t="n">
        <v>1000</v>
      </c>
      <c r="Q54" s="197" t="n">
        <v>1000</v>
      </c>
      <c r="R54" s="197"/>
      <c r="S54" s="197" t="n">
        <v>1000</v>
      </c>
      <c r="T54" s="197"/>
      <c r="U54" s="197"/>
      <c r="V54" s="176" t="n">
        <f aca="false">S54/P54*100</f>
        <v>100</v>
      </c>
      <c r="W54" s="188" t="n">
        <v>1000</v>
      </c>
      <c r="X54" s="197" t="n">
        <v>1000</v>
      </c>
      <c r="Y54" s="197" t="n">
        <v>1000</v>
      </c>
      <c r="Z54" s="197" t="n">
        <v>1000</v>
      </c>
      <c r="AA54" s="197" t="n">
        <v>2000</v>
      </c>
      <c r="AB54" s="197" t="n">
        <v>510</v>
      </c>
      <c r="AC54" s="197" t="n">
        <v>2000</v>
      </c>
      <c r="AD54" s="197" t="n">
        <v>2000</v>
      </c>
      <c r="AE54" s="197"/>
      <c r="AF54" s="197"/>
      <c r="AG54" s="198" t="n">
        <f aca="false">SUM(AD54+AE54-AF54)</f>
        <v>2000</v>
      </c>
      <c r="AH54" s="197" t="n">
        <v>400</v>
      </c>
      <c r="AI54" s="197" t="n">
        <v>2000</v>
      </c>
      <c r="AJ54" s="129" t="n">
        <v>0</v>
      </c>
      <c r="AK54" s="197" t="n">
        <v>2000</v>
      </c>
      <c r="AL54" s="197"/>
      <c r="AM54" s="197"/>
      <c r="AN54" s="129" t="n">
        <f aca="false">SUM(AK54+AL54-AM54)</f>
        <v>2000</v>
      </c>
      <c r="AO54" s="176" t="n">
        <f aca="false">SUM(AN54/$AN$8)</f>
        <v>265.445616829252</v>
      </c>
      <c r="AP54" s="131" t="n">
        <v>2000</v>
      </c>
      <c r="AQ54" s="131"/>
      <c r="AR54" s="176" t="n">
        <f aca="false">SUM(AP54/$AN$8)</f>
        <v>265.445616829252</v>
      </c>
      <c r="AS54" s="131"/>
      <c r="AT54" s="131"/>
      <c r="AU54" s="176" t="n">
        <v>26.54</v>
      </c>
      <c r="AV54" s="177" t="n">
        <f aca="false">SUM(AU54/AR54*100)</f>
        <v>9.9982815</v>
      </c>
      <c r="AW54" s="176" t="n">
        <v>26.54</v>
      </c>
      <c r="BB54" s="19" t="n">
        <f aca="false">SUM(AW54+AX54+AY54+AZ54+BA54)</f>
        <v>26.54</v>
      </c>
      <c r="BC54" s="143" t="n">
        <f aca="false">SUM(AU54-BB54)</f>
        <v>0</v>
      </c>
    </row>
    <row r="55" customFormat="false" ht="12.75" hidden="false" customHeight="false" outlineLevel="0" collapsed="false">
      <c r="A55" s="193"/>
      <c r="B55" s="194"/>
      <c r="C55" s="194"/>
      <c r="D55" s="194"/>
      <c r="E55" s="194"/>
      <c r="F55" s="194"/>
      <c r="G55" s="194"/>
      <c r="H55" s="194"/>
      <c r="I55" s="195" t="n">
        <v>32115</v>
      </c>
      <c r="J55" s="196" t="s">
        <v>244</v>
      </c>
      <c r="K55" s="197" t="n">
        <v>2541.2</v>
      </c>
      <c r="L55" s="197" t="n">
        <v>2000</v>
      </c>
      <c r="M55" s="197" t="n">
        <v>2000</v>
      </c>
      <c r="N55" s="197" t="n">
        <v>1000</v>
      </c>
      <c r="O55" s="197" t="n">
        <v>1000</v>
      </c>
      <c r="P55" s="197" t="n">
        <v>1000</v>
      </c>
      <c r="Q55" s="197" t="n">
        <v>1000</v>
      </c>
      <c r="R55" s="197"/>
      <c r="S55" s="188" t="n">
        <v>1000</v>
      </c>
      <c r="T55" s="197"/>
      <c r="U55" s="197"/>
      <c r="V55" s="176" t="n">
        <f aca="false">S55/P55*100</f>
        <v>100</v>
      </c>
      <c r="W55" s="188" t="n">
        <v>1000</v>
      </c>
      <c r="X55" s="197" t="n">
        <v>1000</v>
      </c>
      <c r="Y55" s="197" t="n">
        <v>1000</v>
      </c>
      <c r="Z55" s="197" t="n">
        <v>1000</v>
      </c>
      <c r="AA55" s="197" t="n">
        <v>1000</v>
      </c>
      <c r="AB55" s="197" t="n">
        <v>453.7</v>
      </c>
      <c r="AC55" s="197" t="n">
        <v>1000</v>
      </c>
      <c r="AD55" s="197" t="n">
        <v>1000</v>
      </c>
      <c r="AE55" s="197"/>
      <c r="AF55" s="197"/>
      <c r="AG55" s="198" t="n">
        <f aca="false">SUM(AD55+AE55-AF55)</f>
        <v>1000</v>
      </c>
      <c r="AH55" s="197" t="n">
        <v>564</v>
      </c>
      <c r="AI55" s="197" t="n">
        <v>1000</v>
      </c>
      <c r="AJ55" s="129" t="n">
        <v>0</v>
      </c>
      <c r="AK55" s="197" t="n">
        <v>1000</v>
      </c>
      <c r="AL55" s="197"/>
      <c r="AM55" s="197"/>
      <c r="AN55" s="129" t="n">
        <f aca="false">SUM(AK55+AL55-AM55)</f>
        <v>1000</v>
      </c>
      <c r="AO55" s="176" t="n">
        <f aca="false">SUM(AN55/$AN$8)</f>
        <v>132.722808414626</v>
      </c>
      <c r="AP55" s="131" t="n">
        <v>1000</v>
      </c>
      <c r="AQ55" s="131"/>
      <c r="AR55" s="176" t="n">
        <f aca="false">SUM(AP55/$AN$8)</f>
        <v>132.722808414626</v>
      </c>
      <c r="AS55" s="131"/>
      <c r="AT55" s="131"/>
      <c r="AU55" s="176" t="n">
        <v>27.58</v>
      </c>
      <c r="AV55" s="177" t="n">
        <f aca="false">SUM(AU55/AR55*100)</f>
        <v>20.780151</v>
      </c>
      <c r="AW55" s="176" t="n">
        <v>27.58</v>
      </c>
      <c r="BB55" s="19" t="n">
        <f aca="false">SUM(AW55+AX55+AY55+AZ55+BA55)</f>
        <v>27.58</v>
      </c>
      <c r="BC55" s="143" t="n">
        <f aca="false">SUM(AU55-BB55)</f>
        <v>0</v>
      </c>
    </row>
    <row r="56" customFormat="false" ht="12.75" hidden="false" customHeight="false" outlineLevel="0" collapsed="false">
      <c r="A56" s="193"/>
      <c r="B56" s="194"/>
      <c r="C56" s="194"/>
      <c r="D56" s="194"/>
      <c r="E56" s="194"/>
      <c r="F56" s="194"/>
      <c r="G56" s="194"/>
      <c r="H56" s="194"/>
      <c r="I56" s="195" t="n">
        <v>32121</v>
      </c>
      <c r="J56" s="196" t="s">
        <v>245</v>
      </c>
      <c r="K56" s="197" t="n">
        <v>26379.8</v>
      </c>
      <c r="L56" s="197" t="n">
        <v>20000</v>
      </c>
      <c r="M56" s="197" t="n">
        <v>20000</v>
      </c>
      <c r="N56" s="197" t="n">
        <v>9000</v>
      </c>
      <c r="O56" s="197" t="n">
        <v>9000</v>
      </c>
      <c r="P56" s="197" t="n">
        <v>9000</v>
      </c>
      <c r="Q56" s="197" t="n">
        <v>9000</v>
      </c>
      <c r="R56" s="197" t="n">
        <v>4435.2</v>
      </c>
      <c r="S56" s="197" t="n">
        <v>9000</v>
      </c>
      <c r="T56" s="197" t="n">
        <v>4435.2</v>
      </c>
      <c r="U56" s="197"/>
      <c r="V56" s="176" t="n">
        <f aca="false">S56/P56*100</f>
        <v>100</v>
      </c>
      <c r="W56" s="188" t="n">
        <v>9000</v>
      </c>
      <c r="X56" s="197" t="n">
        <v>16700</v>
      </c>
      <c r="Y56" s="188" t="n">
        <v>22500</v>
      </c>
      <c r="Z56" s="188" t="n">
        <v>22500</v>
      </c>
      <c r="AA56" s="197" t="n">
        <v>23000</v>
      </c>
      <c r="AB56" s="197" t="n">
        <v>5554.32</v>
      </c>
      <c r="AC56" s="197" t="n">
        <v>23000</v>
      </c>
      <c r="AD56" s="197" t="n">
        <v>8000</v>
      </c>
      <c r="AE56" s="197"/>
      <c r="AF56" s="197"/>
      <c r="AG56" s="198" t="n">
        <f aca="false">SUM(AD56+AE56-AF56)</f>
        <v>8000</v>
      </c>
      <c r="AH56" s="197" t="n">
        <v>4262.32</v>
      </c>
      <c r="AI56" s="197" t="n">
        <v>8000</v>
      </c>
      <c r="AJ56" s="129" t="n">
        <v>1418.12</v>
      </c>
      <c r="AK56" s="197" t="n">
        <v>20000</v>
      </c>
      <c r="AL56" s="197"/>
      <c r="AM56" s="197"/>
      <c r="AN56" s="129" t="n">
        <f aca="false">SUM(AK56+AL56-AM56)</f>
        <v>20000</v>
      </c>
      <c r="AO56" s="176" t="n">
        <f aca="false">SUM(AN56/$AN$8)</f>
        <v>2654.45616829252</v>
      </c>
      <c r="AP56" s="131" t="n">
        <v>20000</v>
      </c>
      <c r="AQ56" s="131"/>
      <c r="AR56" s="176" t="n">
        <f aca="false">SUM(AP56/$AN$8)</f>
        <v>2654.45616829252</v>
      </c>
      <c r="AS56" s="131"/>
      <c r="AT56" s="131"/>
      <c r="AU56" s="176" t="n">
        <v>1152.83</v>
      </c>
      <c r="AV56" s="177" t="n">
        <f aca="false">SUM(AU56/AR56*100)</f>
        <v>43.429988175</v>
      </c>
      <c r="AW56" s="176" t="n">
        <v>1152.83</v>
      </c>
      <c r="BB56" s="19" t="n">
        <f aca="false">SUM(AW56+AX56+AY56+AZ56+BA56)</f>
        <v>1152.83</v>
      </c>
      <c r="BC56" s="143" t="n">
        <f aca="false">SUM(AU56-BB56)</f>
        <v>0</v>
      </c>
    </row>
    <row r="57" customFormat="false" ht="12.75" hidden="false" customHeight="false" outlineLevel="0" collapsed="false">
      <c r="A57" s="193"/>
      <c r="B57" s="194"/>
      <c r="C57" s="194"/>
      <c r="D57" s="194"/>
      <c r="E57" s="194"/>
      <c r="F57" s="194"/>
      <c r="G57" s="194"/>
      <c r="H57" s="194"/>
      <c r="I57" s="195" t="n">
        <v>32121</v>
      </c>
      <c r="J57" s="196" t="s">
        <v>246</v>
      </c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76"/>
      <c r="W57" s="188"/>
      <c r="X57" s="197"/>
      <c r="Y57" s="188"/>
      <c r="Z57" s="188"/>
      <c r="AA57" s="197"/>
      <c r="AB57" s="197"/>
      <c r="AC57" s="197"/>
      <c r="AD57" s="197"/>
      <c r="AE57" s="197"/>
      <c r="AF57" s="197"/>
      <c r="AG57" s="198"/>
      <c r="AH57" s="197"/>
      <c r="AI57" s="197"/>
      <c r="AJ57" s="129"/>
      <c r="AK57" s="197"/>
      <c r="AL57" s="197"/>
      <c r="AM57" s="197"/>
      <c r="AN57" s="129"/>
      <c r="AO57" s="176" t="n">
        <f aca="false">SUM(AN57/$AN$8)</f>
        <v>0</v>
      </c>
      <c r="AP57" s="131" t="n">
        <v>3000</v>
      </c>
      <c r="AQ57" s="131"/>
      <c r="AR57" s="176" t="n">
        <f aca="false">SUM(AP57/$AN$8)</f>
        <v>398.168425243878</v>
      </c>
      <c r="AS57" s="131"/>
      <c r="AT57" s="131"/>
      <c r="AU57" s="176" t="n">
        <v>0</v>
      </c>
      <c r="AV57" s="177" t="n">
        <f aca="false">SUM(AU57/AR57*100)</f>
        <v>0</v>
      </c>
      <c r="AW57" s="176" t="n">
        <v>0</v>
      </c>
      <c r="BB57" s="19" t="n">
        <f aca="false">SUM(AW57+AX57+AY57+AZ57+BA57)</f>
        <v>0</v>
      </c>
      <c r="BC57" s="143" t="n">
        <f aca="false">SUM(AU57-BB57)</f>
        <v>0</v>
      </c>
    </row>
    <row r="58" customFormat="false" ht="12.75" hidden="false" customHeight="false" outlineLevel="0" collapsed="false">
      <c r="A58" s="193"/>
      <c r="B58" s="194"/>
      <c r="C58" s="194"/>
      <c r="D58" s="194"/>
      <c r="E58" s="194"/>
      <c r="F58" s="194"/>
      <c r="G58" s="194"/>
      <c r="H58" s="194"/>
      <c r="I58" s="195" t="n">
        <v>32131</v>
      </c>
      <c r="J58" s="196" t="s">
        <v>247</v>
      </c>
      <c r="K58" s="197" t="n">
        <v>1670</v>
      </c>
      <c r="L58" s="197" t="n">
        <v>3000</v>
      </c>
      <c r="M58" s="197" t="n">
        <v>3000</v>
      </c>
      <c r="N58" s="197" t="n">
        <v>1000</v>
      </c>
      <c r="O58" s="197" t="n">
        <v>1000</v>
      </c>
      <c r="P58" s="197" t="n">
        <v>1000</v>
      </c>
      <c r="Q58" s="197" t="n">
        <v>1000</v>
      </c>
      <c r="R58" s="197"/>
      <c r="S58" s="197" t="n">
        <v>1000</v>
      </c>
      <c r="T58" s="197"/>
      <c r="U58" s="197"/>
      <c r="V58" s="176" t="n">
        <f aca="false">S58/P58*100</f>
        <v>100</v>
      </c>
      <c r="W58" s="188" t="n">
        <v>1000</v>
      </c>
      <c r="X58" s="197" t="n">
        <v>9300</v>
      </c>
      <c r="Y58" s="197" t="n">
        <v>10000</v>
      </c>
      <c r="Z58" s="197" t="n">
        <v>10000</v>
      </c>
      <c r="AA58" s="197" t="n">
        <v>10000</v>
      </c>
      <c r="AB58" s="197" t="n">
        <v>1725</v>
      </c>
      <c r="AC58" s="197" t="n">
        <v>10000</v>
      </c>
      <c r="AD58" s="197" t="n">
        <v>2500</v>
      </c>
      <c r="AE58" s="197"/>
      <c r="AF58" s="197"/>
      <c r="AG58" s="198" t="n">
        <f aca="false">SUM(AD58+AE58-AF58)</f>
        <v>2500</v>
      </c>
      <c r="AH58" s="197" t="n">
        <v>3650</v>
      </c>
      <c r="AI58" s="197" t="n">
        <v>5000</v>
      </c>
      <c r="AJ58" s="129" t="n">
        <v>1950</v>
      </c>
      <c r="AK58" s="197" t="n">
        <v>5000</v>
      </c>
      <c r="AL58" s="197"/>
      <c r="AM58" s="197"/>
      <c r="AN58" s="129" t="n">
        <f aca="false">SUM(AK58+AL58-AM58)</f>
        <v>5000</v>
      </c>
      <c r="AO58" s="176" t="n">
        <f aca="false">SUM(AN58/$AN$8)</f>
        <v>663.61404207313</v>
      </c>
      <c r="AP58" s="131" t="n">
        <v>5000</v>
      </c>
      <c r="AQ58" s="131"/>
      <c r="AR58" s="176" t="n">
        <f aca="false">SUM(AP58/$AN$8)</f>
        <v>663.61404207313</v>
      </c>
      <c r="AS58" s="131"/>
      <c r="AT58" s="131"/>
      <c r="AU58" s="176" t="n">
        <v>26.54</v>
      </c>
      <c r="AV58" s="177" t="n">
        <f aca="false">SUM(AU58/AR58*100)</f>
        <v>3.9993126</v>
      </c>
      <c r="AW58" s="176" t="n">
        <v>26.54</v>
      </c>
      <c r="BB58" s="19" t="n">
        <f aca="false">SUM(AW58+AX58+AY58+AZ58+BA58)</f>
        <v>26.54</v>
      </c>
      <c r="BC58" s="143" t="n">
        <f aca="false">SUM(AU58-BB58)</f>
        <v>0</v>
      </c>
    </row>
    <row r="59" customFormat="false" ht="12.75" hidden="false" customHeight="false" outlineLevel="0" collapsed="false">
      <c r="A59" s="193"/>
      <c r="B59" s="194" t="s">
        <v>83</v>
      </c>
      <c r="C59" s="194"/>
      <c r="D59" s="194"/>
      <c r="E59" s="194"/>
      <c r="F59" s="194"/>
      <c r="G59" s="194"/>
      <c r="H59" s="194"/>
      <c r="I59" s="195" t="n">
        <v>322</v>
      </c>
      <c r="J59" s="196" t="s">
        <v>248</v>
      </c>
      <c r="K59" s="197" t="n">
        <f aca="false">SUM(K60:K68)</f>
        <v>218445.44</v>
      </c>
      <c r="L59" s="197" t="n">
        <f aca="false">SUM(L60:L68)</f>
        <v>184000</v>
      </c>
      <c r="M59" s="197" t="n">
        <f aca="false">SUM(M60:M68)</f>
        <v>184000</v>
      </c>
      <c r="N59" s="197" t="n">
        <f aca="false">SUM(N60:N68)</f>
        <v>146000</v>
      </c>
      <c r="O59" s="197" t="n">
        <f aca="false">SUM(O60:O68)</f>
        <v>146000</v>
      </c>
      <c r="P59" s="197" t="n">
        <f aca="false">SUM(P60:P68)</f>
        <v>127000</v>
      </c>
      <c r="Q59" s="197" t="n">
        <f aca="false">SUM(Q60:Q68)</f>
        <v>127000</v>
      </c>
      <c r="R59" s="197" t="n">
        <f aca="false">SUM(R60:R68)</f>
        <v>62539.5</v>
      </c>
      <c r="S59" s="197" t="n">
        <f aca="false">SUM(S60:S68)</f>
        <v>129000</v>
      </c>
      <c r="T59" s="197" t="n">
        <f aca="false">SUM(T60:T68)</f>
        <v>58913.15</v>
      </c>
      <c r="U59" s="197" t="n">
        <f aca="false">SUM(U60:U68)</f>
        <v>0</v>
      </c>
      <c r="V59" s="197" t="n">
        <f aca="false">SUM(V60:V68)</f>
        <v>888.888888888889</v>
      </c>
      <c r="W59" s="197" t="n">
        <f aca="false">SUM(W60:W68)</f>
        <v>132000</v>
      </c>
      <c r="X59" s="197" t="n">
        <f aca="false">SUM(X60:X68)</f>
        <v>148000</v>
      </c>
      <c r="Y59" s="197" t="n">
        <f aca="false">SUM(Y60:Y68)</f>
        <v>167000</v>
      </c>
      <c r="Z59" s="197" t="n">
        <f aca="false">SUM(Z60:Z68)</f>
        <v>156000</v>
      </c>
      <c r="AA59" s="197" t="n">
        <f aca="false">SUM(AA60:AA68)</f>
        <v>177000</v>
      </c>
      <c r="AB59" s="197" t="n">
        <f aca="false">SUM(AB60:AB68)</f>
        <v>44702.85</v>
      </c>
      <c r="AC59" s="197" t="n">
        <f aca="false">SUM(AC60:AC69)</f>
        <v>177000</v>
      </c>
      <c r="AD59" s="197" t="n">
        <f aca="false">SUM(AD60:AD69)</f>
        <v>220000</v>
      </c>
      <c r="AE59" s="197" t="n">
        <f aca="false">SUM(AE60:AE69)</f>
        <v>0</v>
      </c>
      <c r="AF59" s="197" t="n">
        <f aca="false">SUM(AF60:AF69)</f>
        <v>0</v>
      </c>
      <c r="AG59" s="197" t="n">
        <f aca="false">SUM(AG60:AG69)</f>
        <v>220000</v>
      </c>
      <c r="AH59" s="197" t="n">
        <f aca="false">SUM(AH60:AH69)</f>
        <v>106467.7</v>
      </c>
      <c r="AI59" s="197" t="n">
        <f aca="false">SUM(AI60:AI69)</f>
        <v>207000</v>
      </c>
      <c r="AJ59" s="197" t="n">
        <f aca="false">SUM(AJ60:AJ69)</f>
        <v>69059.75</v>
      </c>
      <c r="AK59" s="197" t="n">
        <f aca="false">SUM(AK60:AK69)</f>
        <v>203000</v>
      </c>
      <c r="AL59" s="197" t="n">
        <f aca="false">SUM(AL60:AL69)</f>
        <v>40000</v>
      </c>
      <c r="AM59" s="197" t="n">
        <f aca="false">SUM(AM60:AM69)</f>
        <v>0</v>
      </c>
      <c r="AN59" s="197" t="n">
        <f aca="false">SUM(AN60:AN70)</f>
        <v>243000</v>
      </c>
      <c r="AO59" s="176" t="n">
        <f aca="false">SUM(AN59/$AN$8)</f>
        <v>32251.6424447541</v>
      </c>
      <c r="AP59" s="188" t="n">
        <f aca="false">SUM(AP60:AP70)</f>
        <v>238000</v>
      </c>
      <c r="AQ59" s="188"/>
      <c r="AR59" s="176" t="n">
        <f aca="false">SUM(AP59/$AN$8)</f>
        <v>31588.028402681</v>
      </c>
      <c r="AS59" s="188"/>
      <c r="AT59" s="188"/>
      <c r="AU59" s="176" t="n">
        <f aca="false">SUM(AU60:AU70)</f>
        <v>12208.84</v>
      </c>
      <c r="AV59" s="177" t="n">
        <f aca="false">SUM(AU59/AR59*100)</f>
        <v>38.6502121764706</v>
      </c>
      <c r="AW59" s="176"/>
      <c r="BB59" s="19" t="n">
        <f aca="false">SUM(AW59+AX59+AY59+AZ59+BA59)</f>
        <v>0</v>
      </c>
      <c r="BC59" s="143" t="n">
        <f aca="false">SUM(AU59-BB59)</f>
        <v>12208.84</v>
      </c>
    </row>
    <row r="60" customFormat="false" ht="12.75" hidden="false" customHeight="false" outlineLevel="0" collapsed="false">
      <c r="A60" s="193"/>
      <c r="B60" s="194"/>
      <c r="C60" s="194"/>
      <c r="D60" s="194"/>
      <c r="E60" s="194"/>
      <c r="F60" s="194"/>
      <c r="G60" s="194"/>
      <c r="H60" s="194"/>
      <c r="I60" s="195" t="n">
        <v>32211</v>
      </c>
      <c r="J60" s="196" t="s">
        <v>249</v>
      </c>
      <c r="K60" s="197" t="n">
        <v>24260.17</v>
      </c>
      <c r="L60" s="197" t="n">
        <v>10000</v>
      </c>
      <c r="M60" s="197" t="n">
        <v>10000</v>
      </c>
      <c r="N60" s="197" t="n">
        <v>8000</v>
      </c>
      <c r="O60" s="197" t="n">
        <v>8000</v>
      </c>
      <c r="P60" s="197" t="n">
        <v>10000</v>
      </c>
      <c r="Q60" s="197" t="n">
        <v>10000</v>
      </c>
      <c r="R60" s="197" t="n">
        <v>1159.38</v>
      </c>
      <c r="S60" s="197" t="n">
        <v>10000</v>
      </c>
      <c r="T60" s="197" t="n">
        <v>4564.53</v>
      </c>
      <c r="U60" s="197"/>
      <c r="V60" s="176" t="n">
        <f aca="false">S60/P60*100</f>
        <v>100</v>
      </c>
      <c r="W60" s="188" t="n">
        <v>10000</v>
      </c>
      <c r="X60" s="197" t="n">
        <v>10000</v>
      </c>
      <c r="Y60" s="197" t="n">
        <v>10000</v>
      </c>
      <c r="Z60" s="197" t="n">
        <v>6000</v>
      </c>
      <c r="AA60" s="197" t="n">
        <v>10000</v>
      </c>
      <c r="AB60" s="197" t="n">
        <v>1858.13</v>
      </c>
      <c r="AC60" s="197" t="n">
        <v>10000</v>
      </c>
      <c r="AD60" s="197" t="n">
        <v>15000</v>
      </c>
      <c r="AE60" s="197"/>
      <c r="AF60" s="197"/>
      <c r="AG60" s="198" t="n">
        <f aca="false">SUM(AD60+AE60-AF60)</f>
        <v>15000</v>
      </c>
      <c r="AH60" s="197" t="n">
        <v>10410.75</v>
      </c>
      <c r="AI60" s="197" t="n">
        <v>15000</v>
      </c>
      <c r="AJ60" s="129" t="n">
        <v>2804.81</v>
      </c>
      <c r="AK60" s="197" t="n">
        <v>10000</v>
      </c>
      <c r="AL60" s="197"/>
      <c r="AM60" s="197"/>
      <c r="AN60" s="129" t="n">
        <f aca="false">SUM(AK60+AL60-AM60)</f>
        <v>10000</v>
      </c>
      <c r="AO60" s="176" t="n">
        <f aca="false">SUM(AN60/$AN$8)</f>
        <v>1327.22808414626</v>
      </c>
      <c r="AP60" s="131" t="n">
        <v>10000</v>
      </c>
      <c r="AQ60" s="131"/>
      <c r="AR60" s="176" t="n">
        <f aca="false">SUM(AP60/$AN$8)</f>
        <v>1327.22808414626</v>
      </c>
      <c r="AS60" s="131"/>
      <c r="AT60" s="131"/>
      <c r="AU60" s="176" t="n">
        <v>950.92</v>
      </c>
      <c r="AV60" s="177" t="n">
        <f aca="false">SUM(AU60/AR60*100)</f>
        <v>71.6470674</v>
      </c>
      <c r="AW60" s="176" t="n">
        <v>950.92</v>
      </c>
      <c r="BB60" s="19" t="n">
        <f aca="false">SUM(AW60+AX60+AY60+AZ60+BA60)</f>
        <v>950.92</v>
      </c>
      <c r="BC60" s="143" t="n">
        <f aca="false">SUM(AU60-BB60)</f>
        <v>0</v>
      </c>
    </row>
    <row r="61" customFormat="false" ht="12.75" hidden="false" customHeight="false" outlineLevel="0" collapsed="false">
      <c r="A61" s="193"/>
      <c r="B61" s="194"/>
      <c r="C61" s="194"/>
      <c r="D61" s="194"/>
      <c r="E61" s="194"/>
      <c r="F61" s="194"/>
      <c r="G61" s="194"/>
      <c r="H61" s="194"/>
      <c r="I61" s="195" t="n">
        <v>32211</v>
      </c>
      <c r="J61" s="196" t="s">
        <v>250</v>
      </c>
      <c r="K61" s="197" t="n">
        <v>5842.59</v>
      </c>
      <c r="L61" s="197" t="n">
        <v>3000</v>
      </c>
      <c r="M61" s="197" t="n">
        <v>3000</v>
      </c>
      <c r="N61" s="197" t="n">
        <v>4000</v>
      </c>
      <c r="O61" s="197" t="n">
        <v>4000</v>
      </c>
      <c r="P61" s="197" t="n">
        <v>3000</v>
      </c>
      <c r="Q61" s="197" t="n">
        <v>3000</v>
      </c>
      <c r="R61" s="197" t="n">
        <v>3187.5</v>
      </c>
      <c r="S61" s="197" t="n">
        <v>5000</v>
      </c>
      <c r="T61" s="197" t="n">
        <v>2296.29</v>
      </c>
      <c r="U61" s="197"/>
      <c r="V61" s="176" t="n">
        <f aca="false">S61/P61*100</f>
        <v>166.666666666667</v>
      </c>
      <c r="W61" s="188" t="n">
        <v>5000</v>
      </c>
      <c r="X61" s="197" t="n">
        <v>5000</v>
      </c>
      <c r="Y61" s="197" t="n">
        <v>5000</v>
      </c>
      <c r="Z61" s="197" t="n">
        <v>5000</v>
      </c>
      <c r="AA61" s="197" t="n">
        <v>5000</v>
      </c>
      <c r="AB61" s="197" t="n">
        <v>998.3</v>
      </c>
      <c r="AC61" s="197" t="n">
        <v>5000</v>
      </c>
      <c r="AD61" s="197" t="n">
        <v>15000</v>
      </c>
      <c r="AE61" s="197"/>
      <c r="AF61" s="197"/>
      <c r="AG61" s="198" t="n">
        <f aca="false">SUM(AD61+AE61-AF61)</f>
        <v>15000</v>
      </c>
      <c r="AH61" s="197" t="n">
        <v>2116.92</v>
      </c>
      <c r="AI61" s="197" t="n">
        <v>10000</v>
      </c>
      <c r="AJ61" s="129" t="n">
        <v>215.4</v>
      </c>
      <c r="AK61" s="197" t="n">
        <v>5000</v>
      </c>
      <c r="AL61" s="197"/>
      <c r="AM61" s="197"/>
      <c r="AN61" s="129" t="n">
        <f aca="false">SUM(AK61+AL61-AM61)</f>
        <v>5000</v>
      </c>
      <c r="AO61" s="176" t="n">
        <f aca="false">SUM(AN61/$AN$8)</f>
        <v>663.61404207313</v>
      </c>
      <c r="AP61" s="131" t="n">
        <v>15000</v>
      </c>
      <c r="AQ61" s="131"/>
      <c r="AR61" s="176" t="n">
        <f aca="false">SUM(AP61/$AN$8)</f>
        <v>1990.84212621939</v>
      </c>
      <c r="AS61" s="131"/>
      <c r="AT61" s="131"/>
      <c r="AU61" s="176" t="n">
        <v>965.88</v>
      </c>
      <c r="AV61" s="177" t="n">
        <f aca="false">SUM(AU61/AR61*100)</f>
        <v>48.5161524</v>
      </c>
      <c r="AW61" s="176" t="n">
        <v>965.88</v>
      </c>
      <c r="BB61" s="19" t="n">
        <f aca="false">SUM(AW61+AX61+AY61+AZ61+BA61)</f>
        <v>965.88</v>
      </c>
      <c r="BC61" s="143" t="n">
        <f aca="false">SUM(AU61-BB61)</f>
        <v>0</v>
      </c>
    </row>
    <row r="62" customFormat="false" ht="12.75" hidden="false" customHeight="false" outlineLevel="0" collapsed="false">
      <c r="A62" s="193"/>
      <c r="B62" s="194"/>
      <c r="C62" s="194"/>
      <c r="D62" s="194"/>
      <c r="E62" s="194"/>
      <c r="F62" s="194"/>
      <c r="G62" s="194"/>
      <c r="H62" s="194"/>
      <c r="I62" s="195" t="n">
        <v>32212</v>
      </c>
      <c r="J62" s="196" t="s">
        <v>251</v>
      </c>
      <c r="K62" s="197" t="n">
        <v>4710.17</v>
      </c>
      <c r="L62" s="197" t="n">
        <v>1000</v>
      </c>
      <c r="M62" s="197" t="n">
        <v>1000</v>
      </c>
      <c r="N62" s="197" t="n">
        <v>8000</v>
      </c>
      <c r="O62" s="197" t="n">
        <v>8000</v>
      </c>
      <c r="P62" s="197" t="n">
        <v>8000</v>
      </c>
      <c r="Q62" s="197" t="n">
        <v>8000</v>
      </c>
      <c r="R62" s="197" t="n">
        <v>7900</v>
      </c>
      <c r="S62" s="197" t="n">
        <v>8000</v>
      </c>
      <c r="T62" s="197" t="n">
        <v>6972.5</v>
      </c>
      <c r="U62" s="197"/>
      <c r="V62" s="176" t="n">
        <f aca="false">S62/P62*100</f>
        <v>100</v>
      </c>
      <c r="W62" s="188" t="n">
        <v>8000</v>
      </c>
      <c r="X62" s="197" t="n">
        <v>13000</v>
      </c>
      <c r="Y62" s="197" t="n">
        <v>13000</v>
      </c>
      <c r="Z62" s="197" t="n">
        <v>13000</v>
      </c>
      <c r="AA62" s="197" t="n">
        <v>15000</v>
      </c>
      <c r="AB62" s="197" t="n">
        <v>7278</v>
      </c>
      <c r="AC62" s="197" t="n">
        <v>15000</v>
      </c>
      <c r="AD62" s="197" t="n">
        <v>8000</v>
      </c>
      <c r="AE62" s="197"/>
      <c r="AF62" s="197"/>
      <c r="AG62" s="198" t="n">
        <f aca="false">SUM(AD62+AE62-AF62)</f>
        <v>8000</v>
      </c>
      <c r="AH62" s="197" t="n">
        <v>5200</v>
      </c>
      <c r="AI62" s="197" t="n">
        <v>8000</v>
      </c>
      <c r="AJ62" s="129" t="n">
        <v>0</v>
      </c>
      <c r="AK62" s="197" t="n">
        <v>5000</v>
      </c>
      <c r="AL62" s="197"/>
      <c r="AM62" s="197"/>
      <c r="AN62" s="129" t="n">
        <f aca="false">SUM(AK62+AL62-AM62)</f>
        <v>5000</v>
      </c>
      <c r="AO62" s="176" t="n">
        <f aca="false">SUM(AN62/$AN$8)</f>
        <v>663.61404207313</v>
      </c>
      <c r="AP62" s="131" t="n">
        <v>3000</v>
      </c>
      <c r="AQ62" s="131"/>
      <c r="AR62" s="176" t="n">
        <f aca="false">SUM(AP62/$AN$8)</f>
        <v>398.168425243878</v>
      </c>
      <c r="AS62" s="131"/>
      <c r="AT62" s="131"/>
      <c r="AU62" s="176"/>
      <c r="AV62" s="177" t="n">
        <f aca="false">SUM(AU62/AR62*100)</f>
        <v>0</v>
      </c>
      <c r="AW62" s="176"/>
      <c r="BB62" s="19" t="n">
        <f aca="false">SUM(AW62+AX62+AY62+AZ62+BA62)</f>
        <v>0</v>
      </c>
      <c r="BC62" s="143" t="n">
        <f aca="false">SUM(AU62-BB62)</f>
        <v>0</v>
      </c>
    </row>
    <row r="63" customFormat="false" ht="12.75" hidden="false" customHeight="false" outlineLevel="0" collapsed="false">
      <c r="A63" s="193"/>
      <c r="B63" s="194"/>
      <c r="C63" s="194"/>
      <c r="D63" s="194"/>
      <c r="E63" s="194"/>
      <c r="F63" s="194"/>
      <c r="G63" s="194"/>
      <c r="H63" s="194"/>
      <c r="I63" s="195" t="n">
        <v>32231</v>
      </c>
      <c r="J63" s="196" t="s">
        <v>252</v>
      </c>
      <c r="K63" s="197" t="n">
        <v>61703.83</v>
      </c>
      <c r="L63" s="197" t="n">
        <v>100000</v>
      </c>
      <c r="M63" s="197" t="n">
        <v>100000</v>
      </c>
      <c r="N63" s="197" t="n">
        <v>80000</v>
      </c>
      <c r="O63" s="197" t="n">
        <v>80000</v>
      </c>
      <c r="P63" s="197" t="n">
        <v>50000</v>
      </c>
      <c r="Q63" s="197" t="n">
        <v>50000</v>
      </c>
      <c r="R63" s="197" t="n">
        <v>22715.36</v>
      </c>
      <c r="S63" s="197" t="n">
        <v>50000</v>
      </c>
      <c r="T63" s="197" t="n">
        <v>26170.2</v>
      </c>
      <c r="U63" s="197"/>
      <c r="V63" s="176" t="n">
        <f aca="false">S63/P63*100</f>
        <v>100</v>
      </c>
      <c r="W63" s="188" t="n">
        <v>55000</v>
      </c>
      <c r="X63" s="197" t="n">
        <v>54000</v>
      </c>
      <c r="Y63" s="197" t="n">
        <v>76000</v>
      </c>
      <c r="Z63" s="197" t="n">
        <v>54000</v>
      </c>
      <c r="AA63" s="197" t="n">
        <v>80000</v>
      </c>
      <c r="AB63" s="197" t="n">
        <v>8087.73</v>
      </c>
      <c r="AC63" s="197" t="n">
        <v>80000</v>
      </c>
      <c r="AD63" s="197" t="n">
        <v>60000</v>
      </c>
      <c r="AE63" s="197"/>
      <c r="AF63" s="197"/>
      <c r="AG63" s="198" t="n">
        <f aca="false">SUM(AD63+AE63-AF63)</f>
        <v>60000</v>
      </c>
      <c r="AH63" s="197" t="n">
        <v>29636.08</v>
      </c>
      <c r="AI63" s="197" t="n">
        <v>60000</v>
      </c>
      <c r="AJ63" s="129" t="n">
        <v>18715.83</v>
      </c>
      <c r="AK63" s="197" t="n">
        <v>60000</v>
      </c>
      <c r="AL63" s="197" t="n">
        <v>40000</v>
      </c>
      <c r="AM63" s="197"/>
      <c r="AN63" s="129" t="n">
        <f aca="false">SUM(AK63+AL63-AM63)</f>
        <v>100000</v>
      </c>
      <c r="AO63" s="176" t="n">
        <f aca="false">SUM(AN63/$AN$8)</f>
        <v>13272.2808414626</v>
      </c>
      <c r="AP63" s="131" t="n">
        <v>100000</v>
      </c>
      <c r="AQ63" s="131"/>
      <c r="AR63" s="176" t="n">
        <f aca="false">SUM(AP63/$AN$8)</f>
        <v>13272.2808414626</v>
      </c>
      <c r="AS63" s="131"/>
      <c r="AT63" s="131"/>
      <c r="AU63" s="176" t="n">
        <v>7946.32</v>
      </c>
      <c r="AV63" s="177" t="n">
        <f aca="false">SUM(AU63/AR63*100)</f>
        <v>59.87154804</v>
      </c>
      <c r="AW63" s="176" t="n">
        <v>7946.32</v>
      </c>
      <c r="BB63" s="19" t="n">
        <f aca="false">SUM(AW63+AX63+AY63+AZ63+BA63)</f>
        <v>7946.32</v>
      </c>
      <c r="BC63" s="143" t="n">
        <f aca="false">SUM(AU63-BB63)</f>
        <v>0</v>
      </c>
    </row>
    <row r="64" customFormat="false" ht="12.75" hidden="false" customHeight="false" outlineLevel="0" collapsed="false">
      <c r="A64" s="193"/>
      <c r="B64" s="194"/>
      <c r="C64" s="194"/>
      <c r="D64" s="194"/>
      <c r="E64" s="194"/>
      <c r="F64" s="194"/>
      <c r="G64" s="194"/>
      <c r="H64" s="194"/>
      <c r="I64" s="195" t="n">
        <v>32231</v>
      </c>
      <c r="J64" s="196" t="s">
        <v>253</v>
      </c>
      <c r="K64" s="197" t="n">
        <v>48994.69</v>
      </c>
      <c r="L64" s="197" t="n">
        <v>50000</v>
      </c>
      <c r="M64" s="197" t="n">
        <v>50000</v>
      </c>
      <c r="N64" s="197" t="n">
        <v>20000</v>
      </c>
      <c r="O64" s="197" t="n">
        <v>20000</v>
      </c>
      <c r="P64" s="197" t="n">
        <v>28000</v>
      </c>
      <c r="Q64" s="197" t="n">
        <v>28000</v>
      </c>
      <c r="R64" s="197" t="n">
        <v>17223.27</v>
      </c>
      <c r="S64" s="197" t="n">
        <v>28000</v>
      </c>
      <c r="T64" s="197" t="n">
        <v>9032.83</v>
      </c>
      <c r="U64" s="197"/>
      <c r="V64" s="176" t="n">
        <f aca="false">S64/P64*100</f>
        <v>100</v>
      </c>
      <c r="W64" s="188" t="n">
        <v>28000</v>
      </c>
      <c r="X64" s="197" t="n">
        <v>20000</v>
      </c>
      <c r="Y64" s="197" t="n">
        <v>20000</v>
      </c>
      <c r="Z64" s="197" t="n">
        <v>20000</v>
      </c>
      <c r="AA64" s="197" t="n">
        <v>20000</v>
      </c>
      <c r="AB64" s="197" t="n">
        <v>13090.92</v>
      </c>
      <c r="AC64" s="197" t="n">
        <v>20000</v>
      </c>
      <c r="AD64" s="197" t="n">
        <v>40000</v>
      </c>
      <c r="AE64" s="197"/>
      <c r="AF64" s="197"/>
      <c r="AG64" s="198" t="n">
        <f aca="false">SUM(AD64+AE64-AF64)</f>
        <v>40000</v>
      </c>
      <c r="AH64" s="197" t="n">
        <v>18059.09</v>
      </c>
      <c r="AI64" s="197" t="n">
        <v>40000</v>
      </c>
      <c r="AJ64" s="129" t="n">
        <v>26889.33</v>
      </c>
      <c r="AK64" s="197" t="n">
        <v>50000</v>
      </c>
      <c r="AL64" s="197"/>
      <c r="AM64" s="197"/>
      <c r="AN64" s="129" t="n">
        <f aca="false">SUM(AK64+AL64-AM64)</f>
        <v>50000</v>
      </c>
      <c r="AO64" s="176" t="n">
        <f aca="false">SUM(AN64/$AN$8)</f>
        <v>6636.1404207313</v>
      </c>
      <c r="AP64" s="131" t="n">
        <v>50000</v>
      </c>
      <c r="AQ64" s="131"/>
      <c r="AR64" s="176" t="n">
        <f aca="false">SUM(AP64/$AN$8)</f>
        <v>6636.1404207313</v>
      </c>
      <c r="AS64" s="131"/>
      <c r="AT64" s="131"/>
      <c r="AU64" s="176" t="n">
        <v>132.14</v>
      </c>
      <c r="AV64" s="177" t="n">
        <f aca="false">SUM(AU64/AR64*100)</f>
        <v>1.99121766</v>
      </c>
      <c r="AW64" s="176"/>
      <c r="AX64" s="176" t="n">
        <v>132.14</v>
      </c>
      <c r="BB64" s="19" t="n">
        <f aca="false">SUM(AW64+AX64+AY64+AZ64+BA64)</f>
        <v>132.14</v>
      </c>
      <c r="BC64" s="143" t="n">
        <f aca="false">SUM(AU64-BB64)</f>
        <v>0</v>
      </c>
    </row>
    <row r="65" customFormat="false" ht="12.75" hidden="false" customHeight="false" outlineLevel="0" collapsed="false">
      <c r="A65" s="193"/>
      <c r="B65" s="194"/>
      <c r="C65" s="194"/>
      <c r="D65" s="194"/>
      <c r="E65" s="194"/>
      <c r="F65" s="194"/>
      <c r="G65" s="194"/>
      <c r="H65" s="194"/>
      <c r="I65" s="195" t="n">
        <v>32231</v>
      </c>
      <c r="J65" s="196" t="s">
        <v>254</v>
      </c>
      <c r="K65" s="197"/>
      <c r="L65" s="197"/>
      <c r="M65" s="197"/>
      <c r="N65" s="197" t="n">
        <v>14000</v>
      </c>
      <c r="O65" s="197" t="n">
        <v>14000</v>
      </c>
      <c r="P65" s="197" t="n">
        <v>16000</v>
      </c>
      <c r="Q65" s="197" t="n">
        <v>16000</v>
      </c>
      <c r="R65" s="197" t="n">
        <v>6145.96</v>
      </c>
      <c r="S65" s="197" t="n">
        <v>16000</v>
      </c>
      <c r="T65" s="197" t="n">
        <v>5319.12</v>
      </c>
      <c r="U65" s="197"/>
      <c r="V65" s="176" t="n">
        <f aca="false">S65/P65*100</f>
        <v>100</v>
      </c>
      <c r="W65" s="188" t="n">
        <v>15000</v>
      </c>
      <c r="X65" s="197" t="n">
        <v>18000</v>
      </c>
      <c r="Y65" s="197" t="n">
        <v>18000</v>
      </c>
      <c r="Z65" s="197" t="n">
        <v>18000</v>
      </c>
      <c r="AA65" s="197" t="n">
        <v>20000</v>
      </c>
      <c r="AB65" s="197" t="n">
        <v>6721.38</v>
      </c>
      <c r="AC65" s="197" t="n">
        <v>20000</v>
      </c>
      <c r="AD65" s="197" t="n">
        <v>20000</v>
      </c>
      <c r="AE65" s="197"/>
      <c r="AF65" s="197"/>
      <c r="AG65" s="198" t="n">
        <f aca="false">SUM(AD65+AE65-AF65)</f>
        <v>20000</v>
      </c>
      <c r="AH65" s="197" t="n">
        <v>7601.83</v>
      </c>
      <c r="AI65" s="197" t="n">
        <v>15000</v>
      </c>
      <c r="AJ65" s="129" t="n">
        <v>7096.47</v>
      </c>
      <c r="AK65" s="197" t="n">
        <v>15000</v>
      </c>
      <c r="AL65" s="197"/>
      <c r="AM65" s="197"/>
      <c r="AN65" s="129" t="n">
        <f aca="false">SUM(AK65+AL65-AM65)</f>
        <v>15000</v>
      </c>
      <c r="AO65" s="176" t="n">
        <f aca="false">SUM(AN65/$AN$8)</f>
        <v>1990.84212621939</v>
      </c>
      <c r="AP65" s="131" t="n">
        <v>15000</v>
      </c>
      <c r="AQ65" s="131"/>
      <c r="AR65" s="176" t="n">
        <f aca="false">SUM(AP65/$AN$8)</f>
        <v>1990.84212621939</v>
      </c>
      <c r="AS65" s="131"/>
      <c r="AT65" s="131"/>
      <c r="AU65" s="176" t="n">
        <v>664.3</v>
      </c>
      <c r="AV65" s="177" t="n">
        <f aca="false">SUM(AU65/AR65*100)</f>
        <v>33.367789</v>
      </c>
      <c r="AW65" s="176"/>
      <c r="AX65" s="176" t="n">
        <v>664.3</v>
      </c>
      <c r="BB65" s="19" t="n">
        <f aca="false">SUM(AW65+AX65+AY65+AZ65+BA65)</f>
        <v>664.3</v>
      </c>
      <c r="BC65" s="143" t="n">
        <f aca="false">SUM(AU65-BB65)</f>
        <v>0</v>
      </c>
    </row>
    <row r="66" customFormat="false" ht="12.75" hidden="false" customHeight="false" outlineLevel="0" collapsed="false">
      <c r="A66" s="193"/>
      <c r="B66" s="194"/>
      <c r="C66" s="194"/>
      <c r="D66" s="194"/>
      <c r="E66" s="194"/>
      <c r="F66" s="194"/>
      <c r="G66" s="194"/>
      <c r="H66" s="194"/>
      <c r="I66" s="195" t="n">
        <v>32231</v>
      </c>
      <c r="J66" s="196" t="s">
        <v>255</v>
      </c>
      <c r="K66" s="197" t="n">
        <v>60498.47</v>
      </c>
      <c r="L66" s="197"/>
      <c r="M66" s="197" t="n">
        <v>0</v>
      </c>
      <c r="N66" s="197" t="n">
        <v>10000</v>
      </c>
      <c r="O66" s="197" t="n">
        <v>10000</v>
      </c>
      <c r="P66" s="197" t="n">
        <v>9000</v>
      </c>
      <c r="Q66" s="197" t="n">
        <v>9000</v>
      </c>
      <c r="R66" s="197" t="n">
        <v>2180.43</v>
      </c>
      <c r="S66" s="197" t="n">
        <v>8000</v>
      </c>
      <c r="T66" s="197" t="n">
        <v>3901.43</v>
      </c>
      <c r="U66" s="197"/>
      <c r="V66" s="176" t="n">
        <f aca="false">S66/P66*100</f>
        <v>88.8888888888889</v>
      </c>
      <c r="W66" s="188" t="n">
        <v>8000</v>
      </c>
      <c r="X66" s="197" t="n">
        <v>10000</v>
      </c>
      <c r="Y66" s="197" t="n">
        <v>10000</v>
      </c>
      <c r="Z66" s="197" t="n">
        <v>10000</v>
      </c>
      <c r="AA66" s="197" t="n">
        <v>12000</v>
      </c>
      <c r="AB66" s="197" t="n">
        <v>3380.65</v>
      </c>
      <c r="AC66" s="197" t="n">
        <v>6000</v>
      </c>
      <c r="AD66" s="197" t="n">
        <v>6000</v>
      </c>
      <c r="AE66" s="197"/>
      <c r="AF66" s="197"/>
      <c r="AG66" s="198" t="n">
        <f aca="false">SUM(AD66+AE66-AF66)</f>
        <v>6000</v>
      </c>
      <c r="AH66" s="197" t="n">
        <v>5860.37</v>
      </c>
      <c r="AI66" s="197" t="n">
        <v>8000</v>
      </c>
      <c r="AJ66" s="129" t="n">
        <v>4295.77</v>
      </c>
      <c r="AK66" s="197" t="n">
        <v>8000</v>
      </c>
      <c r="AL66" s="197"/>
      <c r="AM66" s="197"/>
      <c r="AN66" s="129" t="n">
        <f aca="false">SUM(AK66+AL66-AM66)</f>
        <v>8000</v>
      </c>
      <c r="AO66" s="176" t="n">
        <f aca="false">SUM(AN66/$AN$8)</f>
        <v>1061.78246731701</v>
      </c>
      <c r="AP66" s="131" t="n">
        <v>8000</v>
      </c>
      <c r="AQ66" s="131"/>
      <c r="AR66" s="176" t="n">
        <f aca="false">SUM(AP66/$AN$8)</f>
        <v>1061.78246731701</v>
      </c>
      <c r="AS66" s="131"/>
      <c r="AT66" s="131"/>
      <c r="AU66" s="176" t="n">
        <v>229.14</v>
      </c>
      <c r="AV66" s="177" t="n">
        <f aca="false">SUM(AU66/AR66*100)</f>
        <v>21.580691625</v>
      </c>
      <c r="AW66" s="176"/>
      <c r="AX66" s="176" t="n">
        <v>229.14</v>
      </c>
      <c r="BB66" s="19" t="n">
        <f aca="false">SUM(AW66+AX66+AY66+AZ66+BA66)</f>
        <v>229.14</v>
      </c>
      <c r="BC66" s="143" t="n">
        <f aca="false">SUM(AU66-BB66)</f>
        <v>0</v>
      </c>
    </row>
    <row r="67" customFormat="false" ht="12.75" hidden="false" customHeight="false" outlineLevel="0" collapsed="false">
      <c r="A67" s="193"/>
      <c r="B67" s="194"/>
      <c r="C67" s="194"/>
      <c r="D67" s="194"/>
      <c r="E67" s="194"/>
      <c r="F67" s="194"/>
      <c r="G67" s="194"/>
      <c r="H67" s="194"/>
      <c r="I67" s="195" t="n">
        <v>32231</v>
      </c>
      <c r="J67" s="196" t="s">
        <v>256</v>
      </c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76"/>
      <c r="W67" s="188"/>
      <c r="X67" s="197"/>
      <c r="Y67" s="197"/>
      <c r="Z67" s="197"/>
      <c r="AA67" s="197"/>
      <c r="AB67" s="197"/>
      <c r="AC67" s="197" t="n">
        <v>6000</v>
      </c>
      <c r="AD67" s="197" t="n">
        <v>6000</v>
      </c>
      <c r="AE67" s="197"/>
      <c r="AF67" s="197"/>
      <c r="AG67" s="198" t="n">
        <f aca="false">SUM(AD67+AE67-AF67)</f>
        <v>6000</v>
      </c>
      <c r="AH67" s="197" t="n">
        <v>4530.8</v>
      </c>
      <c r="AI67" s="197" t="n">
        <v>6000</v>
      </c>
      <c r="AJ67" s="129" t="n">
        <v>5050.77</v>
      </c>
      <c r="AK67" s="197" t="n">
        <v>10000</v>
      </c>
      <c r="AL67" s="197"/>
      <c r="AM67" s="197"/>
      <c r="AN67" s="129" t="n">
        <f aca="false">SUM(AK67+AL67-AM67)</f>
        <v>10000</v>
      </c>
      <c r="AO67" s="176" t="n">
        <f aca="false">SUM(AN67/$AN$8)</f>
        <v>1327.22808414626</v>
      </c>
      <c r="AP67" s="131" t="n">
        <v>20000</v>
      </c>
      <c r="AQ67" s="131"/>
      <c r="AR67" s="176" t="n">
        <f aca="false">SUM(AP67/$AN$8)</f>
        <v>2654.45616829252</v>
      </c>
      <c r="AS67" s="131"/>
      <c r="AT67" s="131"/>
      <c r="AU67" s="176" t="n">
        <v>1074.08</v>
      </c>
      <c r="AV67" s="177" t="n">
        <f aca="false">SUM(AU67/AR67*100)</f>
        <v>40.4632788</v>
      </c>
      <c r="AW67" s="176"/>
      <c r="AX67" s="176" t="n">
        <v>1074.08</v>
      </c>
      <c r="BB67" s="19" t="n">
        <f aca="false">SUM(AW67+AX67+AY67+AZ67+BA67)</f>
        <v>1074.08</v>
      </c>
      <c r="BC67" s="143" t="n">
        <f aca="false">SUM(AU67-BB67)</f>
        <v>0</v>
      </c>
    </row>
    <row r="68" customFormat="false" ht="12.75" hidden="false" customHeight="false" outlineLevel="0" collapsed="false">
      <c r="A68" s="193"/>
      <c r="B68" s="194"/>
      <c r="C68" s="194"/>
      <c r="D68" s="194"/>
      <c r="E68" s="194"/>
      <c r="F68" s="194"/>
      <c r="G68" s="194"/>
      <c r="H68" s="194"/>
      <c r="I68" s="195" t="n">
        <v>32251</v>
      </c>
      <c r="J68" s="196" t="s">
        <v>257</v>
      </c>
      <c r="K68" s="197" t="n">
        <v>12435.52</v>
      </c>
      <c r="L68" s="197" t="n">
        <v>20000</v>
      </c>
      <c r="M68" s="197" t="n">
        <v>20000</v>
      </c>
      <c r="N68" s="197" t="n">
        <v>2000</v>
      </c>
      <c r="O68" s="197" t="n">
        <v>2000</v>
      </c>
      <c r="P68" s="197" t="n">
        <v>3000</v>
      </c>
      <c r="Q68" s="197" t="n">
        <v>3000</v>
      </c>
      <c r="R68" s="197" t="n">
        <v>2027.6</v>
      </c>
      <c r="S68" s="197" t="n">
        <v>4000</v>
      </c>
      <c r="T68" s="197" t="n">
        <v>656.25</v>
      </c>
      <c r="U68" s="197"/>
      <c r="V68" s="176" t="n">
        <f aca="false">S68/P68*100</f>
        <v>133.333333333333</v>
      </c>
      <c r="W68" s="188" t="n">
        <v>3000</v>
      </c>
      <c r="X68" s="197" t="n">
        <v>18000</v>
      </c>
      <c r="Y68" s="197" t="n">
        <v>15000</v>
      </c>
      <c r="Z68" s="197" t="n">
        <v>30000</v>
      </c>
      <c r="AA68" s="197" t="n">
        <v>15000</v>
      </c>
      <c r="AB68" s="197" t="n">
        <v>3287.74</v>
      </c>
      <c r="AC68" s="197" t="n">
        <v>15000</v>
      </c>
      <c r="AD68" s="197" t="n">
        <v>15000</v>
      </c>
      <c r="AE68" s="197"/>
      <c r="AF68" s="197"/>
      <c r="AG68" s="198" t="n">
        <f aca="false">SUM(AD68+AE68-AF68)</f>
        <v>15000</v>
      </c>
      <c r="AH68" s="197" t="n">
        <v>526.11</v>
      </c>
      <c r="AI68" s="197" t="n">
        <v>10000</v>
      </c>
      <c r="AJ68" s="129" t="n">
        <v>3009.37</v>
      </c>
      <c r="AK68" s="197" t="n">
        <v>10000</v>
      </c>
      <c r="AL68" s="197"/>
      <c r="AM68" s="197"/>
      <c r="AN68" s="129" t="n">
        <f aca="false">SUM(AK68+AL68-AM68)</f>
        <v>10000</v>
      </c>
      <c r="AO68" s="176" t="n">
        <f aca="false">SUM(AN68/$AN$8)</f>
        <v>1327.22808414626</v>
      </c>
      <c r="AP68" s="131" t="n">
        <v>5000</v>
      </c>
      <c r="AQ68" s="131"/>
      <c r="AR68" s="176" t="n">
        <f aca="false">SUM(AP68/$AN$8)</f>
        <v>663.61404207313</v>
      </c>
      <c r="AS68" s="131"/>
      <c r="AT68" s="131"/>
      <c r="AU68" s="176" t="n">
        <v>246.06</v>
      </c>
      <c r="AV68" s="177" t="n">
        <f aca="false">SUM(AU68/AR68*100)</f>
        <v>37.0787814</v>
      </c>
      <c r="AW68" s="176" t="n">
        <v>246.06</v>
      </c>
      <c r="BB68" s="19" t="n">
        <f aca="false">SUM(AW68+AX68+AY68+AZ68+BA68)</f>
        <v>246.06</v>
      </c>
      <c r="BC68" s="143" t="n">
        <f aca="false">SUM(AU68-BB68)</f>
        <v>0</v>
      </c>
    </row>
    <row r="69" customFormat="false" ht="12.75" hidden="false" customHeight="false" outlineLevel="0" collapsed="false">
      <c r="A69" s="193"/>
      <c r="B69" s="194"/>
      <c r="C69" s="194"/>
      <c r="D69" s="194"/>
      <c r="E69" s="194"/>
      <c r="F69" s="194"/>
      <c r="G69" s="194"/>
      <c r="H69" s="194"/>
      <c r="I69" s="195" t="n">
        <v>32271</v>
      </c>
      <c r="J69" s="196" t="s">
        <v>258</v>
      </c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76"/>
      <c r="W69" s="188"/>
      <c r="X69" s="197"/>
      <c r="Y69" s="197"/>
      <c r="Z69" s="197"/>
      <c r="AA69" s="197"/>
      <c r="AB69" s="197"/>
      <c r="AC69" s="197"/>
      <c r="AD69" s="197" t="n">
        <v>35000</v>
      </c>
      <c r="AE69" s="197"/>
      <c r="AF69" s="197"/>
      <c r="AG69" s="198" t="n">
        <f aca="false">SUM(AD69+AE69-AF69)</f>
        <v>35000</v>
      </c>
      <c r="AH69" s="197" t="n">
        <v>22525.75</v>
      </c>
      <c r="AI69" s="197" t="n">
        <v>35000</v>
      </c>
      <c r="AJ69" s="129" t="n">
        <v>982</v>
      </c>
      <c r="AK69" s="197" t="n">
        <v>30000</v>
      </c>
      <c r="AL69" s="197"/>
      <c r="AM69" s="197"/>
      <c r="AN69" s="129" t="n">
        <f aca="false">SUM(AK69+AL69-AM69)</f>
        <v>30000</v>
      </c>
      <c r="AO69" s="176" t="n">
        <f aca="false">SUM(AN69/$AN$8)</f>
        <v>3981.68425243878</v>
      </c>
      <c r="AP69" s="131" t="n">
        <v>10000</v>
      </c>
      <c r="AQ69" s="131"/>
      <c r="AR69" s="176" t="n">
        <f aca="false">SUM(AP69/$AN$8)</f>
        <v>1327.22808414626</v>
      </c>
      <c r="AS69" s="131"/>
      <c r="AT69" s="131"/>
      <c r="AU69" s="176"/>
      <c r="AV69" s="177" t="n">
        <f aca="false">SUM(AU69/AR69*100)</f>
        <v>0</v>
      </c>
      <c r="BB69" s="19" t="n">
        <f aca="false">SUM(AW69+AX69+AY69+AZ69+BA69)</f>
        <v>0</v>
      </c>
      <c r="BC69" s="143" t="n">
        <f aca="false">SUM(AU69-BB69)</f>
        <v>0</v>
      </c>
    </row>
    <row r="70" customFormat="false" ht="12.75" hidden="false" customHeight="false" outlineLevel="0" collapsed="false">
      <c r="A70" s="193"/>
      <c r="B70" s="194"/>
      <c r="C70" s="194"/>
      <c r="D70" s="194"/>
      <c r="E70" s="194"/>
      <c r="F70" s="194"/>
      <c r="G70" s="194"/>
      <c r="H70" s="194"/>
      <c r="I70" s="195" t="n">
        <v>32271</v>
      </c>
      <c r="J70" s="196" t="s">
        <v>259</v>
      </c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76"/>
      <c r="W70" s="188"/>
      <c r="X70" s="197"/>
      <c r="Y70" s="197"/>
      <c r="Z70" s="197"/>
      <c r="AA70" s="197"/>
      <c r="AB70" s="197"/>
      <c r="AC70" s="197"/>
      <c r="AD70" s="197"/>
      <c r="AE70" s="197"/>
      <c r="AF70" s="197"/>
      <c r="AG70" s="198"/>
      <c r="AH70" s="197"/>
      <c r="AI70" s="197"/>
      <c r="AJ70" s="129"/>
      <c r="AK70" s="197"/>
      <c r="AL70" s="197"/>
      <c r="AM70" s="197"/>
      <c r="AN70" s="129"/>
      <c r="AO70" s="176" t="n">
        <f aca="false">SUM(AN70/$AN$8)</f>
        <v>0</v>
      </c>
      <c r="AP70" s="131" t="n">
        <v>2000</v>
      </c>
      <c r="AQ70" s="131"/>
      <c r="AR70" s="176" t="n">
        <f aca="false">SUM(AP70/$AN$8)</f>
        <v>265.445616829252</v>
      </c>
      <c r="AS70" s="131"/>
      <c r="AT70" s="131"/>
      <c r="AU70" s="176"/>
      <c r="AV70" s="177" t="n">
        <f aca="false">SUM(AU70/AR70*100)</f>
        <v>0</v>
      </c>
      <c r="BB70" s="19" t="n">
        <f aca="false">SUM(AW70+AX70+AY70+AZ70+BA70)</f>
        <v>0</v>
      </c>
      <c r="BC70" s="143" t="n">
        <f aca="false">SUM(AU70-BB70)</f>
        <v>0</v>
      </c>
    </row>
    <row r="71" customFormat="false" ht="12.75" hidden="false" customHeight="false" outlineLevel="0" collapsed="false">
      <c r="A71" s="193"/>
      <c r="B71" s="194" t="s">
        <v>83</v>
      </c>
      <c r="C71" s="194"/>
      <c r="D71" s="194"/>
      <c r="E71" s="194"/>
      <c r="F71" s="194"/>
      <c r="G71" s="194"/>
      <c r="H71" s="194"/>
      <c r="I71" s="195" t="n">
        <v>323</v>
      </c>
      <c r="J71" s="196" t="s">
        <v>260</v>
      </c>
      <c r="K71" s="197" t="n">
        <f aca="false">SUM(K72:K110)</f>
        <v>511849.45</v>
      </c>
      <c r="L71" s="197" t="n">
        <f aca="false">SUM(L72:L110)</f>
        <v>173000</v>
      </c>
      <c r="M71" s="197" t="n">
        <f aca="false">SUM(M72:M110)</f>
        <v>173000</v>
      </c>
      <c r="N71" s="197" t="n">
        <f aca="false">SUM(N72:N112)</f>
        <v>251000</v>
      </c>
      <c r="O71" s="197" t="n">
        <f aca="false">SUM(O72:O112)</f>
        <v>251000</v>
      </c>
      <c r="P71" s="197" t="n">
        <f aca="false">SUM(P72:P112)</f>
        <v>237000</v>
      </c>
      <c r="Q71" s="197" t="n">
        <f aca="false">SUM(Q72:Q112)</f>
        <v>237000</v>
      </c>
      <c r="R71" s="197" t="n">
        <f aca="false">SUM(R72:R112)</f>
        <v>51233.7</v>
      </c>
      <c r="S71" s="197" t="n">
        <f aca="false">SUM(S72:S112)</f>
        <v>346000</v>
      </c>
      <c r="T71" s="197" t="n">
        <f aca="false">SUM(T72:T112)</f>
        <v>83002.68</v>
      </c>
      <c r="U71" s="197" t="n">
        <f aca="false">SUM(U72:U112)</f>
        <v>0</v>
      </c>
      <c r="V71" s="197" t="e">
        <f aca="false">SUM(V72:V112)</f>
        <v>#DIV/0!</v>
      </c>
      <c r="W71" s="197" t="n">
        <f aca="false">SUM(W72:W112)</f>
        <v>294000</v>
      </c>
      <c r="X71" s="197" t="n">
        <f aca="false">SUM(X72:X112)</f>
        <v>574500</v>
      </c>
      <c r="Y71" s="197" t="n">
        <f aca="false">SUM(Y72:Y112)</f>
        <v>596500</v>
      </c>
      <c r="Z71" s="197" t="n">
        <f aca="false">SUM(Z72:Z112)</f>
        <v>716500</v>
      </c>
      <c r="AA71" s="197" t="n">
        <f aca="false">SUM(AA72:AA112)</f>
        <v>773500</v>
      </c>
      <c r="AB71" s="197" t="n">
        <f aca="false">SUM(AB72:AB112)</f>
        <v>149184.54</v>
      </c>
      <c r="AC71" s="197" t="n">
        <f aca="false">SUM(AC72:AC112)</f>
        <v>738500</v>
      </c>
      <c r="AD71" s="197" t="n">
        <f aca="false">SUM(AD72:AD112)</f>
        <v>658000</v>
      </c>
      <c r="AE71" s="197" t="n">
        <f aca="false">SUM(AE72:AE112)</f>
        <v>0</v>
      </c>
      <c r="AF71" s="197" t="n">
        <f aca="false">SUM(AF72:AF112)</f>
        <v>0</v>
      </c>
      <c r="AG71" s="197" t="n">
        <f aca="false">SUM(AG72:AG112)</f>
        <v>663000</v>
      </c>
      <c r="AH71" s="197" t="n">
        <f aca="false">SUM(AH72:AH112)</f>
        <v>472412.03</v>
      </c>
      <c r="AI71" s="197" t="n">
        <f aca="false">SUM(AI72:AI112)</f>
        <v>789000</v>
      </c>
      <c r="AJ71" s="197" t="n">
        <f aca="false">SUM(AJ72:AJ112)</f>
        <v>201674.47</v>
      </c>
      <c r="AK71" s="197" t="n">
        <f aca="false">SUM(AK72:AK112)</f>
        <v>862970</v>
      </c>
      <c r="AL71" s="197" t="n">
        <f aca="false">SUM(AL72:AL112)</f>
        <v>123000</v>
      </c>
      <c r="AM71" s="197" t="n">
        <f aca="false">SUM(AM72:AM112)</f>
        <v>0</v>
      </c>
      <c r="AN71" s="197" t="n">
        <f aca="false">SUM(AN72:AN112)</f>
        <v>985970</v>
      </c>
      <c r="AO71" s="176" t="n">
        <f aca="false">SUM(AN71/$AN$8)</f>
        <v>130860.707412569</v>
      </c>
      <c r="AP71" s="188" t="n">
        <f aca="false">SUM(AP72:AP112)</f>
        <v>823500</v>
      </c>
      <c r="AQ71" s="188"/>
      <c r="AR71" s="176" t="n">
        <f aca="false">SUM(AP71/$AN$8)</f>
        <v>109297.232729445</v>
      </c>
      <c r="AS71" s="188"/>
      <c r="AT71" s="188"/>
      <c r="AU71" s="176" t="n">
        <f aca="false">SUM(AU72:AU112)</f>
        <v>32362.77</v>
      </c>
      <c r="AV71" s="177" t="n">
        <f aca="false">SUM(AU71/AR71*100)</f>
        <v>29.6098713497268</v>
      </c>
      <c r="BB71" s="19" t="n">
        <f aca="false">SUM(AW71+AX71+AY71+AZ71+BA71)</f>
        <v>0</v>
      </c>
      <c r="BC71" s="143" t="n">
        <f aca="false">SUM(AU71-BB71)</f>
        <v>32362.77</v>
      </c>
    </row>
    <row r="72" customFormat="false" ht="12.75" hidden="false" customHeight="false" outlineLevel="0" collapsed="false">
      <c r="A72" s="193"/>
      <c r="B72" s="194"/>
      <c r="C72" s="194"/>
      <c r="D72" s="194"/>
      <c r="E72" s="194"/>
      <c r="F72" s="194"/>
      <c r="G72" s="194"/>
      <c r="H72" s="194"/>
      <c r="I72" s="195" t="n">
        <v>32311</v>
      </c>
      <c r="J72" s="196" t="s">
        <v>261</v>
      </c>
      <c r="K72" s="197" t="n">
        <v>58381.98</v>
      </c>
      <c r="L72" s="197" t="n">
        <v>35000</v>
      </c>
      <c r="M72" s="197" t="n">
        <v>35000</v>
      </c>
      <c r="N72" s="197" t="n">
        <v>20000</v>
      </c>
      <c r="O72" s="197" t="n">
        <v>20000</v>
      </c>
      <c r="P72" s="197" t="n">
        <v>20000</v>
      </c>
      <c r="Q72" s="197" t="n">
        <v>20000</v>
      </c>
      <c r="R72" s="197" t="n">
        <v>7226.15</v>
      </c>
      <c r="S72" s="197" t="n">
        <v>20000</v>
      </c>
      <c r="T72" s="197" t="n">
        <v>6906.77</v>
      </c>
      <c r="U72" s="197"/>
      <c r="V72" s="176" t="n">
        <f aca="false">S72/P72*100</f>
        <v>100</v>
      </c>
      <c r="W72" s="188" t="n">
        <v>20000</v>
      </c>
      <c r="X72" s="197" t="n">
        <v>20000</v>
      </c>
      <c r="Y72" s="197" t="n">
        <v>20000</v>
      </c>
      <c r="Z72" s="197" t="n">
        <v>14000</v>
      </c>
      <c r="AA72" s="197" t="n">
        <v>20000</v>
      </c>
      <c r="AB72" s="197" t="n">
        <v>5307.29</v>
      </c>
      <c r="AC72" s="197" t="n">
        <v>20000</v>
      </c>
      <c r="AD72" s="197" t="n">
        <v>20000</v>
      </c>
      <c r="AE72" s="197"/>
      <c r="AF72" s="197"/>
      <c r="AG72" s="198" t="n">
        <f aca="false">SUM(AD72+AE72-AF72)</f>
        <v>20000</v>
      </c>
      <c r="AH72" s="197" t="n">
        <v>14892.56</v>
      </c>
      <c r="AI72" s="197" t="n">
        <v>20000</v>
      </c>
      <c r="AJ72" s="129" t="n">
        <v>7834.29</v>
      </c>
      <c r="AK72" s="197" t="n">
        <v>25000</v>
      </c>
      <c r="AL72" s="197"/>
      <c r="AM72" s="197"/>
      <c r="AN72" s="129" t="n">
        <f aca="false">SUM(AK72+AL72-AM72)</f>
        <v>25000</v>
      </c>
      <c r="AO72" s="176" t="n">
        <f aca="false">SUM(AN72/$AN$8)</f>
        <v>3318.07021036565</v>
      </c>
      <c r="AP72" s="131" t="n">
        <v>25000</v>
      </c>
      <c r="AQ72" s="131"/>
      <c r="AR72" s="176" t="n">
        <f aca="false">SUM(AP72/$AN$8)</f>
        <v>3318.07021036565</v>
      </c>
      <c r="AS72" s="131"/>
      <c r="AT72" s="131"/>
      <c r="AU72" s="176" t="n">
        <v>1691.41</v>
      </c>
      <c r="AV72" s="177" t="n">
        <f aca="false">SUM(AU72/AR72*100)</f>
        <v>50.97571458</v>
      </c>
      <c r="AW72" s="176" t="n">
        <v>1691.41</v>
      </c>
      <c r="BB72" s="19" t="n">
        <f aca="false">SUM(AW72+AX72+AY72+AZ72+BA72)</f>
        <v>1691.41</v>
      </c>
      <c r="BC72" s="143" t="n">
        <f aca="false">SUM(AU72-BB72)</f>
        <v>0</v>
      </c>
    </row>
    <row r="73" customFormat="false" ht="12.75" hidden="false" customHeight="false" outlineLevel="0" collapsed="false">
      <c r="A73" s="193"/>
      <c r="B73" s="194"/>
      <c r="C73" s="194"/>
      <c r="D73" s="194"/>
      <c r="E73" s="194"/>
      <c r="F73" s="194"/>
      <c r="G73" s="194"/>
      <c r="H73" s="194"/>
      <c r="I73" s="195" t="n">
        <v>32313</v>
      </c>
      <c r="J73" s="196" t="s">
        <v>262</v>
      </c>
      <c r="K73" s="197" t="n">
        <v>7833.32</v>
      </c>
      <c r="L73" s="197" t="n">
        <v>2000</v>
      </c>
      <c r="M73" s="197" t="n">
        <v>2000</v>
      </c>
      <c r="N73" s="197" t="n">
        <v>2000</v>
      </c>
      <c r="O73" s="197" t="n">
        <v>2000</v>
      </c>
      <c r="P73" s="197" t="n">
        <v>2000</v>
      </c>
      <c r="Q73" s="197" t="n">
        <v>2000</v>
      </c>
      <c r="R73" s="197" t="n">
        <v>526.5</v>
      </c>
      <c r="S73" s="197" t="n">
        <v>2000</v>
      </c>
      <c r="T73" s="197" t="n">
        <v>552</v>
      </c>
      <c r="U73" s="197"/>
      <c r="V73" s="176" t="n">
        <f aca="false">S73/P73*100</f>
        <v>100</v>
      </c>
      <c r="W73" s="188" t="n">
        <v>2000</v>
      </c>
      <c r="X73" s="197" t="n">
        <v>2000</v>
      </c>
      <c r="Y73" s="197" t="n">
        <v>2000</v>
      </c>
      <c r="Z73" s="197" t="n">
        <v>4000</v>
      </c>
      <c r="AA73" s="197" t="n">
        <v>2000</v>
      </c>
      <c r="AB73" s="197" t="n">
        <v>1750.64</v>
      </c>
      <c r="AC73" s="197" t="n">
        <v>2000</v>
      </c>
      <c r="AD73" s="197" t="n">
        <v>2000</v>
      </c>
      <c r="AE73" s="197"/>
      <c r="AF73" s="197"/>
      <c r="AG73" s="198" t="n">
        <f aca="false">SUM(AD73+AE73-AF73)</f>
        <v>2000</v>
      </c>
      <c r="AH73" s="197" t="n">
        <v>794.7</v>
      </c>
      <c r="AI73" s="197" t="n">
        <v>2000</v>
      </c>
      <c r="AJ73" s="129" t="n">
        <v>446.7</v>
      </c>
      <c r="AK73" s="197" t="n">
        <v>2000</v>
      </c>
      <c r="AL73" s="197"/>
      <c r="AM73" s="197"/>
      <c r="AN73" s="129" t="n">
        <f aca="false">SUM(AK73+AL73-AM73)</f>
        <v>2000</v>
      </c>
      <c r="AO73" s="176" t="n">
        <f aca="false">SUM(AN73/$AN$8)</f>
        <v>265.445616829252</v>
      </c>
      <c r="AP73" s="131" t="n">
        <v>4000</v>
      </c>
      <c r="AQ73" s="131"/>
      <c r="AR73" s="176" t="n">
        <f aca="false">SUM(AP73/$AN$8)</f>
        <v>530.891233658504</v>
      </c>
      <c r="AS73" s="131"/>
      <c r="AT73" s="131"/>
      <c r="AU73" s="176" t="n">
        <v>142.86</v>
      </c>
      <c r="AV73" s="177" t="n">
        <f aca="false">SUM(AU73/AR73*100)</f>
        <v>26.90946675</v>
      </c>
      <c r="AW73" s="176" t="n">
        <v>142.86</v>
      </c>
      <c r="BB73" s="19" t="n">
        <f aca="false">SUM(AW73+AX73+AY73+AZ73+BA73)</f>
        <v>142.86</v>
      </c>
      <c r="BC73" s="143" t="n">
        <f aca="false">SUM(AU73-BB73)</f>
        <v>0</v>
      </c>
    </row>
    <row r="74" customFormat="false" ht="12.75" hidden="false" customHeight="false" outlineLevel="0" collapsed="false">
      <c r="A74" s="193"/>
      <c r="B74" s="194"/>
      <c r="C74" s="194"/>
      <c r="D74" s="194"/>
      <c r="E74" s="194"/>
      <c r="F74" s="194"/>
      <c r="G74" s="194"/>
      <c r="H74" s="194"/>
      <c r="I74" s="195" t="n">
        <v>32321</v>
      </c>
      <c r="J74" s="196" t="s">
        <v>263</v>
      </c>
      <c r="K74" s="197" t="n">
        <v>58032.22</v>
      </c>
      <c r="L74" s="197" t="n">
        <v>10000</v>
      </c>
      <c r="M74" s="197" t="n">
        <v>10000</v>
      </c>
      <c r="N74" s="197" t="n">
        <v>45000</v>
      </c>
      <c r="O74" s="197" t="n">
        <v>45000</v>
      </c>
      <c r="P74" s="197" t="n">
        <v>45000</v>
      </c>
      <c r="Q74" s="197" t="n">
        <v>45000</v>
      </c>
      <c r="R74" s="197" t="n">
        <v>695</v>
      </c>
      <c r="S74" s="188" t="n">
        <v>30000</v>
      </c>
      <c r="T74" s="197" t="n">
        <v>1541.41</v>
      </c>
      <c r="U74" s="197"/>
      <c r="V74" s="176" t="n">
        <f aca="false">S74/P74*100</f>
        <v>66.6666666666667</v>
      </c>
      <c r="W74" s="188" t="n">
        <v>30000</v>
      </c>
      <c r="X74" s="197" t="n">
        <v>100000</v>
      </c>
      <c r="Y74" s="197" t="n">
        <v>100000</v>
      </c>
      <c r="Z74" s="197" t="n">
        <v>100000</v>
      </c>
      <c r="AA74" s="197" t="n">
        <v>100000</v>
      </c>
      <c r="AB74" s="197" t="n">
        <v>10612.4</v>
      </c>
      <c r="AC74" s="197" t="n">
        <v>100000</v>
      </c>
      <c r="AD74" s="197" t="n">
        <v>50000</v>
      </c>
      <c r="AE74" s="197"/>
      <c r="AF74" s="197"/>
      <c r="AG74" s="198" t="n">
        <f aca="false">SUM(AD74+AE74-AF74)</f>
        <v>50000</v>
      </c>
      <c r="AH74" s="197" t="n">
        <v>18891.54</v>
      </c>
      <c r="AI74" s="197" t="n">
        <v>50000</v>
      </c>
      <c r="AJ74" s="129" t="n">
        <v>20904.5</v>
      </c>
      <c r="AK74" s="197" t="n">
        <v>50000</v>
      </c>
      <c r="AL74" s="197"/>
      <c r="AM74" s="197"/>
      <c r="AN74" s="129" t="n">
        <f aca="false">SUM(AK74+AL74-AM74)</f>
        <v>50000</v>
      </c>
      <c r="AO74" s="176" t="n">
        <f aca="false">SUM(AN74/$AN$8)</f>
        <v>6636.1404207313</v>
      </c>
      <c r="AP74" s="131" t="n">
        <v>50000</v>
      </c>
      <c r="AQ74" s="131"/>
      <c r="AR74" s="176" t="n">
        <f aca="false">SUM(AP74/$AN$8)</f>
        <v>6636.1404207313</v>
      </c>
      <c r="AS74" s="131"/>
      <c r="AT74" s="131"/>
      <c r="AU74" s="176" t="n">
        <v>1811.01</v>
      </c>
      <c r="AV74" s="177" t="n">
        <f aca="false">SUM(AU74/AR74*100)</f>
        <v>27.29010969</v>
      </c>
      <c r="AW74" s="176"/>
      <c r="AX74" s="19" t="n">
        <v>1811.01</v>
      </c>
      <c r="BB74" s="19" t="n">
        <f aca="false">SUM(AW74+AX74+AY74+AZ74+BA74)</f>
        <v>1811.01</v>
      </c>
      <c r="BC74" s="143" t="n">
        <f aca="false">SUM(AU74-BB74)</f>
        <v>0</v>
      </c>
    </row>
    <row r="75" customFormat="false" ht="12.75" hidden="false" customHeight="false" outlineLevel="0" collapsed="false">
      <c r="A75" s="193"/>
      <c r="B75" s="194"/>
      <c r="C75" s="194"/>
      <c r="D75" s="194"/>
      <c r="E75" s="194"/>
      <c r="F75" s="194"/>
      <c r="G75" s="194"/>
      <c r="H75" s="194"/>
      <c r="I75" s="195" t="n">
        <v>32321</v>
      </c>
      <c r="J75" s="196" t="s">
        <v>264</v>
      </c>
      <c r="K75" s="197"/>
      <c r="L75" s="197"/>
      <c r="M75" s="197"/>
      <c r="N75" s="197"/>
      <c r="O75" s="197"/>
      <c r="P75" s="197"/>
      <c r="Q75" s="197"/>
      <c r="R75" s="197"/>
      <c r="S75" s="188"/>
      <c r="T75" s="197" t="n">
        <v>2250</v>
      </c>
      <c r="U75" s="197"/>
      <c r="V75" s="176"/>
      <c r="W75" s="188" t="n">
        <v>8000</v>
      </c>
      <c r="X75" s="197" t="n">
        <v>8000</v>
      </c>
      <c r="Y75" s="197" t="n">
        <v>8000</v>
      </c>
      <c r="Z75" s="197" t="n">
        <v>8000</v>
      </c>
      <c r="AA75" s="197" t="n">
        <v>8000</v>
      </c>
      <c r="AB75" s="197" t="n">
        <v>4987.5</v>
      </c>
      <c r="AC75" s="197" t="n">
        <v>8000</v>
      </c>
      <c r="AD75" s="197" t="n">
        <v>8000</v>
      </c>
      <c r="AE75" s="197"/>
      <c r="AF75" s="197"/>
      <c r="AG75" s="198" t="n">
        <f aca="false">SUM(AD75+AE75-AF75)</f>
        <v>8000</v>
      </c>
      <c r="AH75" s="197"/>
      <c r="AI75" s="197" t="n">
        <v>8000</v>
      </c>
      <c r="AJ75" s="129" t="n">
        <v>0</v>
      </c>
      <c r="AK75" s="197" t="n">
        <v>8000</v>
      </c>
      <c r="AL75" s="197"/>
      <c r="AM75" s="197"/>
      <c r="AN75" s="129" t="n">
        <f aca="false">SUM(AK75+AL75-AM75)</f>
        <v>8000</v>
      </c>
      <c r="AO75" s="176" t="n">
        <f aca="false">SUM(AN75/$AN$8)</f>
        <v>1061.78246731701</v>
      </c>
      <c r="AP75" s="131" t="n">
        <v>8000</v>
      </c>
      <c r="AQ75" s="131"/>
      <c r="AR75" s="176" t="n">
        <f aca="false">SUM(AP75/$AN$8)</f>
        <v>1061.78246731701</v>
      </c>
      <c r="AS75" s="131"/>
      <c r="AT75" s="131"/>
      <c r="AU75" s="176"/>
      <c r="AV75" s="177" t="n">
        <f aca="false">SUM(AU75/AR75*100)</f>
        <v>0</v>
      </c>
      <c r="AW75" s="176"/>
      <c r="BB75" s="19" t="n">
        <f aca="false">SUM(AW75+AX75+AY75+AZ75+BA75)</f>
        <v>0</v>
      </c>
      <c r="BC75" s="143" t="n">
        <f aca="false">SUM(AU75-BB75)</f>
        <v>0</v>
      </c>
    </row>
    <row r="76" customFormat="false" ht="12.75" hidden="false" customHeight="false" outlineLevel="0" collapsed="false">
      <c r="A76" s="193"/>
      <c r="B76" s="194"/>
      <c r="C76" s="194"/>
      <c r="D76" s="194"/>
      <c r="E76" s="194"/>
      <c r="F76" s="194"/>
      <c r="G76" s="194"/>
      <c r="H76" s="194"/>
      <c r="I76" s="195" t="n">
        <v>32321</v>
      </c>
      <c r="J76" s="196" t="s">
        <v>265</v>
      </c>
      <c r="K76" s="197"/>
      <c r="L76" s="197"/>
      <c r="M76" s="197"/>
      <c r="N76" s="197"/>
      <c r="O76" s="197"/>
      <c r="P76" s="197"/>
      <c r="Q76" s="197"/>
      <c r="R76" s="197"/>
      <c r="S76" s="188"/>
      <c r="T76" s="197"/>
      <c r="U76" s="197"/>
      <c r="V76" s="176"/>
      <c r="W76" s="188"/>
      <c r="X76" s="197"/>
      <c r="Y76" s="197"/>
      <c r="Z76" s="197"/>
      <c r="AA76" s="197"/>
      <c r="AB76" s="197"/>
      <c r="AC76" s="197"/>
      <c r="AD76" s="197"/>
      <c r="AE76" s="197"/>
      <c r="AF76" s="197"/>
      <c r="AG76" s="198"/>
      <c r="AH76" s="197" t="n">
        <v>5000</v>
      </c>
      <c r="AI76" s="197" t="n">
        <v>5000</v>
      </c>
      <c r="AJ76" s="129" t="n">
        <v>0</v>
      </c>
      <c r="AK76" s="197" t="n">
        <v>5000</v>
      </c>
      <c r="AL76" s="197" t="n">
        <v>50000</v>
      </c>
      <c r="AM76" s="197"/>
      <c r="AN76" s="129" t="n">
        <f aca="false">SUM(AK76+AL76-AM76)</f>
        <v>55000</v>
      </c>
      <c r="AO76" s="176" t="n">
        <f aca="false">SUM(AN76/$AN$8)</f>
        <v>7299.75446280443</v>
      </c>
      <c r="AP76" s="131" t="n">
        <v>55000</v>
      </c>
      <c r="AQ76" s="131"/>
      <c r="AR76" s="176" t="n">
        <f aca="false">SUM(AP76/$AN$8)</f>
        <v>7299.75446280443</v>
      </c>
      <c r="AS76" s="131"/>
      <c r="AT76" s="131"/>
      <c r="AU76" s="176" t="n">
        <v>0</v>
      </c>
      <c r="AV76" s="177" t="n">
        <f aca="false">SUM(AU76/AR76*100)</f>
        <v>0</v>
      </c>
      <c r="AW76" s="176" t="n">
        <v>0</v>
      </c>
      <c r="BB76" s="19" t="n">
        <f aca="false">SUM(AW76+AX76+AY76+AZ76+BA76)</f>
        <v>0</v>
      </c>
      <c r="BC76" s="143" t="n">
        <f aca="false">SUM(AU76-BB76)</f>
        <v>0</v>
      </c>
    </row>
    <row r="77" customFormat="false" ht="12.75" hidden="false" customHeight="false" outlineLevel="0" collapsed="false">
      <c r="A77" s="193"/>
      <c r="B77" s="194"/>
      <c r="C77" s="194"/>
      <c r="D77" s="194"/>
      <c r="E77" s="194"/>
      <c r="F77" s="194"/>
      <c r="G77" s="194"/>
      <c r="H77" s="194"/>
      <c r="I77" s="195" t="n">
        <v>32322</v>
      </c>
      <c r="J77" s="196" t="s">
        <v>266</v>
      </c>
      <c r="K77" s="197" t="n">
        <v>40297.04</v>
      </c>
      <c r="L77" s="197" t="n">
        <v>18000</v>
      </c>
      <c r="M77" s="197" t="n">
        <v>18000</v>
      </c>
      <c r="N77" s="197" t="n">
        <v>5000</v>
      </c>
      <c r="O77" s="197" t="n">
        <v>5000</v>
      </c>
      <c r="P77" s="197" t="n">
        <v>7000</v>
      </c>
      <c r="Q77" s="197" t="n">
        <v>7000</v>
      </c>
      <c r="R77" s="197" t="n">
        <v>2102.28</v>
      </c>
      <c r="S77" s="197" t="n">
        <v>7000</v>
      </c>
      <c r="T77" s="197" t="n">
        <v>9759.23</v>
      </c>
      <c r="U77" s="197"/>
      <c r="V77" s="176" t="n">
        <f aca="false">S77/P77*100</f>
        <v>100</v>
      </c>
      <c r="W77" s="188" t="n">
        <v>20000</v>
      </c>
      <c r="X77" s="197" t="n">
        <v>25000</v>
      </c>
      <c r="Y77" s="197" t="n">
        <v>25000</v>
      </c>
      <c r="Z77" s="197" t="n">
        <v>15000</v>
      </c>
      <c r="AA77" s="197" t="n">
        <v>25000</v>
      </c>
      <c r="AB77" s="197" t="n">
        <v>3566.75</v>
      </c>
      <c r="AC77" s="197" t="n">
        <v>25000</v>
      </c>
      <c r="AD77" s="197" t="n">
        <v>25000</v>
      </c>
      <c r="AE77" s="197"/>
      <c r="AF77" s="197"/>
      <c r="AG77" s="198" t="n">
        <f aca="false">SUM(AD77+AE77-AF77)</f>
        <v>25000</v>
      </c>
      <c r="AH77" s="197" t="n">
        <v>24657.39</v>
      </c>
      <c r="AI77" s="197" t="n">
        <v>30000</v>
      </c>
      <c r="AJ77" s="129" t="n">
        <v>8254.96</v>
      </c>
      <c r="AK77" s="197" t="n">
        <v>33000</v>
      </c>
      <c r="AL77" s="197"/>
      <c r="AM77" s="197"/>
      <c r="AN77" s="129" t="n">
        <f aca="false">SUM(AK77+AL77-AM77)</f>
        <v>33000</v>
      </c>
      <c r="AO77" s="176" t="n">
        <f aca="false">SUM(AN77/$AN$8)</f>
        <v>4379.85267768266</v>
      </c>
      <c r="AP77" s="131" t="n">
        <v>30000</v>
      </c>
      <c r="AQ77" s="131"/>
      <c r="AR77" s="176" t="n">
        <f aca="false">SUM(AP77/$AN$8)</f>
        <v>3981.68425243878</v>
      </c>
      <c r="AS77" s="131"/>
      <c r="AT77" s="131"/>
      <c r="AU77" s="176" t="n">
        <v>1358.89</v>
      </c>
      <c r="AV77" s="177" t="n">
        <f aca="false">SUM(AU77/AR77*100)</f>
        <v>34.12852235</v>
      </c>
      <c r="AW77" s="176" t="n">
        <v>1358.89</v>
      </c>
      <c r="BB77" s="19" t="n">
        <f aca="false">SUM(AW77+AX77+AY77+AZ77+BA77)</f>
        <v>1358.89</v>
      </c>
      <c r="BC77" s="143" t="n">
        <f aca="false">SUM(AU77-BB77)</f>
        <v>0</v>
      </c>
    </row>
    <row r="78" customFormat="false" ht="12.75" hidden="false" customHeight="false" outlineLevel="0" collapsed="false">
      <c r="A78" s="193"/>
      <c r="B78" s="194"/>
      <c r="C78" s="194"/>
      <c r="D78" s="194"/>
      <c r="E78" s="194"/>
      <c r="F78" s="194"/>
      <c r="G78" s="194"/>
      <c r="H78" s="194"/>
      <c r="I78" s="195" t="n">
        <v>32323</v>
      </c>
      <c r="J78" s="196" t="s">
        <v>267</v>
      </c>
      <c r="K78" s="197" t="n">
        <v>81354.02</v>
      </c>
      <c r="L78" s="197" t="n">
        <v>35000</v>
      </c>
      <c r="M78" s="197" t="n">
        <v>35000</v>
      </c>
      <c r="N78" s="197" t="n">
        <v>5000</v>
      </c>
      <c r="O78" s="197" t="n">
        <v>5000</v>
      </c>
      <c r="P78" s="197" t="n">
        <v>5000</v>
      </c>
      <c r="Q78" s="197" t="n">
        <v>5000</v>
      </c>
      <c r="R78" s="197" t="n">
        <v>151</v>
      </c>
      <c r="S78" s="197" t="n">
        <v>5000</v>
      </c>
      <c r="T78" s="197" t="n">
        <v>1059.54</v>
      </c>
      <c r="U78" s="197"/>
      <c r="V78" s="176" t="n">
        <f aca="false">S78/P78*100</f>
        <v>100</v>
      </c>
      <c r="W78" s="188" t="n">
        <v>5000</v>
      </c>
      <c r="X78" s="197" t="n">
        <v>7000</v>
      </c>
      <c r="Y78" s="197" t="n">
        <v>7000</v>
      </c>
      <c r="Z78" s="197" t="n">
        <v>10000</v>
      </c>
      <c r="AA78" s="197" t="n">
        <v>10000</v>
      </c>
      <c r="AB78" s="197" t="n">
        <v>5196.35</v>
      </c>
      <c r="AC78" s="197" t="n">
        <v>5000</v>
      </c>
      <c r="AD78" s="197" t="n">
        <v>5000</v>
      </c>
      <c r="AE78" s="197"/>
      <c r="AF78" s="197"/>
      <c r="AG78" s="198" t="n">
        <f aca="false">SUM(AD78+AE78-AF78)</f>
        <v>5000</v>
      </c>
      <c r="AH78" s="197" t="n">
        <v>2565.64</v>
      </c>
      <c r="AI78" s="197" t="n">
        <v>5000</v>
      </c>
      <c r="AJ78" s="129" t="n">
        <v>8170.71</v>
      </c>
      <c r="AK78" s="197" t="n">
        <v>10000</v>
      </c>
      <c r="AL78" s="197"/>
      <c r="AM78" s="197"/>
      <c r="AN78" s="129" t="n">
        <f aca="false">SUM(AK78+AL78-AM78)</f>
        <v>10000</v>
      </c>
      <c r="AO78" s="176" t="n">
        <f aca="false">SUM(AN78/$AN$8)</f>
        <v>1327.22808414626</v>
      </c>
      <c r="AP78" s="131" t="n">
        <v>10000</v>
      </c>
      <c r="AQ78" s="131"/>
      <c r="AR78" s="176" t="n">
        <f aca="false">SUM(AP78/$AN$8)</f>
        <v>1327.22808414626</v>
      </c>
      <c r="AS78" s="131"/>
      <c r="AT78" s="131"/>
      <c r="AU78" s="176" t="n">
        <v>1723.89</v>
      </c>
      <c r="AV78" s="177" t="n">
        <f aca="false">SUM(AU78/AR78*100)</f>
        <v>129.88649205</v>
      </c>
      <c r="AW78" s="176" t="n">
        <v>471.18</v>
      </c>
      <c r="AX78" s="19" t="n">
        <v>1252.71</v>
      </c>
      <c r="BB78" s="19" t="n">
        <f aca="false">SUM(AW78+AX78+AY78+AZ78+BA78)</f>
        <v>1723.89</v>
      </c>
      <c r="BC78" s="143" t="n">
        <f aca="false">SUM(AU78-BB78)</f>
        <v>0</v>
      </c>
    </row>
    <row r="79" customFormat="false" ht="12.75" hidden="false" customHeight="false" outlineLevel="0" collapsed="false">
      <c r="A79" s="193"/>
      <c r="B79" s="194"/>
      <c r="C79" s="194"/>
      <c r="D79" s="194"/>
      <c r="E79" s="194"/>
      <c r="F79" s="194"/>
      <c r="G79" s="194"/>
      <c r="H79" s="194"/>
      <c r="I79" s="195" t="n">
        <v>32323</v>
      </c>
      <c r="J79" s="196" t="s">
        <v>268</v>
      </c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76"/>
      <c r="W79" s="188"/>
      <c r="X79" s="197"/>
      <c r="Y79" s="197"/>
      <c r="Z79" s="197"/>
      <c r="AA79" s="197"/>
      <c r="AB79" s="197"/>
      <c r="AC79" s="197" t="n">
        <v>10000</v>
      </c>
      <c r="AD79" s="197" t="n">
        <v>10000</v>
      </c>
      <c r="AE79" s="197"/>
      <c r="AF79" s="197"/>
      <c r="AG79" s="198" t="n">
        <f aca="false">SUM(AD79+AE79-AF79)</f>
        <v>10000</v>
      </c>
      <c r="AH79" s="197"/>
      <c r="AI79" s="197" t="n">
        <v>10000</v>
      </c>
      <c r="AJ79" s="129" t="n">
        <v>0</v>
      </c>
      <c r="AK79" s="197" t="n">
        <v>15000</v>
      </c>
      <c r="AL79" s="197"/>
      <c r="AM79" s="197"/>
      <c r="AN79" s="129" t="n">
        <f aca="false">SUM(AK79+AL79-AM79)</f>
        <v>15000</v>
      </c>
      <c r="AO79" s="176" t="n">
        <f aca="false">SUM(AN79/$AN$8)</f>
        <v>1990.84212621939</v>
      </c>
      <c r="AP79" s="131" t="n">
        <v>0</v>
      </c>
      <c r="AQ79" s="131"/>
      <c r="AR79" s="176" t="n">
        <f aca="false">SUM(AP79/$AN$8)</f>
        <v>0</v>
      </c>
      <c r="AS79" s="131"/>
      <c r="AT79" s="131"/>
      <c r="AU79" s="176"/>
      <c r="AV79" s="177" t="n">
        <v>0</v>
      </c>
      <c r="AW79" s="176"/>
      <c r="BB79" s="19" t="n">
        <f aca="false">SUM(AW79+AX79+AY79+AZ79+BA79)</f>
        <v>0</v>
      </c>
      <c r="BC79" s="143" t="n">
        <f aca="false">SUM(AU79-BB79)</f>
        <v>0</v>
      </c>
    </row>
    <row r="80" customFormat="false" ht="12.75" hidden="false" customHeight="false" outlineLevel="0" collapsed="false">
      <c r="A80" s="193"/>
      <c r="B80" s="194"/>
      <c r="C80" s="194"/>
      <c r="D80" s="194"/>
      <c r="E80" s="194"/>
      <c r="F80" s="194"/>
      <c r="G80" s="194"/>
      <c r="H80" s="194"/>
      <c r="I80" s="195" t="n">
        <v>32329</v>
      </c>
      <c r="J80" s="196" t="s">
        <v>269</v>
      </c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76"/>
      <c r="W80" s="188"/>
      <c r="X80" s="197" t="n">
        <v>15000</v>
      </c>
      <c r="Y80" s="197" t="n">
        <v>15000</v>
      </c>
      <c r="Z80" s="197" t="n">
        <v>15000</v>
      </c>
      <c r="AA80" s="197" t="n">
        <v>20000</v>
      </c>
      <c r="AB80" s="197" t="n">
        <v>539.1</v>
      </c>
      <c r="AC80" s="197" t="n">
        <v>20000</v>
      </c>
      <c r="AD80" s="197" t="n">
        <v>20000</v>
      </c>
      <c r="AE80" s="197"/>
      <c r="AF80" s="197"/>
      <c r="AG80" s="198" t="n">
        <f aca="false">SUM(AD80+AE80-AF80)</f>
        <v>20000</v>
      </c>
      <c r="AH80" s="197" t="n">
        <v>15000</v>
      </c>
      <c r="AI80" s="197" t="n">
        <v>15000</v>
      </c>
      <c r="AJ80" s="129" t="n">
        <v>0</v>
      </c>
      <c r="AK80" s="197" t="n">
        <v>15000</v>
      </c>
      <c r="AL80" s="197"/>
      <c r="AM80" s="197"/>
      <c r="AN80" s="129" t="n">
        <f aca="false">SUM(AK80+AL80-AM80)</f>
        <v>15000</v>
      </c>
      <c r="AO80" s="176" t="n">
        <f aca="false">SUM(AN80/$AN$8)</f>
        <v>1990.84212621939</v>
      </c>
      <c r="AP80" s="131" t="n">
        <v>15000</v>
      </c>
      <c r="AQ80" s="131"/>
      <c r="AR80" s="176" t="n">
        <f aca="false">SUM(AP80/$AN$8)</f>
        <v>1990.84212621939</v>
      </c>
      <c r="AS80" s="131"/>
      <c r="AT80" s="131"/>
      <c r="AU80" s="176" t="n">
        <v>531.4</v>
      </c>
      <c r="AV80" s="177" t="n">
        <f aca="false">SUM(AU80/AR80*100)</f>
        <v>26.692222</v>
      </c>
      <c r="AW80" s="176" t="n">
        <v>531.4</v>
      </c>
      <c r="BB80" s="19" t="n">
        <f aca="false">SUM(AW80+AX80+AY80+AZ80+BA80)</f>
        <v>531.4</v>
      </c>
      <c r="BC80" s="143" t="n">
        <f aca="false">SUM(AU80-BB80)</f>
        <v>0</v>
      </c>
    </row>
    <row r="81" customFormat="false" ht="12.75" hidden="false" customHeight="false" outlineLevel="0" collapsed="false">
      <c r="A81" s="193"/>
      <c r="B81" s="194"/>
      <c r="C81" s="194"/>
      <c r="D81" s="194"/>
      <c r="E81" s="194"/>
      <c r="F81" s="194"/>
      <c r="G81" s="194"/>
      <c r="H81" s="194"/>
      <c r="I81" s="195" t="n">
        <v>32329</v>
      </c>
      <c r="J81" s="196" t="s">
        <v>270</v>
      </c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76"/>
      <c r="W81" s="188"/>
      <c r="X81" s="197" t="n">
        <v>150000</v>
      </c>
      <c r="Y81" s="197" t="n">
        <v>100000</v>
      </c>
      <c r="Z81" s="197" t="n">
        <v>100000</v>
      </c>
      <c r="AA81" s="197" t="n">
        <v>100000</v>
      </c>
      <c r="AB81" s="197" t="n">
        <v>21125</v>
      </c>
      <c r="AC81" s="197" t="n">
        <v>60000</v>
      </c>
      <c r="AD81" s="197" t="n">
        <v>30000</v>
      </c>
      <c r="AE81" s="197"/>
      <c r="AF81" s="197"/>
      <c r="AG81" s="198" t="n">
        <f aca="false">SUM(AD81+AE81-AF81)</f>
        <v>30000</v>
      </c>
      <c r="AH81" s="197" t="n">
        <v>50217.5</v>
      </c>
      <c r="AI81" s="197" t="n">
        <v>50000</v>
      </c>
      <c r="AJ81" s="129" t="n">
        <v>3500</v>
      </c>
      <c r="AK81" s="188" t="n">
        <v>50000</v>
      </c>
      <c r="AL81" s="197" t="n">
        <v>18000</v>
      </c>
      <c r="AM81" s="197"/>
      <c r="AN81" s="129" t="n">
        <f aca="false">SUM(AK81+AL81-AM81)</f>
        <v>68000</v>
      </c>
      <c r="AO81" s="176" t="n">
        <f aca="false">SUM(AN81/$AN$8)</f>
        <v>9025.15097219457</v>
      </c>
      <c r="AP81" s="131" t="n">
        <v>68000</v>
      </c>
      <c r="AQ81" s="131"/>
      <c r="AR81" s="176" t="n">
        <f aca="false">SUM(AP81/$AN$8)</f>
        <v>9025.15097219457</v>
      </c>
      <c r="AS81" s="131"/>
      <c r="AT81" s="131"/>
      <c r="AU81" s="176"/>
      <c r="AV81" s="177" t="n">
        <f aca="false">SUM(AU81/AR81*100)</f>
        <v>0</v>
      </c>
      <c r="AW81" s="176"/>
      <c r="BB81" s="19" t="n">
        <f aca="false">SUM(AW81+AX81+AY81+AZ81+BA81)</f>
        <v>0</v>
      </c>
      <c r="BC81" s="143" t="n">
        <f aca="false">SUM(AU81-BB81)</f>
        <v>0</v>
      </c>
    </row>
    <row r="82" customFormat="false" ht="12.75" hidden="false" customHeight="false" outlineLevel="0" collapsed="false">
      <c r="A82" s="193"/>
      <c r="B82" s="194"/>
      <c r="C82" s="194"/>
      <c r="D82" s="194"/>
      <c r="E82" s="194"/>
      <c r="F82" s="194"/>
      <c r="G82" s="194"/>
      <c r="H82" s="194"/>
      <c r="I82" s="195" t="n">
        <v>32329</v>
      </c>
      <c r="J82" s="196" t="s">
        <v>271</v>
      </c>
      <c r="K82" s="197"/>
      <c r="L82" s="197"/>
      <c r="M82" s="197"/>
      <c r="N82" s="197" t="n">
        <v>50000</v>
      </c>
      <c r="O82" s="197" t="n">
        <v>50000</v>
      </c>
      <c r="P82" s="197" t="n">
        <v>40000</v>
      </c>
      <c r="Q82" s="197" t="n">
        <v>40000</v>
      </c>
      <c r="R82" s="197"/>
      <c r="S82" s="188" t="n">
        <v>40000</v>
      </c>
      <c r="T82" s="197" t="n">
        <v>22500</v>
      </c>
      <c r="U82" s="197"/>
      <c r="V82" s="176" t="n">
        <f aca="false">S82/P82*100</f>
        <v>100</v>
      </c>
      <c r="W82" s="188" t="n">
        <v>42000</v>
      </c>
      <c r="X82" s="197" t="n">
        <v>10000</v>
      </c>
      <c r="Y82" s="197" t="n">
        <v>10000</v>
      </c>
      <c r="Z82" s="197" t="n">
        <v>10000</v>
      </c>
      <c r="AA82" s="197" t="n">
        <v>10000</v>
      </c>
      <c r="AB82" s="197"/>
      <c r="AC82" s="197" t="n">
        <v>10000</v>
      </c>
      <c r="AD82" s="197" t="n">
        <v>10000</v>
      </c>
      <c r="AE82" s="197"/>
      <c r="AF82" s="197"/>
      <c r="AG82" s="198" t="n">
        <f aca="false">SUM(AD82+AE82-AF82)</f>
        <v>10000</v>
      </c>
      <c r="AH82" s="197"/>
      <c r="AI82" s="197" t="n">
        <v>10000</v>
      </c>
      <c r="AJ82" s="129" t="n">
        <v>0</v>
      </c>
      <c r="AK82" s="197" t="n">
        <v>10000</v>
      </c>
      <c r="AL82" s="197"/>
      <c r="AM82" s="197"/>
      <c r="AN82" s="129" t="n">
        <f aca="false">SUM(AK82+AL82-AM82)</f>
        <v>10000</v>
      </c>
      <c r="AO82" s="176" t="n">
        <f aca="false">SUM(AN82/$AN$8)</f>
        <v>1327.22808414626</v>
      </c>
      <c r="AP82" s="131" t="n">
        <v>10000</v>
      </c>
      <c r="AQ82" s="131"/>
      <c r="AR82" s="176" t="n">
        <f aca="false">SUM(AP82/$AN$8)</f>
        <v>1327.22808414626</v>
      </c>
      <c r="AS82" s="131"/>
      <c r="AT82" s="131"/>
      <c r="AU82" s="176"/>
      <c r="AV82" s="177" t="n">
        <f aca="false">SUM(AU82/AR82*100)</f>
        <v>0</v>
      </c>
      <c r="AW82" s="176"/>
      <c r="BB82" s="19" t="n">
        <f aca="false">SUM(AW82+AX82+AY82+AZ82+BA82)</f>
        <v>0</v>
      </c>
      <c r="BC82" s="143" t="n">
        <f aca="false">SUM(AU82-BB82)</f>
        <v>0</v>
      </c>
    </row>
    <row r="83" customFormat="false" ht="12.75" hidden="false" customHeight="false" outlineLevel="0" collapsed="false">
      <c r="A83" s="193"/>
      <c r="B83" s="194"/>
      <c r="C83" s="194"/>
      <c r="D83" s="194"/>
      <c r="E83" s="194"/>
      <c r="F83" s="194"/>
      <c r="G83" s="194"/>
      <c r="H83" s="194"/>
      <c r="I83" s="195" t="n">
        <v>32329</v>
      </c>
      <c r="J83" s="196" t="s">
        <v>272</v>
      </c>
      <c r="K83" s="197"/>
      <c r="L83" s="197"/>
      <c r="M83" s="197"/>
      <c r="N83" s="197"/>
      <c r="O83" s="197"/>
      <c r="P83" s="197"/>
      <c r="Q83" s="197"/>
      <c r="R83" s="197"/>
      <c r="S83" s="188"/>
      <c r="T83" s="197"/>
      <c r="U83" s="197"/>
      <c r="V83" s="176"/>
      <c r="W83" s="188"/>
      <c r="X83" s="197"/>
      <c r="Y83" s="197"/>
      <c r="Z83" s="197"/>
      <c r="AA83" s="197"/>
      <c r="AB83" s="197"/>
      <c r="AC83" s="197"/>
      <c r="AD83" s="197"/>
      <c r="AE83" s="197"/>
      <c r="AF83" s="197"/>
      <c r="AG83" s="198"/>
      <c r="AH83" s="197"/>
      <c r="AI83" s="197"/>
      <c r="AJ83" s="129"/>
      <c r="AK83" s="197" t="n">
        <v>50000</v>
      </c>
      <c r="AL83" s="197"/>
      <c r="AM83" s="197"/>
      <c r="AN83" s="129" t="n">
        <f aca="false">SUM(AK83+AL83-AM83)</f>
        <v>50000</v>
      </c>
      <c r="AO83" s="176" t="n">
        <f aca="false">SUM(AN83/$AN$8)</f>
        <v>6636.1404207313</v>
      </c>
      <c r="AP83" s="131" t="n">
        <v>30000</v>
      </c>
      <c r="AQ83" s="131"/>
      <c r="AR83" s="176" t="n">
        <f aca="false">SUM(AP83/$AN$8)</f>
        <v>3981.68425243878</v>
      </c>
      <c r="AS83" s="131"/>
      <c r="AT83" s="131"/>
      <c r="AU83" s="176"/>
      <c r="AV83" s="177" t="n">
        <f aca="false">SUM(AU83/AR83*100)</f>
        <v>0</v>
      </c>
      <c r="AW83" s="176"/>
      <c r="BB83" s="19" t="n">
        <f aca="false">SUM(AW83+AX83+AY83+AZ83+BA83)</f>
        <v>0</v>
      </c>
      <c r="BC83" s="143" t="n">
        <f aca="false">SUM(AU83-BB83)</f>
        <v>0</v>
      </c>
    </row>
    <row r="84" customFormat="false" ht="12.75" hidden="false" customHeight="false" outlineLevel="0" collapsed="false">
      <c r="A84" s="193"/>
      <c r="B84" s="194"/>
      <c r="C84" s="194"/>
      <c r="D84" s="194"/>
      <c r="E84" s="194"/>
      <c r="F84" s="194"/>
      <c r="G84" s="194"/>
      <c r="H84" s="194"/>
      <c r="I84" s="195" t="n">
        <v>32329</v>
      </c>
      <c r="J84" s="196" t="s">
        <v>273</v>
      </c>
      <c r="K84" s="197"/>
      <c r="L84" s="197"/>
      <c r="M84" s="197"/>
      <c r="N84" s="197"/>
      <c r="O84" s="197"/>
      <c r="P84" s="197"/>
      <c r="Q84" s="197"/>
      <c r="R84" s="197"/>
      <c r="S84" s="188"/>
      <c r="T84" s="197"/>
      <c r="U84" s="197"/>
      <c r="V84" s="176"/>
      <c r="W84" s="188"/>
      <c r="X84" s="197"/>
      <c r="Y84" s="197"/>
      <c r="Z84" s="197"/>
      <c r="AA84" s="197"/>
      <c r="AB84" s="197"/>
      <c r="AC84" s="197"/>
      <c r="AD84" s="197"/>
      <c r="AE84" s="197"/>
      <c r="AF84" s="197"/>
      <c r="AG84" s="198"/>
      <c r="AH84" s="197"/>
      <c r="AI84" s="197"/>
      <c r="AJ84" s="129"/>
      <c r="AK84" s="197" t="n">
        <v>32970</v>
      </c>
      <c r="AL84" s="197"/>
      <c r="AM84" s="197"/>
      <c r="AN84" s="129" t="n">
        <f aca="false">SUM(AK84+AL84-AM84)</f>
        <v>32970</v>
      </c>
      <c r="AO84" s="176" t="n">
        <f aca="false">SUM(AN84/$AN$8)</f>
        <v>4375.87099343022</v>
      </c>
      <c r="AP84" s="131" t="n">
        <v>0</v>
      </c>
      <c r="AQ84" s="131"/>
      <c r="AR84" s="176" t="n">
        <f aca="false">SUM(AP84/$AN$8)</f>
        <v>0</v>
      </c>
      <c r="AS84" s="131"/>
      <c r="AT84" s="131"/>
      <c r="AU84" s="176"/>
      <c r="AV84" s="177" t="n">
        <v>0</v>
      </c>
      <c r="AW84" s="176"/>
      <c r="BB84" s="19" t="n">
        <f aca="false">SUM(AW84+AX84+AY84+AZ84+BA84)</f>
        <v>0</v>
      </c>
      <c r="BC84" s="143" t="n">
        <f aca="false">SUM(AU84-BB84)</f>
        <v>0</v>
      </c>
    </row>
    <row r="85" customFormat="false" ht="12.75" hidden="false" customHeight="false" outlineLevel="0" collapsed="false">
      <c r="A85" s="193"/>
      <c r="B85" s="194"/>
      <c r="C85" s="194"/>
      <c r="D85" s="194"/>
      <c r="E85" s="194"/>
      <c r="F85" s="194"/>
      <c r="G85" s="194"/>
      <c r="H85" s="194"/>
      <c r="I85" s="195" t="n">
        <v>32351</v>
      </c>
      <c r="J85" s="196" t="s">
        <v>274</v>
      </c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76"/>
      <c r="W85" s="188"/>
      <c r="X85" s="197"/>
      <c r="Y85" s="197"/>
      <c r="Z85" s="197"/>
      <c r="AA85" s="197"/>
      <c r="AB85" s="197"/>
      <c r="AC85" s="197"/>
      <c r="AD85" s="197" t="n">
        <v>30000</v>
      </c>
      <c r="AE85" s="197"/>
      <c r="AF85" s="197"/>
      <c r="AG85" s="198" t="n">
        <f aca="false">SUM(AD85+AE85-AF85)</f>
        <v>30000</v>
      </c>
      <c r="AH85" s="197" t="n">
        <v>19823.31</v>
      </c>
      <c r="AI85" s="197" t="n">
        <v>30000</v>
      </c>
      <c r="AJ85" s="129" t="n">
        <v>11346.33</v>
      </c>
      <c r="AK85" s="197" t="n">
        <v>30000</v>
      </c>
      <c r="AL85" s="197"/>
      <c r="AM85" s="197"/>
      <c r="AN85" s="129" t="n">
        <f aca="false">SUM(AK85+AL85-AM85)</f>
        <v>30000</v>
      </c>
      <c r="AO85" s="176" t="n">
        <f aca="false">SUM(AN85/$AN$8)</f>
        <v>3981.68425243878</v>
      </c>
      <c r="AP85" s="131" t="n">
        <v>30000</v>
      </c>
      <c r="AQ85" s="131"/>
      <c r="AR85" s="176" t="n">
        <f aca="false">SUM(AP85/$AN$8)</f>
        <v>3981.68425243878</v>
      </c>
      <c r="AS85" s="131"/>
      <c r="AT85" s="131"/>
      <c r="AU85" s="176"/>
      <c r="AV85" s="177" t="n">
        <f aca="false">SUM(AU85/AR85*100)</f>
        <v>0</v>
      </c>
      <c r="AW85" s="176"/>
      <c r="BB85" s="19" t="n">
        <f aca="false">SUM(AW85+AX85+AY85+AZ85+BA85)</f>
        <v>0</v>
      </c>
      <c r="BC85" s="143" t="n">
        <f aca="false">SUM(AU85-BB85)</f>
        <v>0</v>
      </c>
    </row>
    <row r="86" customFormat="false" ht="12.75" hidden="false" customHeight="false" outlineLevel="0" collapsed="false">
      <c r="A86" s="193"/>
      <c r="B86" s="194"/>
      <c r="C86" s="194"/>
      <c r="D86" s="194"/>
      <c r="E86" s="194"/>
      <c r="F86" s="194"/>
      <c r="G86" s="194"/>
      <c r="H86" s="194"/>
      <c r="I86" s="195" t="n">
        <v>32353</v>
      </c>
      <c r="J86" s="196" t="s">
        <v>275</v>
      </c>
      <c r="K86" s="197"/>
      <c r="L86" s="197"/>
      <c r="M86" s="197"/>
      <c r="N86" s="197"/>
      <c r="O86" s="197"/>
      <c r="P86" s="197"/>
      <c r="Q86" s="197"/>
      <c r="R86" s="197"/>
      <c r="S86" s="197"/>
      <c r="T86" s="197" t="n">
        <v>412.35</v>
      </c>
      <c r="U86" s="197"/>
      <c r="V86" s="176"/>
      <c r="W86" s="188" t="n">
        <v>1000</v>
      </c>
      <c r="X86" s="197" t="n">
        <v>1500</v>
      </c>
      <c r="Y86" s="197" t="n">
        <v>1500</v>
      </c>
      <c r="Z86" s="197" t="n">
        <v>1500</v>
      </c>
      <c r="AA86" s="197" t="n">
        <v>1500</v>
      </c>
      <c r="AB86" s="197" t="n">
        <v>695.96</v>
      </c>
      <c r="AC86" s="197" t="n">
        <v>1500</v>
      </c>
      <c r="AD86" s="197" t="n">
        <v>5000</v>
      </c>
      <c r="AE86" s="197"/>
      <c r="AF86" s="197"/>
      <c r="AG86" s="198" t="n">
        <f aca="false">SUM(AD86+AE86-AF86)</f>
        <v>5000</v>
      </c>
      <c r="AH86" s="197" t="n">
        <v>2940.5</v>
      </c>
      <c r="AI86" s="197" t="n">
        <v>5000</v>
      </c>
      <c r="AJ86" s="129" t="n">
        <v>2109.85</v>
      </c>
      <c r="AK86" s="197" t="n">
        <v>5000</v>
      </c>
      <c r="AL86" s="197"/>
      <c r="AM86" s="197"/>
      <c r="AN86" s="129" t="n">
        <f aca="false">SUM(AK86+AL86-AM86)</f>
        <v>5000</v>
      </c>
      <c r="AO86" s="176" t="n">
        <f aca="false">SUM(AN86/$AN$8)</f>
        <v>663.61404207313</v>
      </c>
      <c r="AP86" s="131" t="n">
        <v>5000</v>
      </c>
      <c r="AQ86" s="131"/>
      <c r="AR86" s="176" t="n">
        <f aca="false">SUM(AP86/$AN$8)</f>
        <v>663.61404207313</v>
      </c>
      <c r="AS86" s="131"/>
      <c r="AT86" s="131"/>
      <c r="AU86" s="176" t="n">
        <v>414.87</v>
      </c>
      <c r="AV86" s="177" t="n">
        <f aca="false">SUM(AU86/AR86*100)</f>
        <v>62.5167603</v>
      </c>
      <c r="AW86" s="176" t="n">
        <v>414.87</v>
      </c>
      <c r="BB86" s="19" t="n">
        <f aca="false">SUM(AW86+AX86+AY86+AZ86+BA86)</f>
        <v>414.87</v>
      </c>
      <c r="BC86" s="143" t="n">
        <f aca="false">SUM(AU86-BB86)</f>
        <v>0</v>
      </c>
    </row>
    <row r="87" customFormat="false" ht="12.75" hidden="false" customHeight="false" outlineLevel="0" collapsed="false">
      <c r="A87" s="193"/>
      <c r="B87" s="194"/>
      <c r="C87" s="194"/>
      <c r="D87" s="194"/>
      <c r="E87" s="194"/>
      <c r="F87" s="194"/>
      <c r="G87" s="194"/>
      <c r="H87" s="194"/>
      <c r="I87" s="195" t="n">
        <v>32331</v>
      </c>
      <c r="J87" s="196" t="s">
        <v>276</v>
      </c>
      <c r="K87" s="197"/>
      <c r="L87" s="197"/>
      <c r="M87" s="197"/>
      <c r="N87" s="197" t="n">
        <v>6000</v>
      </c>
      <c r="O87" s="197" t="n">
        <v>6000</v>
      </c>
      <c r="P87" s="197" t="n">
        <v>6000</v>
      </c>
      <c r="Q87" s="197" t="n">
        <v>6000</v>
      </c>
      <c r="R87" s="197" t="n">
        <v>5243.75</v>
      </c>
      <c r="S87" s="197" t="n">
        <v>8000</v>
      </c>
      <c r="T87" s="197" t="n">
        <v>8230.1</v>
      </c>
      <c r="U87" s="197"/>
      <c r="V87" s="176" t="n">
        <f aca="false">S87/P87*100</f>
        <v>133.333333333333</v>
      </c>
      <c r="W87" s="188" t="n">
        <v>15000</v>
      </c>
      <c r="X87" s="197" t="n">
        <v>20000</v>
      </c>
      <c r="Y87" s="197" t="n">
        <v>20000</v>
      </c>
      <c r="Z87" s="197" t="n">
        <v>25000</v>
      </c>
      <c r="AA87" s="197" t="n">
        <v>25000</v>
      </c>
      <c r="AB87" s="197" t="n">
        <v>10240</v>
      </c>
      <c r="AC87" s="197" t="n">
        <v>25000</v>
      </c>
      <c r="AD87" s="197" t="n">
        <v>25000</v>
      </c>
      <c r="AE87" s="197"/>
      <c r="AF87" s="197"/>
      <c r="AG87" s="198" t="n">
        <f aca="false">SUM(AD87+AE87-AF87)</f>
        <v>25000</v>
      </c>
      <c r="AH87" s="197" t="n">
        <v>11666.75</v>
      </c>
      <c r="AI87" s="197" t="n">
        <v>25000</v>
      </c>
      <c r="AJ87" s="129" t="n">
        <v>5157.8</v>
      </c>
      <c r="AK87" s="197" t="n">
        <v>25000</v>
      </c>
      <c r="AL87" s="197"/>
      <c r="AM87" s="197"/>
      <c r="AN87" s="129" t="n">
        <f aca="false">SUM(AK87+AL87-AM87)</f>
        <v>25000</v>
      </c>
      <c r="AO87" s="176" t="n">
        <f aca="false">SUM(AN87/$AN$8)</f>
        <v>3318.07021036565</v>
      </c>
      <c r="AP87" s="131" t="n">
        <v>30000</v>
      </c>
      <c r="AQ87" s="131"/>
      <c r="AR87" s="176" t="n">
        <f aca="false">SUM(AP87/$AN$8)</f>
        <v>3981.68425243878</v>
      </c>
      <c r="AS87" s="131"/>
      <c r="AT87" s="131"/>
      <c r="AU87" s="176" t="n">
        <v>712.78</v>
      </c>
      <c r="AV87" s="177" t="n">
        <f aca="false">SUM(AU87/AR87*100)</f>
        <v>17.9014697</v>
      </c>
      <c r="AW87" s="176" t="n">
        <v>712.78</v>
      </c>
      <c r="BB87" s="19" t="n">
        <f aca="false">SUM(AW87+AX87+AY87+AZ87+BA87)</f>
        <v>712.78</v>
      </c>
      <c r="BC87" s="143" t="n">
        <f aca="false">SUM(AU87-BB87)</f>
        <v>0</v>
      </c>
    </row>
    <row r="88" customFormat="false" ht="12.75" hidden="false" customHeight="false" outlineLevel="0" collapsed="false">
      <c r="A88" s="193"/>
      <c r="B88" s="194"/>
      <c r="C88" s="194"/>
      <c r="D88" s="194"/>
      <c r="E88" s="194"/>
      <c r="F88" s="194"/>
      <c r="G88" s="194"/>
      <c r="H88" s="194"/>
      <c r="I88" s="195" t="n">
        <v>32334</v>
      </c>
      <c r="J88" s="196" t="s">
        <v>277</v>
      </c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76"/>
      <c r="W88" s="188"/>
      <c r="X88" s="197"/>
      <c r="Y88" s="197"/>
      <c r="Z88" s="197" t="n">
        <v>8000</v>
      </c>
      <c r="AA88" s="197" t="n">
        <v>5000</v>
      </c>
      <c r="AB88" s="197" t="n">
        <v>3750</v>
      </c>
      <c r="AC88" s="197" t="n">
        <v>5000</v>
      </c>
      <c r="AD88" s="197" t="n">
        <v>10000</v>
      </c>
      <c r="AE88" s="197"/>
      <c r="AF88" s="197"/>
      <c r="AG88" s="198" t="n">
        <f aca="false">SUM(AD88+AE88-AF88)</f>
        <v>10000</v>
      </c>
      <c r="AH88" s="197" t="n">
        <v>4830.36</v>
      </c>
      <c r="AI88" s="197" t="n">
        <v>10000</v>
      </c>
      <c r="AJ88" s="129" t="n">
        <v>0</v>
      </c>
      <c r="AK88" s="197" t="n">
        <v>10000</v>
      </c>
      <c r="AL88" s="197"/>
      <c r="AM88" s="197"/>
      <c r="AN88" s="129" t="n">
        <f aca="false">SUM(AK88+AL88-AM88)</f>
        <v>10000</v>
      </c>
      <c r="AO88" s="176" t="n">
        <f aca="false">SUM(AN88/$AN$8)</f>
        <v>1327.22808414626</v>
      </c>
      <c r="AP88" s="131" t="n">
        <v>5000</v>
      </c>
      <c r="AQ88" s="131"/>
      <c r="AR88" s="176" t="n">
        <f aca="false">SUM(AP88/$AN$8)</f>
        <v>663.61404207313</v>
      </c>
      <c r="AS88" s="131"/>
      <c r="AT88" s="131"/>
      <c r="AU88" s="176"/>
      <c r="AV88" s="177" t="n">
        <f aca="false">SUM(AU88/AR88*100)</f>
        <v>0</v>
      </c>
      <c r="AW88" s="176"/>
      <c r="BB88" s="19" t="n">
        <f aca="false">SUM(AW88+AX88+AY88+AZ88+BA88)</f>
        <v>0</v>
      </c>
      <c r="BC88" s="143" t="n">
        <f aca="false">SUM(AU88-BB88)</f>
        <v>0</v>
      </c>
    </row>
    <row r="89" customFormat="false" ht="12.75" hidden="false" customHeight="false" outlineLevel="0" collapsed="false">
      <c r="A89" s="193"/>
      <c r="B89" s="194"/>
      <c r="C89" s="194"/>
      <c r="D89" s="194"/>
      <c r="E89" s="194"/>
      <c r="F89" s="194"/>
      <c r="G89" s="194"/>
      <c r="H89" s="194"/>
      <c r="I89" s="195" t="n">
        <v>32334</v>
      </c>
      <c r="J89" s="196" t="s">
        <v>278</v>
      </c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76"/>
      <c r="AP89" s="188"/>
      <c r="AQ89" s="188"/>
      <c r="AR89" s="176"/>
      <c r="AS89" s="188"/>
      <c r="AT89" s="188"/>
      <c r="AU89" s="176" t="n">
        <v>5900.5</v>
      </c>
      <c r="AV89" s="177" t="n">
        <v>0</v>
      </c>
      <c r="AW89" s="176"/>
      <c r="AY89" s="19" t="n">
        <v>5900.5</v>
      </c>
      <c r="BC89" s="143" t="n">
        <f aca="false">SUM(AU89-BB89)</f>
        <v>5900.5</v>
      </c>
    </row>
    <row r="90" customFormat="false" ht="12.75" hidden="false" customHeight="false" outlineLevel="0" collapsed="false">
      <c r="A90" s="193"/>
      <c r="B90" s="194"/>
      <c r="C90" s="194"/>
      <c r="D90" s="194"/>
      <c r="E90" s="194"/>
      <c r="F90" s="194"/>
      <c r="G90" s="194"/>
      <c r="H90" s="194"/>
      <c r="I90" s="195" t="n">
        <v>32331</v>
      </c>
      <c r="J90" s="196" t="s">
        <v>279</v>
      </c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76"/>
      <c r="W90" s="188"/>
      <c r="X90" s="197" t="n">
        <v>8000</v>
      </c>
      <c r="Y90" s="197" t="n">
        <v>8000</v>
      </c>
      <c r="Z90" s="197" t="n">
        <v>8000</v>
      </c>
      <c r="AA90" s="197" t="n">
        <v>8000</v>
      </c>
      <c r="AB90" s="188"/>
      <c r="AC90" s="197" t="n">
        <v>8000</v>
      </c>
      <c r="AD90" s="197" t="n">
        <v>8000</v>
      </c>
      <c r="AE90" s="197"/>
      <c r="AF90" s="197"/>
      <c r="AG90" s="198" t="n">
        <f aca="false">SUM(AD90+AE90-AF90)</f>
        <v>8000</v>
      </c>
      <c r="AH90" s="197" t="n">
        <v>3200</v>
      </c>
      <c r="AI90" s="197" t="n">
        <v>6000</v>
      </c>
      <c r="AJ90" s="129" t="n">
        <v>0</v>
      </c>
      <c r="AK90" s="197" t="n">
        <v>6000</v>
      </c>
      <c r="AL90" s="197"/>
      <c r="AM90" s="197"/>
      <c r="AN90" s="129" t="n">
        <f aca="false">SUM(AK90+AL90-AM90)</f>
        <v>6000</v>
      </c>
      <c r="AO90" s="176" t="n">
        <f aca="false">SUM(AN90/$AN$8)</f>
        <v>796.336850487756</v>
      </c>
      <c r="AP90" s="131" t="n">
        <v>0</v>
      </c>
      <c r="AQ90" s="131"/>
      <c r="AR90" s="176" t="n">
        <f aca="false">SUM(AP90/$AN$8)</f>
        <v>0</v>
      </c>
      <c r="AS90" s="131"/>
      <c r="AT90" s="131"/>
      <c r="AU90" s="176"/>
      <c r="AV90" s="177" t="n">
        <v>0</v>
      </c>
      <c r="AW90" s="176"/>
      <c r="BB90" s="19" t="n">
        <f aca="false">SUM(AW90+AX90+AY90+AZ90+BA90)</f>
        <v>0</v>
      </c>
      <c r="BC90" s="143" t="n">
        <f aca="false">SUM(AU90-BB90)</f>
        <v>0</v>
      </c>
    </row>
    <row r="91" customFormat="false" ht="12.75" hidden="false" customHeight="false" outlineLevel="0" collapsed="false">
      <c r="A91" s="193"/>
      <c r="B91" s="194"/>
      <c r="C91" s="194"/>
      <c r="D91" s="194"/>
      <c r="E91" s="194"/>
      <c r="F91" s="194"/>
      <c r="G91" s="194"/>
      <c r="H91" s="194"/>
      <c r="I91" s="195" t="n">
        <v>32342</v>
      </c>
      <c r="J91" s="196" t="s">
        <v>280</v>
      </c>
      <c r="K91" s="197" t="n">
        <v>151628.39</v>
      </c>
      <c r="L91" s="197" t="n">
        <v>5000</v>
      </c>
      <c r="M91" s="197" t="n">
        <v>5000</v>
      </c>
      <c r="N91" s="197" t="n">
        <v>5000</v>
      </c>
      <c r="O91" s="197" t="n">
        <v>5000</v>
      </c>
      <c r="P91" s="197" t="n">
        <v>5000</v>
      </c>
      <c r="Q91" s="197" t="n">
        <v>5000</v>
      </c>
      <c r="R91" s="197" t="n">
        <v>6000</v>
      </c>
      <c r="S91" s="197" t="n">
        <v>8000</v>
      </c>
      <c r="T91" s="197" t="n">
        <v>11250</v>
      </c>
      <c r="U91" s="197"/>
      <c r="V91" s="176" t="n">
        <f aca="false">S91/P91*100</f>
        <v>160</v>
      </c>
      <c r="W91" s="188" t="n">
        <v>15000</v>
      </c>
      <c r="X91" s="197" t="n">
        <v>15000</v>
      </c>
      <c r="Y91" s="197" t="n">
        <v>15000</v>
      </c>
      <c r="Z91" s="197" t="n">
        <v>65000</v>
      </c>
      <c r="AA91" s="197" t="n">
        <v>70000</v>
      </c>
      <c r="AB91" s="197" t="n">
        <v>15820</v>
      </c>
      <c r="AC91" s="197" t="n">
        <v>70000</v>
      </c>
      <c r="AD91" s="197" t="n">
        <v>50000</v>
      </c>
      <c r="AE91" s="197"/>
      <c r="AF91" s="197"/>
      <c r="AG91" s="198" t="n">
        <f aca="false">SUM(AD91+AE91-AF91)</f>
        <v>50000</v>
      </c>
      <c r="AH91" s="197" t="n">
        <v>40521.47</v>
      </c>
      <c r="AI91" s="197" t="n">
        <v>55000</v>
      </c>
      <c r="AJ91" s="129" t="n">
        <v>26754.62</v>
      </c>
      <c r="AK91" s="197" t="n">
        <v>55000</v>
      </c>
      <c r="AL91" s="197"/>
      <c r="AM91" s="197"/>
      <c r="AN91" s="129" t="n">
        <f aca="false">SUM(AK91+AL91-AM91)</f>
        <v>55000</v>
      </c>
      <c r="AO91" s="176" t="n">
        <f aca="false">SUM(AN91/$AN$8)</f>
        <v>7299.75446280443</v>
      </c>
      <c r="AP91" s="131" t="n">
        <v>40000</v>
      </c>
      <c r="AQ91" s="131"/>
      <c r="AR91" s="176" t="n">
        <f aca="false">SUM(AP91/$AN$8)</f>
        <v>5308.91233658504</v>
      </c>
      <c r="AS91" s="131"/>
      <c r="AT91" s="131"/>
      <c r="AU91" s="176" t="n">
        <v>1046.57</v>
      </c>
      <c r="AV91" s="177" t="n">
        <f aca="false">SUM(AU91/AR91*100)</f>
        <v>19.7134541625</v>
      </c>
      <c r="AW91" s="176" t="n">
        <v>1046.57</v>
      </c>
      <c r="BB91" s="19" t="n">
        <f aca="false">SUM(AW91+AX91+AY91+AZ91+BA91)</f>
        <v>1046.57</v>
      </c>
      <c r="BC91" s="143" t="n">
        <f aca="false">SUM(AU91-BB91)</f>
        <v>0</v>
      </c>
    </row>
    <row r="92" customFormat="false" ht="12.75" hidden="false" customHeight="false" outlineLevel="0" collapsed="false">
      <c r="A92" s="193"/>
      <c r="B92" s="194"/>
      <c r="C92" s="194"/>
      <c r="D92" s="194"/>
      <c r="E92" s="194"/>
      <c r="F92" s="194"/>
      <c r="G92" s="194"/>
      <c r="H92" s="194"/>
      <c r="I92" s="195" t="n">
        <v>32341</v>
      </c>
      <c r="J92" s="196" t="s">
        <v>281</v>
      </c>
      <c r="K92" s="197" t="n">
        <v>5288.02</v>
      </c>
      <c r="L92" s="197" t="n">
        <v>8000</v>
      </c>
      <c r="M92" s="197" t="n">
        <v>8000</v>
      </c>
      <c r="N92" s="197" t="n">
        <v>4000</v>
      </c>
      <c r="O92" s="197" t="n">
        <v>4000</v>
      </c>
      <c r="P92" s="197" t="n">
        <v>4000</v>
      </c>
      <c r="Q92" s="197" t="n">
        <v>4000</v>
      </c>
      <c r="R92" s="197" t="n">
        <v>850.82</v>
      </c>
      <c r="S92" s="197" t="n">
        <v>4000</v>
      </c>
      <c r="T92" s="197" t="n">
        <v>1386.78</v>
      </c>
      <c r="U92" s="197"/>
      <c r="V92" s="176" t="n">
        <f aca="false">S92/P92*100</f>
        <v>100</v>
      </c>
      <c r="W92" s="188" t="n">
        <v>4000</v>
      </c>
      <c r="X92" s="197" t="n">
        <v>3000</v>
      </c>
      <c r="Y92" s="197" t="n">
        <v>3000</v>
      </c>
      <c r="Z92" s="197" t="n">
        <v>3000</v>
      </c>
      <c r="AA92" s="197" t="n">
        <v>3000</v>
      </c>
      <c r="AB92" s="197" t="n">
        <v>660.49</v>
      </c>
      <c r="AC92" s="197" t="n">
        <v>3000</v>
      </c>
      <c r="AD92" s="197" t="n">
        <v>3000</v>
      </c>
      <c r="AE92" s="197"/>
      <c r="AF92" s="197"/>
      <c r="AG92" s="198" t="n">
        <f aca="false">SUM(AD92+AE92-AF92)</f>
        <v>3000</v>
      </c>
      <c r="AH92" s="197" t="n">
        <v>1699.95</v>
      </c>
      <c r="AI92" s="197" t="n">
        <v>3000</v>
      </c>
      <c r="AJ92" s="129" t="n">
        <v>672.4</v>
      </c>
      <c r="AK92" s="197" t="n">
        <v>3000</v>
      </c>
      <c r="AL92" s="197"/>
      <c r="AM92" s="197"/>
      <c r="AN92" s="129" t="n">
        <f aca="false">SUM(AK92+AL92-AM92)</f>
        <v>3000</v>
      </c>
      <c r="AO92" s="176" t="n">
        <f aca="false">SUM(AN92/$AN$8)</f>
        <v>398.168425243878</v>
      </c>
      <c r="AP92" s="131" t="n">
        <v>3500</v>
      </c>
      <c r="AQ92" s="131"/>
      <c r="AR92" s="176" t="n">
        <f aca="false">SUM(AP92/$AN$8)</f>
        <v>464.529829451191</v>
      </c>
      <c r="AS92" s="131"/>
      <c r="AT92" s="131"/>
      <c r="AU92" s="176" t="n">
        <v>92.44</v>
      </c>
      <c r="AV92" s="177" t="n">
        <f aca="false">SUM(AU92/AR92*100)</f>
        <v>19.8996908571429</v>
      </c>
      <c r="AW92" s="176" t="n">
        <v>92.44</v>
      </c>
      <c r="BB92" s="19" t="n">
        <f aca="false">SUM(AW92+AX92+AY92+AZ92+BA92)</f>
        <v>92.44</v>
      </c>
      <c r="BC92" s="143" t="n">
        <f aca="false">SUM(AU92-BB92)</f>
        <v>0</v>
      </c>
    </row>
    <row r="93" customFormat="false" ht="12.75" hidden="false" customHeight="false" outlineLevel="0" collapsed="false">
      <c r="A93" s="193"/>
      <c r="B93" s="194"/>
      <c r="C93" s="194"/>
      <c r="D93" s="194"/>
      <c r="E93" s="194"/>
      <c r="F93" s="194"/>
      <c r="G93" s="194"/>
      <c r="H93" s="194"/>
      <c r="I93" s="195" t="n">
        <v>32343</v>
      </c>
      <c r="J93" s="196" t="s">
        <v>282</v>
      </c>
      <c r="K93" s="197" t="n">
        <v>44650</v>
      </c>
      <c r="L93" s="197"/>
      <c r="M93" s="197" t="n">
        <v>0</v>
      </c>
      <c r="N93" s="197" t="n">
        <v>15000</v>
      </c>
      <c r="O93" s="197" t="n">
        <v>15000</v>
      </c>
      <c r="P93" s="197" t="n">
        <v>15000</v>
      </c>
      <c r="Q93" s="197" t="n">
        <v>15000</v>
      </c>
      <c r="R93" s="197" t="n">
        <v>218.75</v>
      </c>
      <c r="S93" s="197" t="n">
        <v>15000</v>
      </c>
      <c r="T93" s="197"/>
      <c r="U93" s="197"/>
      <c r="V93" s="176" t="n">
        <f aca="false">S93/P93*100</f>
        <v>100</v>
      </c>
      <c r="W93" s="188" t="n">
        <v>15000</v>
      </c>
      <c r="X93" s="197" t="n">
        <v>30000</v>
      </c>
      <c r="Y93" s="197" t="n">
        <v>30000</v>
      </c>
      <c r="Z93" s="197" t="n">
        <v>30000</v>
      </c>
      <c r="AA93" s="197" t="n">
        <v>35000</v>
      </c>
      <c r="AB93" s="197" t="n">
        <v>12993.75</v>
      </c>
      <c r="AC93" s="197" t="n">
        <v>35000</v>
      </c>
      <c r="AD93" s="197" t="n">
        <v>30000</v>
      </c>
      <c r="AE93" s="197"/>
      <c r="AF93" s="197"/>
      <c r="AG93" s="198" t="n">
        <f aca="false">SUM(AD93+AE93-AF93)</f>
        <v>30000</v>
      </c>
      <c r="AH93" s="197" t="n">
        <v>26433.75</v>
      </c>
      <c r="AI93" s="197" t="n">
        <v>30000</v>
      </c>
      <c r="AJ93" s="130" t="n">
        <v>36273.75</v>
      </c>
      <c r="AK93" s="197" t="n">
        <v>30000</v>
      </c>
      <c r="AL93" s="197"/>
      <c r="AM93" s="197"/>
      <c r="AN93" s="129" t="n">
        <f aca="false">SUM(AK93+AL93-AM93)</f>
        <v>30000</v>
      </c>
      <c r="AO93" s="176" t="n">
        <f aca="false">SUM(AN93/$AN$8)</f>
        <v>3981.68425243878</v>
      </c>
      <c r="AP93" s="131" t="n">
        <v>30000</v>
      </c>
      <c r="AQ93" s="131"/>
      <c r="AR93" s="176" t="n">
        <f aca="false">SUM(AP93/$AN$8)</f>
        <v>3981.68425243878</v>
      </c>
      <c r="AS93" s="131"/>
      <c r="AT93" s="131"/>
      <c r="AU93" s="176"/>
      <c r="AV93" s="177" t="n">
        <f aca="false">SUM(AU93/AR93*100)</f>
        <v>0</v>
      </c>
      <c r="AW93" s="176"/>
      <c r="BB93" s="19" t="n">
        <f aca="false">SUM(AW93+AX93+AY93+AZ93+BA93)</f>
        <v>0</v>
      </c>
      <c r="BC93" s="143" t="n">
        <f aca="false">SUM(AU93-BB93)</f>
        <v>0</v>
      </c>
    </row>
    <row r="94" customFormat="false" ht="12.75" hidden="false" customHeight="false" outlineLevel="0" collapsed="false">
      <c r="A94" s="193"/>
      <c r="B94" s="194"/>
      <c r="C94" s="194"/>
      <c r="D94" s="194"/>
      <c r="E94" s="194"/>
      <c r="F94" s="194"/>
      <c r="G94" s="194"/>
      <c r="H94" s="194"/>
      <c r="I94" s="195" t="n">
        <v>32343</v>
      </c>
      <c r="J94" s="196" t="s">
        <v>283</v>
      </c>
      <c r="K94" s="197"/>
      <c r="L94" s="197"/>
      <c r="M94" s="197"/>
      <c r="N94" s="197" t="n">
        <v>2000</v>
      </c>
      <c r="O94" s="197" t="n">
        <v>2000</v>
      </c>
      <c r="P94" s="197" t="n">
        <v>2000</v>
      </c>
      <c r="Q94" s="197" t="n">
        <v>2000</v>
      </c>
      <c r="R94" s="197"/>
      <c r="S94" s="197" t="n">
        <v>2000</v>
      </c>
      <c r="T94" s="197"/>
      <c r="U94" s="197"/>
      <c r="V94" s="176" t="n">
        <f aca="false">S94/P94*100</f>
        <v>100</v>
      </c>
      <c r="W94" s="188" t="n">
        <v>2000</v>
      </c>
      <c r="X94" s="197" t="n">
        <v>2000</v>
      </c>
      <c r="Y94" s="197" t="n">
        <v>0</v>
      </c>
      <c r="Z94" s="197" t="n">
        <v>30000</v>
      </c>
      <c r="AA94" s="197" t="n">
        <v>30000</v>
      </c>
      <c r="AB94" s="197"/>
      <c r="AC94" s="197" t="n">
        <v>30000</v>
      </c>
      <c r="AD94" s="197" t="n">
        <v>35000</v>
      </c>
      <c r="AE94" s="197"/>
      <c r="AF94" s="197"/>
      <c r="AG94" s="198" t="n">
        <f aca="false">SUM(AD94+AE94-AF94)</f>
        <v>35000</v>
      </c>
      <c r="AH94" s="197" t="n">
        <v>33925</v>
      </c>
      <c r="AI94" s="197" t="n">
        <v>35000</v>
      </c>
      <c r="AJ94" s="131" t="n">
        <v>0</v>
      </c>
      <c r="AK94" s="197" t="n">
        <v>45000</v>
      </c>
      <c r="AL94" s="197"/>
      <c r="AM94" s="197"/>
      <c r="AN94" s="129" t="n">
        <f aca="false">SUM(AK94+AL94-AM94)</f>
        <v>45000</v>
      </c>
      <c r="AO94" s="176" t="n">
        <f aca="false">SUM(AN94/$AN$8)</f>
        <v>5972.52637865817</v>
      </c>
      <c r="AP94" s="131" t="n">
        <v>45000</v>
      </c>
      <c r="AQ94" s="131"/>
      <c r="AR94" s="176" t="n">
        <f aca="false">SUM(AP94/$AN$8)</f>
        <v>5972.52637865817</v>
      </c>
      <c r="AS94" s="131"/>
      <c r="AT94" s="131"/>
      <c r="AU94" s="176" t="n">
        <v>2000</v>
      </c>
      <c r="AV94" s="177" t="n">
        <f aca="false">SUM(AU94/AR94*100)</f>
        <v>33.4866666666667</v>
      </c>
      <c r="AW94" s="176"/>
      <c r="BA94" s="19" t="n">
        <v>2000</v>
      </c>
      <c r="BB94" s="19" t="n">
        <f aca="false">SUM(AW94+AX94+AY94+AZ94+BA94)</f>
        <v>2000</v>
      </c>
      <c r="BC94" s="143" t="n">
        <f aca="false">SUM(AU94-BB94)</f>
        <v>0</v>
      </c>
    </row>
    <row r="95" customFormat="false" ht="12.75" hidden="false" customHeight="false" outlineLevel="0" collapsed="false">
      <c r="A95" s="193"/>
      <c r="B95" s="194"/>
      <c r="C95" s="194"/>
      <c r="D95" s="194"/>
      <c r="E95" s="194"/>
      <c r="F95" s="194"/>
      <c r="G95" s="194"/>
      <c r="H95" s="194"/>
      <c r="I95" s="195" t="n">
        <v>32343</v>
      </c>
      <c r="J95" s="196" t="s">
        <v>284</v>
      </c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76"/>
      <c r="W95" s="188"/>
      <c r="X95" s="197"/>
      <c r="Y95" s="197"/>
      <c r="Z95" s="197"/>
      <c r="AA95" s="197"/>
      <c r="AB95" s="197"/>
      <c r="AC95" s="197"/>
      <c r="AD95" s="197"/>
      <c r="AE95" s="197"/>
      <c r="AF95" s="197"/>
      <c r="AG95" s="198"/>
      <c r="AH95" s="197"/>
      <c r="AI95" s="197"/>
      <c r="AJ95" s="128" t="n">
        <v>1841.51</v>
      </c>
      <c r="AK95" s="197" t="n">
        <v>5000</v>
      </c>
      <c r="AL95" s="197" t="n">
        <v>5000</v>
      </c>
      <c r="AM95" s="197"/>
      <c r="AN95" s="129" t="n">
        <f aca="false">SUM(AK95+AL95-AM95)</f>
        <v>10000</v>
      </c>
      <c r="AO95" s="176" t="n">
        <f aca="false">SUM(AN95/$AN$8)</f>
        <v>1327.22808414626</v>
      </c>
      <c r="AP95" s="131" t="n">
        <v>10000</v>
      </c>
      <c r="AQ95" s="131"/>
      <c r="AR95" s="176" t="n">
        <f aca="false">SUM(AP95/$AN$8)</f>
        <v>1327.22808414626</v>
      </c>
      <c r="AS95" s="131"/>
      <c r="AT95" s="131"/>
      <c r="AU95" s="176" t="n">
        <v>544.38</v>
      </c>
      <c r="AV95" s="177" t="n">
        <f aca="false">SUM(AU95/AR95*100)</f>
        <v>41.0163111</v>
      </c>
      <c r="AW95" s="176" t="n">
        <v>544.38</v>
      </c>
      <c r="BB95" s="19" t="n">
        <f aca="false">SUM(AW95+AX95+AY95+AZ95+BA95)</f>
        <v>544.38</v>
      </c>
      <c r="BC95" s="143" t="n">
        <f aca="false">SUM(AU95-BB95)</f>
        <v>0</v>
      </c>
    </row>
    <row r="96" customFormat="false" ht="12.75" hidden="false" customHeight="false" outlineLevel="0" collapsed="false">
      <c r="A96" s="193"/>
      <c r="B96" s="194"/>
      <c r="C96" s="194"/>
      <c r="D96" s="194"/>
      <c r="E96" s="194"/>
      <c r="F96" s="194"/>
      <c r="G96" s="194"/>
      <c r="H96" s="194"/>
      <c r="I96" s="195" t="n">
        <v>32353</v>
      </c>
      <c r="J96" s="203" t="s">
        <v>285</v>
      </c>
      <c r="K96" s="197"/>
      <c r="L96" s="197"/>
      <c r="M96" s="197"/>
      <c r="N96" s="197"/>
      <c r="O96" s="197"/>
      <c r="P96" s="197"/>
      <c r="Q96" s="197"/>
      <c r="R96" s="197"/>
      <c r="S96" s="188"/>
      <c r="T96" s="197"/>
      <c r="U96" s="197"/>
      <c r="V96" s="176"/>
      <c r="W96" s="188"/>
      <c r="X96" s="197"/>
      <c r="Y96" s="197"/>
      <c r="Z96" s="197"/>
      <c r="AA96" s="197"/>
      <c r="AB96" s="197"/>
      <c r="AC96" s="197"/>
      <c r="AD96" s="197"/>
      <c r="AE96" s="197"/>
      <c r="AF96" s="197"/>
      <c r="AG96" s="198"/>
      <c r="AH96" s="204"/>
      <c r="AI96" s="197"/>
      <c r="AJ96" s="129" t="n">
        <v>1320.79</v>
      </c>
      <c r="AK96" s="197" t="n">
        <v>3000</v>
      </c>
      <c r="AL96" s="197"/>
      <c r="AM96" s="197"/>
      <c r="AN96" s="129" t="n">
        <f aca="false">SUM(AK96+AL96-AM96)</f>
        <v>3000</v>
      </c>
      <c r="AO96" s="176" t="n">
        <f aca="false">SUM(AN96/$AN$8)</f>
        <v>398.168425243878</v>
      </c>
      <c r="AP96" s="131" t="n">
        <v>3000</v>
      </c>
      <c r="AQ96" s="131"/>
      <c r="AR96" s="176" t="n">
        <f aca="false">SUM(AP96/$AN$8)</f>
        <v>398.168425243878</v>
      </c>
      <c r="AS96" s="131"/>
      <c r="AT96" s="131"/>
      <c r="AU96" s="176"/>
      <c r="AV96" s="177" t="n">
        <f aca="false">SUM(AU96/AR96*100)</f>
        <v>0</v>
      </c>
      <c r="AW96" s="176"/>
      <c r="BB96" s="19" t="n">
        <f aca="false">SUM(AW96+AX96+AY96+AZ96+BA96)</f>
        <v>0</v>
      </c>
      <c r="BC96" s="143" t="n">
        <f aca="false">SUM(AU96-BB96)</f>
        <v>0</v>
      </c>
    </row>
    <row r="97" customFormat="false" ht="12.75" hidden="false" customHeight="false" outlineLevel="0" collapsed="false">
      <c r="A97" s="193"/>
      <c r="B97" s="194"/>
      <c r="C97" s="194"/>
      <c r="D97" s="194"/>
      <c r="E97" s="194"/>
      <c r="F97" s="194"/>
      <c r="G97" s="194"/>
      <c r="H97" s="194"/>
      <c r="I97" s="195" t="n">
        <v>32361</v>
      </c>
      <c r="J97" s="196" t="s">
        <v>286</v>
      </c>
      <c r="K97" s="197"/>
      <c r="L97" s="197"/>
      <c r="M97" s="197"/>
      <c r="N97" s="197"/>
      <c r="O97" s="197"/>
      <c r="P97" s="197"/>
      <c r="Q97" s="197"/>
      <c r="R97" s="197"/>
      <c r="S97" s="188"/>
      <c r="T97" s="197"/>
      <c r="U97" s="197"/>
      <c r="V97" s="176"/>
      <c r="W97" s="188"/>
      <c r="X97" s="197" t="n">
        <v>4000</v>
      </c>
      <c r="Y97" s="197" t="n">
        <v>1000</v>
      </c>
      <c r="Z97" s="197" t="n">
        <v>0</v>
      </c>
      <c r="AA97" s="197" t="n">
        <v>5000</v>
      </c>
      <c r="AB97" s="197"/>
      <c r="AC97" s="197" t="n">
        <v>5000</v>
      </c>
      <c r="AD97" s="197" t="n">
        <v>5000</v>
      </c>
      <c r="AE97" s="197"/>
      <c r="AF97" s="197"/>
      <c r="AG97" s="198" t="n">
        <f aca="false">SUM(AD97+AE97-AF97)</f>
        <v>5000</v>
      </c>
      <c r="AH97" s="197" t="n">
        <v>110</v>
      </c>
      <c r="AI97" s="197" t="n">
        <v>5000</v>
      </c>
      <c r="AJ97" s="129" t="n">
        <v>310</v>
      </c>
      <c r="AK97" s="197" t="n">
        <v>5000</v>
      </c>
      <c r="AL97" s="197"/>
      <c r="AM97" s="197"/>
      <c r="AN97" s="129" t="n">
        <f aca="false">SUM(AK97+AL97-AM97)</f>
        <v>5000</v>
      </c>
      <c r="AO97" s="176" t="n">
        <f aca="false">SUM(AN97/$AN$8)</f>
        <v>663.61404207313</v>
      </c>
      <c r="AP97" s="131" t="n">
        <v>5000</v>
      </c>
      <c r="AQ97" s="131"/>
      <c r="AR97" s="176" t="n">
        <f aca="false">SUM(AP97/$AN$8)</f>
        <v>663.61404207313</v>
      </c>
      <c r="AS97" s="131"/>
      <c r="AT97" s="131"/>
      <c r="AU97" s="176"/>
      <c r="AV97" s="177" t="n">
        <f aca="false">SUM(AU97/AR97*100)</f>
        <v>0</v>
      </c>
      <c r="AW97" s="176"/>
      <c r="BB97" s="19" t="n">
        <f aca="false">SUM(AW97+AX97+AY97+AZ97+BA97)</f>
        <v>0</v>
      </c>
      <c r="BC97" s="143" t="n">
        <f aca="false">SUM(AU97-BB97)</f>
        <v>0</v>
      </c>
    </row>
    <row r="98" customFormat="false" ht="12.75" hidden="false" customHeight="false" outlineLevel="0" collapsed="false">
      <c r="A98" s="193"/>
      <c r="B98" s="194"/>
      <c r="C98" s="194"/>
      <c r="D98" s="194"/>
      <c r="E98" s="194"/>
      <c r="F98" s="194"/>
      <c r="G98" s="194"/>
      <c r="H98" s="194"/>
      <c r="I98" s="195" t="n">
        <v>32369</v>
      </c>
      <c r="J98" s="196" t="s">
        <v>287</v>
      </c>
      <c r="K98" s="197"/>
      <c r="L98" s="197"/>
      <c r="M98" s="197"/>
      <c r="N98" s="197"/>
      <c r="O98" s="197"/>
      <c r="P98" s="197"/>
      <c r="Q98" s="197"/>
      <c r="R98" s="197"/>
      <c r="S98" s="188"/>
      <c r="T98" s="197"/>
      <c r="U98" s="197"/>
      <c r="V98" s="176"/>
      <c r="W98" s="188"/>
      <c r="X98" s="197"/>
      <c r="Y98" s="197" t="n">
        <v>10000</v>
      </c>
      <c r="Z98" s="197" t="n">
        <v>20000</v>
      </c>
      <c r="AA98" s="197" t="n">
        <v>20000</v>
      </c>
      <c r="AB98" s="188" t="n">
        <v>1518.13</v>
      </c>
      <c r="AC98" s="197" t="n">
        <v>20000</v>
      </c>
      <c r="AD98" s="197" t="n">
        <v>20000</v>
      </c>
      <c r="AE98" s="197"/>
      <c r="AF98" s="197"/>
      <c r="AG98" s="198" t="n">
        <f aca="false">SUM(AD98+AE98-AF98)</f>
        <v>20000</v>
      </c>
      <c r="AH98" s="197" t="n">
        <v>800</v>
      </c>
      <c r="AI98" s="197" t="n">
        <v>15000</v>
      </c>
      <c r="AJ98" s="129" t="n">
        <v>0</v>
      </c>
      <c r="AK98" s="197" t="n">
        <v>15000</v>
      </c>
      <c r="AL98" s="197"/>
      <c r="AM98" s="197"/>
      <c r="AN98" s="129" t="n">
        <f aca="false">SUM(AK98+AL98-AM98)</f>
        <v>15000</v>
      </c>
      <c r="AO98" s="176" t="n">
        <f aca="false">SUM(AN98/$AN$8)</f>
        <v>1990.84212621939</v>
      </c>
      <c r="AP98" s="131" t="n">
        <v>15000</v>
      </c>
      <c r="AQ98" s="131"/>
      <c r="AR98" s="176" t="n">
        <f aca="false">SUM(AP98/$AN$8)</f>
        <v>1990.84212621939</v>
      </c>
      <c r="AS98" s="131"/>
      <c r="AT98" s="131"/>
      <c r="AU98" s="176" t="n">
        <v>1602.82</v>
      </c>
      <c r="AV98" s="177" t="n">
        <f aca="false">SUM(AU98/AR98*100)</f>
        <v>80.5096486</v>
      </c>
      <c r="AW98" s="176" t="n">
        <v>1602.82</v>
      </c>
      <c r="BB98" s="19" t="n">
        <f aca="false">SUM(AW98+AX98+AY98+AZ98+BA98)</f>
        <v>1602.82</v>
      </c>
      <c r="BC98" s="143" t="n">
        <f aca="false">SUM(AU98-BB98)</f>
        <v>0</v>
      </c>
    </row>
    <row r="99" customFormat="false" ht="12.75" hidden="false" customHeight="false" outlineLevel="0" collapsed="false">
      <c r="A99" s="193"/>
      <c r="B99" s="194"/>
      <c r="C99" s="194"/>
      <c r="D99" s="194"/>
      <c r="E99" s="194"/>
      <c r="F99" s="194"/>
      <c r="G99" s="194"/>
      <c r="H99" s="194"/>
      <c r="I99" s="195" t="n">
        <v>32371</v>
      </c>
      <c r="J99" s="196" t="s">
        <v>288</v>
      </c>
      <c r="K99" s="197" t="n">
        <v>0</v>
      </c>
      <c r="L99" s="197" t="n">
        <v>5000</v>
      </c>
      <c r="M99" s="197" t="n">
        <v>5000</v>
      </c>
      <c r="N99" s="197" t="n">
        <v>33000</v>
      </c>
      <c r="O99" s="197" t="n">
        <v>33000</v>
      </c>
      <c r="P99" s="197" t="n">
        <v>30000</v>
      </c>
      <c r="Q99" s="197" t="n">
        <v>30000</v>
      </c>
      <c r="R99" s="197" t="n">
        <v>9974.45</v>
      </c>
      <c r="S99" s="197" t="n">
        <v>30000</v>
      </c>
      <c r="T99" s="197" t="n">
        <v>5279.5</v>
      </c>
      <c r="U99" s="197"/>
      <c r="V99" s="176" t="n">
        <f aca="false">S99/P99*100</f>
        <v>100</v>
      </c>
      <c r="W99" s="188" t="n">
        <v>20000</v>
      </c>
      <c r="X99" s="197" t="n">
        <v>20000</v>
      </c>
      <c r="Y99" s="197" t="n">
        <v>20000</v>
      </c>
      <c r="Z99" s="197" t="n">
        <v>30000</v>
      </c>
      <c r="AA99" s="197" t="n">
        <v>20000</v>
      </c>
      <c r="AB99" s="197" t="n">
        <v>11679.55</v>
      </c>
      <c r="AC99" s="197" t="n">
        <v>25000</v>
      </c>
      <c r="AD99" s="197" t="n">
        <v>40000</v>
      </c>
      <c r="AE99" s="197"/>
      <c r="AF99" s="197"/>
      <c r="AG99" s="198" t="n">
        <f aca="false">SUM(AD99+AE99-AF99)</f>
        <v>40000</v>
      </c>
      <c r="AH99" s="205" t="n">
        <v>49477.21</v>
      </c>
      <c r="AI99" s="197" t="n">
        <v>50000</v>
      </c>
      <c r="AJ99" s="129" t="n">
        <v>4479.17</v>
      </c>
      <c r="AK99" s="197" t="n">
        <v>50000</v>
      </c>
      <c r="AL99" s="197" t="n">
        <v>40000</v>
      </c>
      <c r="AM99" s="197"/>
      <c r="AN99" s="129" t="n">
        <f aca="false">SUM(AK99+AL99-AM99)</f>
        <v>90000</v>
      </c>
      <c r="AO99" s="176" t="n">
        <f aca="false">SUM(AN99/$AN$8)</f>
        <v>11945.0527573163</v>
      </c>
      <c r="AP99" s="131" t="n">
        <v>100000</v>
      </c>
      <c r="AQ99" s="131"/>
      <c r="AR99" s="176" t="n">
        <f aca="false">SUM(AP99/$AN$8)</f>
        <v>13272.2808414626</v>
      </c>
      <c r="AS99" s="131"/>
      <c r="AT99" s="131"/>
      <c r="AU99" s="176" t="n">
        <v>3481.94</v>
      </c>
      <c r="AV99" s="177" t="n">
        <f aca="false">SUM(AU99/AR99*100)</f>
        <v>26.23467693</v>
      </c>
      <c r="AW99" s="176" t="n">
        <v>3481.94</v>
      </c>
      <c r="BB99" s="19" t="n">
        <f aca="false">SUM(AW99+AX99+AY99+AZ99+BA99)</f>
        <v>3481.94</v>
      </c>
      <c r="BC99" s="143" t="n">
        <f aca="false">SUM(AU99-BB99)</f>
        <v>0</v>
      </c>
    </row>
    <row r="100" customFormat="false" ht="12.75" hidden="false" customHeight="false" outlineLevel="0" collapsed="false">
      <c r="A100" s="193"/>
      <c r="B100" s="194"/>
      <c r="C100" s="194"/>
      <c r="D100" s="194"/>
      <c r="E100" s="194"/>
      <c r="F100" s="194"/>
      <c r="G100" s="194"/>
      <c r="H100" s="194"/>
      <c r="I100" s="195" t="n">
        <v>32371</v>
      </c>
      <c r="J100" s="196" t="s">
        <v>289</v>
      </c>
      <c r="K100" s="197"/>
      <c r="L100" s="197"/>
      <c r="M100" s="197"/>
      <c r="N100" s="197"/>
      <c r="O100" s="197"/>
      <c r="P100" s="197"/>
      <c r="Q100" s="197"/>
      <c r="R100" s="197"/>
      <c r="S100" s="197" t="n">
        <v>20000</v>
      </c>
      <c r="T100" s="197"/>
      <c r="U100" s="197"/>
      <c r="V100" s="176" t="e">
        <f aca="false">S100/P100*100</f>
        <v>#DIV/0!</v>
      </c>
      <c r="W100" s="188" t="n">
        <v>50000</v>
      </c>
      <c r="X100" s="197" t="n">
        <v>54000</v>
      </c>
      <c r="Y100" s="197" t="n">
        <v>110000</v>
      </c>
      <c r="Z100" s="197" t="n">
        <v>110000</v>
      </c>
      <c r="AA100" s="197" t="n">
        <v>150000</v>
      </c>
      <c r="AB100" s="188"/>
      <c r="AC100" s="197" t="n">
        <v>150000</v>
      </c>
      <c r="AD100" s="197" t="n">
        <v>50000</v>
      </c>
      <c r="AE100" s="197"/>
      <c r="AF100" s="197"/>
      <c r="AG100" s="198" t="n">
        <f aca="false">SUM(AD100+AE100-AF100)</f>
        <v>50000</v>
      </c>
      <c r="AH100" s="197" t="n">
        <v>21750</v>
      </c>
      <c r="AI100" s="197" t="n">
        <v>100000</v>
      </c>
      <c r="AJ100" s="129" t="n">
        <v>2750</v>
      </c>
      <c r="AK100" s="197" t="n">
        <v>100000</v>
      </c>
      <c r="AL100" s="197"/>
      <c r="AM100" s="197"/>
      <c r="AN100" s="129" t="n">
        <f aca="false">SUM(AK100+AL100-AM100)</f>
        <v>100000</v>
      </c>
      <c r="AO100" s="176" t="n">
        <f aca="false">SUM(AN100/$AN$8)</f>
        <v>13272.2808414626</v>
      </c>
      <c r="AP100" s="131" t="n">
        <v>100000</v>
      </c>
      <c r="AQ100" s="131"/>
      <c r="AR100" s="176" t="n">
        <f aca="false">SUM(AP100/$AN$8)</f>
        <v>13272.2808414626</v>
      </c>
      <c r="AS100" s="131"/>
      <c r="AT100" s="131"/>
      <c r="AU100" s="176" t="n">
        <v>3196.52</v>
      </c>
      <c r="AV100" s="177" t="n">
        <f aca="false">SUM(AU100/AR100*100)</f>
        <v>24.08417994</v>
      </c>
      <c r="AW100" s="176" t="n">
        <v>3196.52</v>
      </c>
      <c r="BB100" s="19" t="n">
        <f aca="false">SUM(AW100+AX100+AY100+AZ100+BA100)</f>
        <v>3196.52</v>
      </c>
      <c r="BC100" s="143" t="n">
        <f aca="false">SUM(AU100-BB100)</f>
        <v>0</v>
      </c>
    </row>
    <row r="101" customFormat="false" ht="12.75" hidden="true" customHeight="false" outlineLevel="0" collapsed="false">
      <c r="A101" s="193"/>
      <c r="B101" s="194"/>
      <c r="C101" s="194"/>
      <c r="D101" s="194"/>
      <c r="E101" s="194"/>
      <c r="F101" s="194"/>
      <c r="G101" s="194"/>
      <c r="H101" s="194"/>
      <c r="I101" s="195" t="n">
        <v>32371</v>
      </c>
      <c r="J101" s="196" t="s">
        <v>290</v>
      </c>
      <c r="K101" s="197"/>
      <c r="L101" s="197"/>
      <c r="M101" s="197"/>
      <c r="N101" s="197"/>
      <c r="O101" s="197"/>
      <c r="P101" s="197"/>
      <c r="Q101" s="197"/>
      <c r="R101" s="197"/>
      <c r="S101" s="197" t="n">
        <v>100000</v>
      </c>
      <c r="T101" s="197"/>
      <c r="U101" s="197"/>
      <c r="V101" s="176" t="e">
        <f aca="false">S101/P101*100</f>
        <v>#DIV/0!</v>
      </c>
      <c r="W101" s="188" t="n">
        <v>0</v>
      </c>
      <c r="X101" s="197" t="n">
        <v>11000</v>
      </c>
      <c r="Y101" s="197" t="n">
        <v>10000</v>
      </c>
      <c r="Z101" s="197" t="n">
        <v>12000</v>
      </c>
      <c r="AA101" s="197"/>
      <c r="AB101" s="197"/>
      <c r="AC101" s="197"/>
      <c r="AD101" s="197" t="n">
        <v>0</v>
      </c>
      <c r="AE101" s="197"/>
      <c r="AF101" s="197"/>
      <c r="AG101" s="198" t="n">
        <f aca="false">SUM(AD101+AE101-AF101)</f>
        <v>0</v>
      </c>
      <c r="AH101" s="197"/>
      <c r="AI101" s="197" t="n">
        <v>15000</v>
      </c>
      <c r="AJ101" s="129" t="n">
        <v>0</v>
      </c>
      <c r="AK101" s="197" t="n">
        <v>0</v>
      </c>
      <c r="AL101" s="197"/>
      <c r="AM101" s="197"/>
      <c r="AN101" s="129" t="n">
        <f aca="false">SUM(AK101+AL101-AM101)</f>
        <v>0</v>
      </c>
      <c r="AO101" s="176" t="n">
        <f aca="false">SUM(AN101/$AN$8)</f>
        <v>0</v>
      </c>
      <c r="AP101" s="131"/>
      <c r="AQ101" s="131"/>
      <c r="AR101" s="176" t="n">
        <f aca="false">SUM(AP101/$AN$8)</f>
        <v>0</v>
      </c>
      <c r="AS101" s="131"/>
      <c r="AT101" s="131"/>
      <c r="AU101" s="176"/>
      <c r="AV101" s="177" t="e">
        <f aca="false">SUM(AU101/AR101*100)</f>
        <v>#DIV/0!</v>
      </c>
      <c r="AW101" s="176"/>
      <c r="BB101" s="19" t="n">
        <f aca="false">SUM(AW101+AX101+AY101+AZ101+BA101)</f>
        <v>0</v>
      </c>
      <c r="BC101" s="143" t="n">
        <f aca="false">SUM(AU101-BB101)</f>
        <v>0</v>
      </c>
    </row>
    <row r="102" customFormat="false" ht="12.75" hidden="true" customHeight="false" outlineLevel="0" collapsed="false">
      <c r="A102" s="193"/>
      <c r="B102" s="194"/>
      <c r="C102" s="194"/>
      <c r="D102" s="194"/>
      <c r="E102" s="194"/>
      <c r="F102" s="194"/>
      <c r="G102" s="194"/>
      <c r="H102" s="194"/>
      <c r="I102" s="195" t="n">
        <v>32371</v>
      </c>
      <c r="J102" s="196" t="s">
        <v>291</v>
      </c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76"/>
      <c r="W102" s="188"/>
      <c r="X102" s="197"/>
      <c r="Y102" s="197"/>
      <c r="Z102" s="197" t="n">
        <v>16000</v>
      </c>
      <c r="AA102" s="197"/>
      <c r="AB102" s="197" t="n">
        <v>15625</v>
      </c>
      <c r="AC102" s="197"/>
      <c r="AD102" s="197" t="n">
        <v>0</v>
      </c>
      <c r="AE102" s="197"/>
      <c r="AF102" s="197"/>
      <c r="AG102" s="198" t="n">
        <f aca="false">SUM(AD102+AE102-AF102)</f>
        <v>0</v>
      </c>
      <c r="AH102" s="197"/>
      <c r="AI102" s="197" t="n">
        <v>0</v>
      </c>
      <c r="AJ102" s="129" t="n">
        <v>0</v>
      </c>
      <c r="AK102" s="197" t="n">
        <v>0</v>
      </c>
      <c r="AL102" s="197"/>
      <c r="AM102" s="197"/>
      <c r="AN102" s="129" t="n">
        <f aca="false">SUM(AK102+AL102-AM102)</f>
        <v>0</v>
      </c>
      <c r="AO102" s="176" t="n">
        <f aca="false">SUM(AN102/$AN$8)</f>
        <v>0</v>
      </c>
      <c r="AP102" s="131"/>
      <c r="AQ102" s="131"/>
      <c r="AR102" s="176" t="n">
        <f aca="false">SUM(AP102/$AN$8)</f>
        <v>0</v>
      </c>
      <c r="AS102" s="131"/>
      <c r="AT102" s="131"/>
      <c r="AU102" s="176"/>
      <c r="AV102" s="177" t="e">
        <f aca="false">SUM(AU102/AR102*100)</f>
        <v>#DIV/0!</v>
      </c>
      <c r="AW102" s="176"/>
      <c r="BB102" s="19" t="n">
        <f aca="false">SUM(AW102+AX102+AY102+AZ102+BA102)</f>
        <v>0</v>
      </c>
      <c r="BC102" s="143" t="n">
        <f aca="false">SUM(AU102-BB102)</f>
        <v>0</v>
      </c>
    </row>
    <row r="103" customFormat="false" ht="12.75" hidden="true" customHeight="false" outlineLevel="0" collapsed="false">
      <c r="A103" s="193"/>
      <c r="B103" s="194"/>
      <c r="C103" s="194"/>
      <c r="D103" s="194"/>
      <c r="E103" s="194"/>
      <c r="F103" s="194"/>
      <c r="G103" s="194"/>
      <c r="H103" s="194"/>
      <c r="I103" s="195" t="n">
        <v>32371</v>
      </c>
      <c r="J103" s="196" t="s">
        <v>292</v>
      </c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76"/>
      <c r="W103" s="188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8"/>
      <c r="AH103" s="197"/>
      <c r="AI103" s="197" t="n">
        <v>20000</v>
      </c>
      <c r="AJ103" s="129" t="n">
        <v>16675</v>
      </c>
      <c r="AK103" s="197" t="n">
        <v>0</v>
      </c>
      <c r="AL103" s="197"/>
      <c r="AM103" s="197"/>
      <c r="AN103" s="129" t="n">
        <f aca="false">SUM(AK103+AL103-AM103)</f>
        <v>0</v>
      </c>
      <c r="AO103" s="176" t="n">
        <f aca="false">SUM(AN103/$AN$8)</f>
        <v>0</v>
      </c>
      <c r="AP103" s="131"/>
      <c r="AQ103" s="131"/>
      <c r="AR103" s="176" t="n">
        <f aca="false">SUM(AP103/$AN$8)</f>
        <v>0</v>
      </c>
      <c r="AS103" s="131"/>
      <c r="AT103" s="131"/>
      <c r="AU103" s="176"/>
      <c r="AV103" s="177" t="e">
        <f aca="false">SUM(AU103/AR103*100)</f>
        <v>#DIV/0!</v>
      </c>
      <c r="AW103" s="176"/>
      <c r="BB103" s="19" t="n">
        <f aca="false">SUM(AW103+AX103+AY103+AZ103+BA103)</f>
        <v>0</v>
      </c>
      <c r="BC103" s="143" t="n">
        <f aca="false">SUM(AU103-BB103)</f>
        <v>0</v>
      </c>
    </row>
    <row r="104" customFormat="false" ht="12.75" hidden="true" customHeight="false" outlineLevel="0" collapsed="false">
      <c r="A104" s="193"/>
      <c r="B104" s="194"/>
      <c r="C104" s="194"/>
      <c r="D104" s="194"/>
      <c r="E104" s="194"/>
      <c r="F104" s="194"/>
      <c r="G104" s="194"/>
      <c r="H104" s="194"/>
      <c r="I104" s="195" t="n">
        <v>32371</v>
      </c>
      <c r="J104" s="196" t="s">
        <v>293</v>
      </c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76"/>
      <c r="W104" s="188"/>
      <c r="X104" s="197"/>
      <c r="Y104" s="197"/>
      <c r="Z104" s="197"/>
      <c r="AA104" s="197"/>
      <c r="AB104" s="197"/>
      <c r="AC104" s="197"/>
      <c r="AD104" s="197" t="n">
        <v>16000</v>
      </c>
      <c r="AE104" s="197"/>
      <c r="AF104" s="197"/>
      <c r="AG104" s="198" t="n">
        <f aca="false">SUM(AD104+AE104-AF104)</f>
        <v>16000</v>
      </c>
      <c r="AH104" s="197" t="n">
        <v>7875</v>
      </c>
      <c r="AI104" s="197" t="n">
        <v>16000</v>
      </c>
      <c r="AJ104" s="129" t="n">
        <v>0</v>
      </c>
      <c r="AK104" s="197" t="n">
        <v>0</v>
      </c>
      <c r="AL104" s="197"/>
      <c r="AM104" s="197"/>
      <c r="AN104" s="129" t="n">
        <f aca="false">SUM(AK104+AL104-AM104)</f>
        <v>0</v>
      </c>
      <c r="AO104" s="176" t="n">
        <f aca="false">SUM(AN104/$AN$8)</f>
        <v>0</v>
      </c>
      <c r="AP104" s="131"/>
      <c r="AQ104" s="131"/>
      <c r="AR104" s="176" t="n">
        <f aca="false">SUM(AP104/$AN$8)</f>
        <v>0</v>
      </c>
      <c r="AS104" s="131"/>
      <c r="AT104" s="131"/>
      <c r="AU104" s="176"/>
      <c r="AV104" s="177" t="e">
        <f aca="false">SUM(AU104/AR104*100)</f>
        <v>#DIV/0!</v>
      </c>
      <c r="AW104" s="176"/>
      <c r="BB104" s="19" t="n">
        <f aca="false">SUM(AW104+AX104+AY104+AZ104+BA104)</f>
        <v>0</v>
      </c>
      <c r="BC104" s="143" t="n">
        <f aca="false">SUM(AU104-BB104)</f>
        <v>0</v>
      </c>
    </row>
    <row r="105" customFormat="false" ht="12.75" hidden="true" customHeight="false" outlineLevel="0" collapsed="false">
      <c r="A105" s="193"/>
      <c r="B105" s="194"/>
      <c r="C105" s="194"/>
      <c r="D105" s="194"/>
      <c r="E105" s="194"/>
      <c r="F105" s="194"/>
      <c r="G105" s="194"/>
      <c r="H105" s="194"/>
      <c r="I105" s="195" t="n">
        <v>32371</v>
      </c>
      <c r="J105" s="196" t="s">
        <v>294</v>
      </c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76"/>
      <c r="W105" s="188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8"/>
      <c r="AH105" s="197"/>
      <c r="AI105" s="197"/>
      <c r="AJ105" s="129" t="n">
        <v>12500</v>
      </c>
      <c r="AK105" s="197" t="n">
        <v>0</v>
      </c>
      <c r="AL105" s="197"/>
      <c r="AM105" s="197"/>
      <c r="AN105" s="129" t="n">
        <f aca="false">SUM(AK105+AL105-AM105)</f>
        <v>0</v>
      </c>
      <c r="AO105" s="176" t="n">
        <f aca="false">SUM(AN105/$AN$8)</f>
        <v>0</v>
      </c>
      <c r="AP105" s="131"/>
      <c r="AQ105" s="131"/>
      <c r="AR105" s="176" t="n">
        <f aca="false">SUM(AP105/$AN$8)</f>
        <v>0</v>
      </c>
      <c r="AS105" s="131"/>
      <c r="AT105" s="131"/>
      <c r="AU105" s="176"/>
      <c r="AV105" s="177" t="e">
        <f aca="false">SUM(AU105/AR105*100)</f>
        <v>#DIV/0!</v>
      </c>
      <c r="AW105" s="176"/>
      <c r="BB105" s="19" t="n">
        <f aca="false">SUM(AW105+AX105+AY105+AZ105+BA105)</f>
        <v>0</v>
      </c>
      <c r="BC105" s="143" t="n">
        <f aca="false">SUM(AU105-BB105)</f>
        <v>0</v>
      </c>
    </row>
    <row r="106" customFormat="false" ht="12.75" hidden="false" customHeight="false" outlineLevel="0" collapsed="false">
      <c r="A106" s="193"/>
      <c r="B106" s="194"/>
      <c r="C106" s="194"/>
      <c r="D106" s="194"/>
      <c r="E106" s="194"/>
      <c r="F106" s="194"/>
      <c r="G106" s="194"/>
      <c r="H106" s="194"/>
      <c r="I106" s="195" t="n">
        <v>32371</v>
      </c>
      <c r="J106" s="196" t="s">
        <v>295</v>
      </c>
      <c r="K106" s="197" t="n">
        <v>64384.46</v>
      </c>
      <c r="L106" s="197" t="n">
        <v>55000</v>
      </c>
      <c r="M106" s="197" t="n">
        <v>55000</v>
      </c>
      <c r="N106" s="197" t="n">
        <v>45000</v>
      </c>
      <c r="O106" s="197" t="n">
        <v>45000</v>
      </c>
      <c r="P106" s="197" t="n">
        <v>40000</v>
      </c>
      <c r="Q106" s="197" t="n">
        <v>40000</v>
      </c>
      <c r="R106" s="197" t="n">
        <v>10370</v>
      </c>
      <c r="S106" s="197" t="n">
        <v>40000</v>
      </c>
      <c r="T106" s="197" t="n">
        <v>10000</v>
      </c>
      <c r="U106" s="197"/>
      <c r="V106" s="176" t="n">
        <f aca="false">S106/P106*100</f>
        <v>100</v>
      </c>
      <c r="W106" s="188" t="n">
        <v>30000</v>
      </c>
      <c r="X106" s="197" t="n">
        <v>30000</v>
      </c>
      <c r="Y106" s="197" t="n">
        <v>30000</v>
      </c>
      <c r="Z106" s="197" t="n">
        <v>30000</v>
      </c>
      <c r="AA106" s="197" t="n">
        <v>50000</v>
      </c>
      <c r="AB106" s="197" t="n">
        <v>8250</v>
      </c>
      <c r="AC106" s="197" t="n">
        <v>45000</v>
      </c>
      <c r="AD106" s="197" t="n">
        <v>80000</v>
      </c>
      <c r="AE106" s="197"/>
      <c r="AF106" s="197"/>
      <c r="AG106" s="198" t="n">
        <v>85000</v>
      </c>
      <c r="AH106" s="197" t="n">
        <v>81442.44</v>
      </c>
      <c r="AI106" s="197" t="n">
        <v>90000</v>
      </c>
      <c r="AJ106" s="129" t="n">
        <v>15000</v>
      </c>
      <c r="AK106" s="197" t="n">
        <v>88000</v>
      </c>
      <c r="AL106" s="197"/>
      <c r="AM106" s="197"/>
      <c r="AN106" s="129" t="n">
        <f aca="false">SUM(AK106+AL106-AM106)</f>
        <v>88000</v>
      </c>
      <c r="AO106" s="176" t="n">
        <f aca="false">SUM(AN106/$AN$8)</f>
        <v>11679.6071404871</v>
      </c>
      <c r="AP106" s="131" t="n">
        <v>50000</v>
      </c>
      <c r="AQ106" s="131"/>
      <c r="AR106" s="176" t="n">
        <f aca="false">SUM(AP106/$AN$8)</f>
        <v>6636.1404207313</v>
      </c>
      <c r="AS106" s="131"/>
      <c r="AT106" s="131"/>
      <c r="AU106" s="176" t="n">
        <v>2156.75</v>
      </c>
      <c r="AV106" s="177" t="n">
        <f aca="false">SUM(AU106/AR106*100)</f>
        <v>32.50006575</v>
      </c>
      <c r="AW106" s="176" t="n">
        <v>2156.75</v>
      </c>
      <c r="BB106" s="19" t="n">
        <f aca="false">SUM(AW106+AX106+AY106+AZ106+BA106)</f>
        <v>2156.75</v>
      </c>
      <c r="BC106" s="143" t="n">
        <f aca="false">SUM(AU106-BB106)</f>
        <v>0</v>
      </c>
    </row>
    <row r="107" customFormat="false" ht="12.75" hidden="false" customHeight="false" outlineLevel="0" collapsed="false">
      <c r="A107" s="193"/>
      <c r="B107" s="194"/>
      <c r="C107" s="194"/>
      <c r="D107" s="194"/>
      <c r="E107" s="194"/>
      <c r="F107" s="194"/>
      <c r="G107" s="194"/>
      <c r="H107" s="194"/>
      <c r="I107" s="195" t="n">
        <v>32381</v>
      </c>
      <c r="J107" s="196" t="s">
        <v>296</v>
      </c>
      <c r="K107" s="197"/>
      <c r="L107" s="197"/>
      <c r="M107" s="197"/>
      <c r="N107" s="197" t="n">
        <v>2000</v>
      </c>
      <c r="O107" s="197" t="n">
        <v>2000</v>
      </c>
      <c r="P107" s="197" t="n">
        <v>4000</v>
      </c>
      <c r="Q107" s="197" t="n">
        <v>4000</v>
      </c>
      <c r="R107" s="197" t="n">
        <v>1875</v>
      </c>
      <c r="S107" s="197" t="n">
        <v>4000</v>
      </c>
      <c r="T107" s="197" t="n">
        <v>1875</v>
      </c>
      <c r="U107" s="197"/>
      <c r="V107" s="176" t="n">
        <f aca="false">S107/P107*100</f>
        <v>100</v>
      </c>
      <c r="W107" s="188" t="n">
        <v>4000</v>
      </c>
      <c r="X107" s="197" t="n">
        <v>4000</v>
      </c>
      <c r="Y107" s="197" t="n">
        <v>4000</v>
      </c>
      <c r="Z107" s="197" t="n">
        <v>4000</v>
      </c>
      <c r="AA107" s="197" t="n">
        <v>4000</v>
      </c>
      <c r="AB107" s="197" t="n">
        <v>1875</v>
      </c>
      <c r="AC107" s="197" t="n">
        <v>4000</v>
      </c>
      <c r="AD107" s="197" t="n">
        <v>4000</v>
      </c>
      <c r="AE107" s="197"/>
      <c r="AF107" s="197"/>
      <c r="AG107" s="198" t="n">
        <f aca="false">SUM(AD107+AE107-AF107)</f>
        <v>4000</v>
      </c>
      <c r="AH107" s="197" t="n">
        <v>3125</v>
      </c>
      <c r="AI107" s="197" t="n">
        <v>4000</v>
      </c>
      <c r="AJ107" s="129" t="n">
        <v>1875</v>
      </c>
      <c r="AK107" s="197" t="n">
        <v>4000</v>
      </c>
      <c r="AL107" s="197"/>
      <c r="AM107" s="197"/>
      <c r="AN107" s="129" t="n">
        <f aca="false">SUM(AK107+AL107-AM107)</f>
        <v>4000</v>
      </c>
      <c r="AO107" s="176" t="n">
        <f aca="false">SUM(AN107/$AN$8)</f>
        <v>530.891233658504</v>
      </c>
      <c r="AP107" s="131" t="n">
        <v>4000</v>
      </c>
      <c r="AQ107" s="131"/>
      <c r="AR107" s="176" t="n">
        <f aca="false">SUM(AP107/$AN$8)</f>
        <v>530.891233658504</v>
      </c>
      <c r="AS107" s="131"/>
      <c r="AT107" s="131"/>
      <c r="AU107" s="176" t="n">
        <v>256.5</v>
      </c>
      <c r="AV107" s="177" t="n">
        <f aca="false">SUM(AU107/AR107*100)</f>
        <v>48.31498125</v>
      </c>
      <c r="AW107" s="176" t="n">
        <v>256.5</v>
      </c>
      <c r="BB107" s="19" t="n">
        <f aca="false">SUM(AW107+AX107+AY107+AZ107+BA107)</f>
        <v>256.5</v>
      </c>
      <c r="BC107" s="143" t="n">
        <f aca="false">SUM(AU107-BB107)</f>
        <v>0</v>
      </c>
    </row>
    <row r="108" customFormat="false" ht="12.75" hidden="false" customHeight="false" outlineLevel="0" collapsed="false">
      <c r="A108" s="193"/>
      <c r="B108" s="194"/>
      <c r="C108" s="194"/>
      <c r="D108" s="194"/>
      <c r="E108" s="194"/>
      <c r="F108" s="194"/>
      <c r="G108" s="194"/>
      <c r="H108" s="194"/>
      <c r="I108" s="195" t="n">
        <v>32382</v>
      </c>
      <c r="J108" s="196" t="s">
        <v>297</v>
      </c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76"/>
      <c r="W108" s="188"/>
      <c r="X108" s="197"/>
      <c r="Y108" s="197"/>
      <c r="Z108" s="197"/>
      <c r="AA108" s="197"/>
      <c r="AB108" s="197"/>
      <c r="AC108" s="197"/>
      <c r="AD108" s="197" t="n">
        <v>15000</v>
      </c>
      <c r="AE108" s="197"/>
      <c r="AF108" s="197"/>
      <c r="AG108" s="198" t="n">
        <f aca="false">SUM(AD108+AE108-AF108)</f>
        <v>15000</v>
      </c>
      <c r="AH108" s="197" t="n">
        <v>9275</v>
      </c>
      <c r="AI108" s="197" t="n">
        <v>18000</v>
      </c>
      <c r="AJ108" s="129" t="n">
        <v>8512.5</v>
      </c>
      <c r="AK108" s="197" t="n">
        <v>30000</v>
      </c>
      <c r="AL108" s="197"/>
      <c r="AM108" s="197"/>
      <c r="AN108" s="129" t="n">
        <f aca="false">SUM(AK108+AL108-AM108)</f>
        <v>30000</v>
      </c>
      <c r="AO108" s="176" t="n">
        <f aca="false">SUM(AN108/$AN$8)</f>
        <v>3981.68425243878</v>
      </c>
      <c r="AP108" s="131" t="n">
        <v>10000</v>
      </c>
      <c r="AQ108" s="131"/>
      <c r="AR108" s="176" t="n">
        <f aca="false">SUM(AP108/$AN$8)</f>
        <v>1327.22808414626</v>
      </c>
      <c r="AS108" s="131"/>
      <c r="AT108" s="131"/>
      <c r="AU108" s="176" t="n">
        <v>2581.09</v>
      </c>
      <c r="AV108" s="177" t="n">
        <f aca="false">SUM(AU108/AR108*100)</f>
        <v>194.47222605</v>
      </c>
      <c r="AW108" s="176" t="n">
        <v>2581.09</v>
      </c>
      <c r="BB108" s="19" t="n">
        <f aca="false">SUM(AW108+AX108+AY108+AZ108+BA108)</f>
        <v>2581.09</v>
      </c>
      <c r="BC108" s="143" t="n">
        <f aca="false">SUM(AU108-BB108)</f>
        <v>0</v>
      </c>
    </row>
    <row r="109" customFormat="false" ht="12.75" hidden="false" customHeight="false" outlineLevel="0" collapsed="false">
      <c r="A109" s="193"/>
      <c r="B109" s="194"/>
      <c r="C109" s="194"/>
      <c r="D109" s="194"/>
      <c r="E109" s="194"/>
      <c r="F109" s="194"/>
      <c r="G109" s="194"/>
      <c r="H109" s="194"/>
      <c r="I109" s="195" t="n">
        <v>32391</v>
      </c>
      <c r="J109" s="196" t="s">
        <v>298</v>
      </c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76"/>
      <c r="W109" s="188"/>
      <c r="X109" s="197" t="n">
        <v>30000</v>
      </c>
      <c r="Y109" s="197" t="n">
        <v>30000</v>
      </c>
      <c r="Z109" s="197" t="n">
        <v>30000</v>
      </c>
      <c r="AA109" s="197" t="n">
        <v>35000</v>
      </c>
      <c r="AB109" s="197" t="n">
        <v>12991.63</v>
      </c>
      <c r="AC109" s="197" t="n">
        <v>35000</v>
      </c>
      <c r="AD109" s="197" t="n">
        <v>35000</v>
      </c>
      <c r="AE109" s="197"/>
      <c r="AF109" s="197"/>
      <c r="AG109" s="198" t="n">
        <f aca="false">SUM(AD109+AE109-AF109)</f>
        <v>35000</v>
      </c>
      <c r="AH109" s="197" t="n">
        <v>21496.96</v>
      </c>
      <c r="AI109" s="197" t="n">
        <v>35000</v>
      </c>
      <c r="AJ109" s="129" t="n">
        <v>4984.59</v>
      </c>
      <c r="AK109" s="197" t="n">
        <v>30000</v>
      </c>
      <c r="AL109" s="197"/>
      <c r="AM109" s="197"/>
      <c r="AN109" s="129" t="n">
        <f aca="false">SUM(AK109+AL109-AM109)</f>
        <v>30000</v>
      </c>
      <c r="AO109" s="176" t="n">
        <f aca="false">SUM(AN109/$AN$8)</f>
        <v>3981.68425243878</v>
      </c>
      <c r="AP109" s="131" t="n">
        <v>10000</v>
      </c>
      <c r="AQ109" s="131"/>
      <c r="AR109" s="176" t="n">
        <f aca="false">SUM(AP109/$AN$8)</f>
        <v>1327.22808414626</v>
      </c>
      <c r="AS109" s="131"/>
      <c r="AT109" s="131"/>
      <c r="AU109" s="176" t="n">
        <v>887.33</v>
      </c>
      <c r="AV109" s="177" t="n">
        <f aca="false">SUM(AU109/AR109*100)</f>
        <v>66.85587885</v>
      </c>
      <c r="AW109" s="176" t="n">
        <v>887.33</v>
      </c>
      <c r="BB109" s="19" t="n">
        <f aca="false">SUM(AW109+AX109+AY109+AZ109+BA109)</f>
        <v>887.33</v>
      </c>
      <c r="BC109" s="143" t="n">
        <f aca="false">SUM(AU109-BB109)</f>
        <v>0</v>
      </c>
    </row>
    <row r="110" customFormat="false" ht="12.75" hidden="false" customHeight="false" outlineLevel="0" collapsed="false">
      <c r="A110" s="193"/>
      <c r="B110" s="194"/>
      <c r="C110" s="194"/>
      <c r="D110" s="194"/>
      <c r="E110" s="194"/>
      <c r="F110" s="194"/>
      <c r="G110" s="194"/>
      <c r="H110" s="194"/>
      <c r="I110" s="195" t="n">
        <v>32391</v>
      </c>
      <c r="J110" s="196" t="s">
        <v>299</v>
      </c>
      <c r="K110" s="197" t="n">
        <v>0</v>
      </c>
      <c r="L110" s="197" t="n">
        <v>0</v>
      </c>
      <c r="M110" s="197" t="n">
        <v>0</v>
      </c>
      <c r="N110" s="197" t="n">
        <v>5000</v>
      </c>
      <c r="O110" s="197" t="n">
        <v>5000</v>
      </c>
      <c r="P110" s="197" t="n">
        <v>5000</v>
      </c>
      <c r="Q110" s="197" t="n">
        <v>5000</v>
      </c>
      <c r="R110" s="197"/>
      <c r="S110" s="197" t="n">
        <v>3000</v>
      </c>
      <c r="T110" s="197"/>
      <c r="U110" s="197"/>
      <c r="V110" s="176" t="n">
        <f aca="false">S110/P110*100</f>
        <v>60</v>
      </c>
      <c r="W110" s="188" t="n">
        <v>3000</v>
      </c>
      <c r="X110" s="197" t="n">
        <v>3000</v>
      </c>
      <c r="Y110" s="197" t="n">
        <v>5000</v>
      </c>
      <c r="Z110" s="197" t="n">
        <v>5000</v>
      </c>
      <c r="AA110" s="197" t="n">
        <v>5000</v>
      </c>
      <c r="AB110" s="197"/>
      <c r="AC110" s="197" t="n">
        <v>5000</v>
      </c>
      <c r="AD110" s="197" t="n">
        <v>5000</v>
      </c>
      <c r="AE110" s="197"/>
      <c r="AF110" s="197"/>
      <c r="AG110" s="198" t="n">
        <f aca="false">SUM(AD110+AE110-AF110)</f>
        <v>5000</v>
      </c>
      <c r="AH110" s="197"/>
      <c r="AI110" s="197" t="n">
        <v>5000</v>
      </c>
      <c r="AJ110" s="129" t="n">
        <v>0</v>
      </c>
      <c r="AK110" s="197" t="n">
        <v>5000</v>
      </c>
      <c r="AL110" s="197"/>
      <c r="AM110" s="197"/>
      <c r="AN110" s="129" t="n">
        <f aca="false">SUM(AK110+AL110-AM110)</f>
        <v>5000</v>
      </c>
      <c r="AO110" s="176" t="n">
        <f aca="false">SUM(AN110/$AN$8)</f>
        <v>663.61404207313</v>
      </c>
      <c r="AP110" s="131" t="n">
        <v>5000</v>
      </c>
      <c r="AQ110" s="131"/>
      <c r="AR110" s="176" t="n">
        <f aca="false">SUM(AP110/$AN$8)</f>
        <v>663.61404207313</v>
      </c>
      <c r="AS110" s="131"/>
      <c r="AT110" s="131"/>
      <c r="AU110" s="176"/>
      <c r="AV110" s="177" t="n">
        <f aca="false">SUM(AU110/AR110*100)</f>
        <v>0</v>
      </c>
      <c r="AW110" s="176"/>
      <c r="BB110" s="19" t="n">
        <f aca="false">SUM(AW110+AX110+AY110+AZ110+BA110)</f>
        <v>0</v>
      </c>
      <c r="BC110" s="143" t="n">
        <f aca="false">SUM(AU110-BB110)</f>
        <v>0</v>
      </c>
    </row>
    <row r="111" customFormat="false" ht="12.75" hidden="false" customHeight="false" outlineLevel="0" collapsed="false">
      <c r="A111" s="193"/>
      <c r="B111" s="194"/>
      <c r="C111" s="194"/>
      <c r="D111" s="194"/>
      <c r="E111" s="194"/>
      <c r="F111" s="194"/>
      <c r="G111" s="194"/>
      <c r="H111" s="194"/>
      <c r="I111" s="195" t="n">
        <v>32394</v>
      </c>
      <c r="J111" s="196" t="s">
        <v>300</v>
      </c>
      <c r="K111" s="197"/>
      <c r="L111" s="197"/>
      <c r="M111" s="197"/>
      <c r="N111" s="197" t="n">
        <v>2000</v>
      </c>
      <c r="O111" s="197" t="n">
        <v>2000</v>
      </c>
      <c r="P111" s="197" t="n">
        <v>2000</v>
      </c>
      <c r="Q111" s="197" t="n">
        <v>2000</v>
      </c>
      <c r="R111" s="197"/>
      <c r="S111" s="197" t="n">
        <v>2000</v>
      </c>
      <c r="T111" s="197"/>
      <c r="U111" s="197"/>
      <c r="V111" s="176" t="n">
        <f aca="false">S111/P111*100</f>
        <v>100</v>
      </c>
      <c r="W111" s="188" t="n">
        <v>2000</v>
      </c>
      <c r="X111" s="197" t="n">
        <v>2000</v>
      </c>
      <c r="Y111" s="197" t="n">
        <v>2000</v>
      </c>
      <c r="Z111" s="197" t="n">
        <v>3000</v>
      </c>
      <c r="AA111" s="197" t="n">
        <v>2000</v>
      </c>
      <c r="AB111" s="197"/>
      <c r="AC111" s="197" t="n">
        <v>2000</v>
      </c>
      <c r="AD111" s="197" t="n">
        <v>2000</v>
      </c>
      <c r="AE111" s="197"/>
      <c r="AF111" s="197"/>
      <c r="AG111" s="198" t="n">
        <f aca="false">SUM(AD111+AE111-AF111)</f>
        <v>2000</v>
      </c>
      <c r="AH111" s="197"/>
      <c r="AI111" s="197" t="n">
        <v>2000</v>
      </c>
      <c r="AJ111" s="129" t="n">
        <v>0</v>
      </c>
      <c r="AK111" s="197" t="n">
        <v>3000</v>
      </c>
      <c r="AL111" s="197"/>
      <c r="AM111" s="197"/>
      <c r="AN111" s="129" t="n">
        <f aca="false">SUM(AK111+AL111-AM111)</f>
        <v>3000</v>
      </c>
      <c r="AO111" s="176" t="n">
        <f aca="false">SUM(AN111/$AN$8)</f>
        <v>398.168425243878</v>
      </c>
      <c r="AP111" s="131" t="n">
        <v>3000</v>
      </c>
      <c r="AQ111" s="131"/>
      <c r="AR111" s="176" t="n">
        <f aca="false">SUM(AP111/$AN$8)</f>
        <v>398.168425243878</v>
      </c>
      <c r="AS111" s="131"/>
      <c r="AT111" s="131"/>
      <c r="AU111" s="176" t="n">
        <v>0</v>
      </c>
      <c r="AV111" s="177" t="n">
        <f aca="false">SUM(AU111/AR111*100)</f>
        <v>0</v>
      </c>
      <c r="AW111" s="176" t="n">
        <v>0</v>
      </c>
      <c r="BB111" s="19" t="n">
        <f aca="false">SUM(AW111+AX111+AY111+AZ111+BA111)</f>
        <v>0</v>
      </c>
      <c r="BC111" s="143" t="n">
        <f aca="false">SUM(AU111-BB111)</f>
        <v>0</v>
      </c>
    </row>
    <row r="112" customFormat="false" ht="12.75" hidden="false" customHeight="false" outlineLevel="0" collapsed="false">
      <c r="A112" s="193"/>
      <c r="B112" s="194"/>
      <c r="C112" s="194"/>
      <c r="D112" s="194"/>
      <c r="E112" s="194"/>
      <c r="F112" s="194"/>
      <c r="G112" s="194"/>
      <c r="H112" s="194"/>
      <c r="I112" s="195" t="n">
        <v>32399</v>
      </c>
      <c r="J112" s="196" t="s">
        <v>301</v>
      </c>
      <c r="K112" s="197"/>
      <c r="L112" s="197"/>
      <c r="M112" s="197"/>
      <c r="N112" s="197" t="n">
        <v>5000</v>
      </c>
      <c r="O112" s="197" t="n">
        <v>5000</v>
      </c>
      <c r="P112" s="197" t="n">
        <v>5000</v>
      </c>
      <c r="Q112" s="197" t="n">
        <v>5000</v>
      </c>
      <c r="R112" s="197" t="n">
        <v>6000</v>
      </c>
      <c r="S112" s="188" t="n">
        <v>6000</v>
      </c>
      <c r="T112" s="197"/>
      <c r="U112" s="197"/>
      <c r="V112" s="176" t="n">
        <f aca="false">S112/P112*100</f>
        <v>120</v>
      </c>
      <c r="W112" s="188" t="n">
        <v>6000</v>
      </c>
      <c r="X112" s="197" t="n">
        <v>0</v>
      </c>
      <c r="Y112" s="197" t="n">
        <v>10000</v>
      </c>
      <c r="Z112" s="197" t="n">
        <v>10000</v>
      </c>
      <c r="AA112" s="197" t="n">
        <v>10000</v>
      </c>
      <c r="AB112" s="197"/>
      <c r="AC112" s="197" t="n">
        <v>10000</v>
      </c>
      <c r="AD112" s="197" t="n">
        <v>10000</v>
      </c>
      <c r="AE112" s="197"/>
      <c r="AF112" s="197"/>
      <c r="AG112" s="198" t="n">
        <f aca="false">SUM(AD112+AE112-AF112)</f>
        <v>10000</v>
      </c>
      <c r="AH112" s="197"/>
      <c r="AI112" s="197" t="n">
        <v>10000</v>
      </c>
      <c r="AJ112" s="129" t="n">
        <v>0</v>
      </c>
      <c r="AK112" s="197" t="n">
        <v>10000</v>
      </c>
      <c r="AL112" s="197" t="n">
        <v>10000</v>
      </c>
      <c r="AM112" s="197"/>
      <c r="AN112" s="129" t="n">
        <f aca="false">SUM(AK112+AL112-AM112)</f>
        <v>20000</v>
      </c>
      <c r="AO112" s="176" t="n">
        <f aca="false">SUM(AN112/$AN$8)</f>
        <v>2654.45616829252</v>
      </c>
      <c r="AP112" s="131" t="n">
        <v>15000</v>
      </c>
      <c r="AQ112" s="131"/>
      <c r="AR112" s="176" t="n">
        <f aca="false">SUM(AP112/$AN$8)</f>
        <v>1990.84212621939</v>
      </c>
      <c r="AS112" s="131"/>
      <c r="AT112" s="131"/>
      <c r="AU112" s="176" t="n">
        <v>228.82</v>
      </c>
      <c r="AV112" s="177" t="n">
        <f aca="false">SUM(AU112/AR112*100)</f>
        <v>11.4936286</v>
      </c>
      <c r="AW112" s="176" t="n">
        <v>228.82</v>
      </c>
      <c r="BB112" s="19" t="n">
        <f aca="false">SUM(AW112+AX112+AY112+AZ112+BA112)</f>
        <v>228.82</v>
      </c>
      <c r="BC112" s="143" t="n">
        <f aca="false">SUM(AU112-BB112)</f>
        <v>0</v>
      </c>
    </row>
    <row r="113" customFormat="false" ht="12.75" hidden="false" customHeight="false" outlineLevel="0" collapsed="false">
      <c r="A113" s="193"/>
      <c r="B113" s="194" t="s">
        <v>83</v>
      </c>
      <c r="C113" s="194"/>
      <c r="D113" s="194"/>
      <c r="E113" s="194"/>
      <c r="F113" s="194"/>
      <c r="G113" s="194"/>
      <c r="H113" s="194"/>
      <c r="I113" s="195" t="n">
        <v>329</v>
      </c>
      <c r="J113" s="196" t="s">
        <v>212</v>
      </c>
      <c r="K113" s="197" t="n">
        <f aca="false">SUM(K117:K117)</f>
        <v>247013.43</v>
      </c>
      <c r="L113" s="197" t="n">
        <f aca="false">SUM(L117:L117)</f>
        <v>44500</v>
      </c>
      <c r="M113" s="197" t="n">
        <f aca="false">SUM(M117:M117)</f>
        <v>44500</v>
      </c>
      <c r="N113" s="197" t="n">
        <f aca="false">SUM(N114:N118)</f>
        <v>21000</v>
      </c>
      <c r="O113" s="197" t="n">
        <f aca="false">SUM(O114:O118)</f>
        <v>21000</v>
      </c>
      <c r="P113" s="197" t="n">
        <f aca="false">SUM(P114:P118)</f>
        <v>21362</v>
      </c>
      <c r="Q113" s="197" t="n">
        <f aca="false">SUM(Q114:Q118)</f>
        <v>21362</v>
      </c>
      <c r="R113" s="197" t="n">
        <f aca="false">SUM(R114:R118)</f>
        <v>15900.84</v>
      </c>
      <c r="S113" s="197" t="n">
        <f aca="false">SUM(S114:S118)</f>
        <v>25000</v>
      </c>
      <c r="T113" s="197" t="n">
        <f aca="false">SUM(T114:T118)</f>
        <v>8027.64</v>
      </c>
      <c r="U113" s="197" t="n">
        <f aca="false">SUM(U114:U118)</f>
        <v>0</v>
      </c>
      <c r="V113" s="197" t="n">
        <f aca="false">SUM(V114:V118)</f>
        <v>257.183275699466</v>
      </c>
      <c r="W113" s="197" t="n">
        <f aca="false">SUM(W114:W118)</f>
        <v>44000</v>
      </c>
      <c r="X113" s="197" t="n">
        <f aca="false">SUM(X114:X118)</f>
        <v>95700</v>
      </c>
      <c r="Y113" s="197" t="n">
        <f aca="false">SUM(Y114:Y119)</f>
        <v>142296</v>
      </c>
      <c r="Z113" s="197" t="n">
        <f aca="false">SUM(Z114:Z119)</f>
        <v>1174004</v>
      </c>
      <c r="AA113" s="197" t="n">
        <f aca="false">SUM(AA114:AA119)</f>
        <v>163000</v>
      </c>
      <c r="AB113" s="197" t="n">
        <f aca="false">SUM(AB114:AB119)</f>
        <v>29492.02</v>
      </c>
      <c r="AC113" s="197" t="n">
        <f aca="false">SUM(AC114:AC119)</f>
        <v>233000</v>
      </c>
      <c r="AD113" s="197" t="n">
        <f aca="false">SUM(AD114:AD119)</f>
        <v>85500</v>
      </c>
      <c r="AE113" s="197" t="n">
        <f aca="false">SUM(AE114:AE119)</f>
        <v>0</v>
      </c>
      <c r="AF113" s="197" t="n">
        <f aca="false">SUM(AF114:AF119)</f>
        <v>0</v>
      </c>
      <c r="AG113" s="197" t="n">
        <f aca="false">SUM(AG114:AG119)</f>
        <v>85500</v>
      </c>
      <c r="AH113" s="197" t="n">
        <f aca="false">SUM(AH114:AH119)</f>
        <v>41781.32</v>
      </c>
      <c r="AI113" s="197" t="n">
        <f aca="false">SUM(AI114:AI119)</f>
        <v>229200</v>
      </c>
      <c r="AJ113" s="197" t="n">
        <f aca="false">SUM(AJ114:AJ119)</f>
        <v>19146.15</v>
      </c>
      <c r="AK113" s="197" t="n">
        <v>269691.6</v>
      </c>
      <c r="AL113" s="197" t="n">
        <f aca="false">SUM(AL114:AL119)</f>
        <v>15000</v>
      </c>
      <c r="AM113" s="197" t="n">
        <f aca="false">SUM(AM114:AM119)</f>
        <v>125500</v>
      </c>
      <c r="AN113" s="197" t="n">
        <f aca="false">SUM(AN114:AN119)</f>
        <v>164191.6</v>
      </c>
      <c r="AO113" s="176" t="n">
        <f aca="false">SUM(AN113/$AN$8)</f>
        <v>21791.9702700909</v>
      </c>
      <c r="AP113" s="188" t="n">
        <f aca="false">SUM(AP114:AP119)</f>
        <v>125000</v>
      </c>
      <c r="AQ113" s="188"/>
      <c r="AR113" s="176" t="n">
        <f aca="false">SUM(AP113/$AN$8)</f>
        <v>16590.3510518283</v>
      </c>
      <c r="AS113" s="188"/>
      <c r="AT113" s="188"/>
      <c r="AU113" s="176" t="n">
        <f aca="false">SUM(AU114:AU119)</f>
        <v>2342.66</v>
      </c>
      <c r="AV113" s="177" t="n">
        <f aca="false">SUM(AU113/AR113*100)</f>
        <v>14.120617416</v>
      </c>
      <c r="BB113" s="19" t="n">
        <f aca="false">SUM(AW113+AX113+AY113+AZ113+BA113)</f>
        <v>0</v>
      </c>
      <c r="BC113" s="143" t="n">
        <f aca="false">SUM(AU113-BB113)</f>
        <v>2342.66</v>
      </c>
    </row>
    <row r="114" customFormat="false" ht="12.75" hidden="false" customHeight="false" outlineLevel="0" collapsed="false">
      <c r="A114" s="193"/>
      <c r="B114" s="194"/>
      <c r="C114" s="194"/>
      <c r="D114" s="194"/>
      <c r="E114" s="194"/>
      <c r="F114" s="194"/>
      <c r="G114" s="194"/>
      <c r="H114" s="194"/>
      <c r="I114" s="195" t="n">
        <v>32931</v>
      </c>
      <c r="J114" s="196" t="s">
        <v>302</v>
      </c>
      <c r="K114" s="197"/>
      <c r="L114" s="197"/>
      <c r="M114" s="197"/>
      <c r="N114" s="197" t="n">
        <v>15000</v>
      </c>
      <c r="O114" s="197" t="n">
        <v>15000</v>
      </c>
      <c r="P114" s="197" t="n">
        <v>15000</v>
      </c>
      <c r="Q114" s="197" t="n">
        <v>15000</v>
      </c>
      <c r="R114" s="197" t="n">
        <v>6124.59</v>
      </c>
      <c r="S114" s="197" t="n">
        <v>15000</v>
      </c>
      <c r="T114" s="197" t="n">
        <v>4490.14</v>
      </c>
      <c r="U114" s="197"/>
      <c r="V114" s="176" t="n">
        <f aca="false">S114/P114*100</f>
        <v>100</v>
      </c>
      <c r="W114" s="188" t="n">
        <v>15000</v>
      </c>
      <c r="X114" s="197" t="n">
        <v>35000</v>
      </c>
      <c r="Y114" s="197" t="n">
        <v>35000</v>
      </c>
      <c r="Z114" s="197" t="n">
        <v>40000</v>
      </c>
      <c r="AA114" s="197" t="n">
        <v>35000</v>
      </c>
      <c r="AB114" s="188" t="n">
        <v>8714.75</v>
      </c>
      <c r="AC114" s="197" t="n">
        <v>35000</v>
      </c>
      <c r="AD114" s="197" t="n">
        <v>35000</v>
      </c>
      <c r="AE114" s="197"/>
      <c r="AF114" s="197"/>
      <c r="AG114" s="198" t="n">
        <f aca="false">SUM(AD114+AE114-AF114)</f>
        <v>35000</v>
      </c>
      <c r="AH114" s="197" t="n">
        <v>17082.95</v>
      </c>
      <c r="AI114" s="197" t="n">
        <v>40000</v>
      </c>
      <c r="AJ114" s="129" t="n">
        <v>5090.41</v>
      </c>
      <c r="AK114" s="197" t="n">
        <v>40000</v>
      </c>
      <c r="AL114" s="197"/>
      <c r="AM114" s="197"/>
      <c r="AN114" s="129" t="n">
        <f aca="false">SUM(AK114+AL114-AM114)</f>
        <v>40000</v>
      </c>
      <c r="AO114" s="176" t="n">
        <f aca="false">SUM(AN114/$AN$8)</f>
        <v>5308.91233658504</v>
      </c>
      <c r="AP114" s="131" t="n">
        <v>40000</v>
      </c>
      <c r="AQ114" s="131"/>
      <c r="AR114" s="176" t="n">
        <f aca="false">SUM(AP114/$AN$8)</f>
        <v>5308.91233658504</v>
      </c>
      <c r="AS114" s="131"/>
      <c r="AT114" s="131"/>
      <c r="AU114" s="176" t="n">
        <v>956.98</v>
      </c>
      <c r="AV114" s="177" t="n">
        <f aca="false">SUM(AU114/AR114*100)</f>
        <v>18.025914525</v>
      </c>
      <c r="AW114" s="176" t="n">
        <v>956.98</v>
      </c>
      <c r="BB114" s="19" t="n">
        <f aca="false">SUM(AW114+AX114+AY114+AZ114+BA114)</f>
        <v>956.98</v>
      </c>
      <c r="BC114" s="143" t="n">
        <f aca="false">SUM(AU114-BB114)</f>
        <v>0</v>
      </c>
    </row>
    <row r="115" customFormat="false" ht="12.75" hidden="false" customHeight="false" outlineLevel="0" collapsed="false">
      <c r="A115" s="193"/>
      <c r="B115" s="194"/>
      <c r="C115" s="194"/>
      <c r="D115" s="194"/>
      <c r="E115" s="194"/>
      <c r="F115" s="194"/>
      <c r="G115" s="194"/>
      <c r="H115" s="194"/>
      <c r="I115" s="195" t="n">
        <v>32955</v>
      </c>
      <c r="J115" s="196" t="s">
        <v>303</v>
      </c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76"/>
      <c r="W115" s="188"/>
      <c r="X115" s="197" t="n">
        <v>15000</v>
      </c>
      <c r="Y115" s="197" t="n">
        <v>15000</v>
      </c>
      <c r="Z115" s="197" t="n">
        <v>15100</v>
      </c>
      <c r="AA115" s="197" t="n">
        <v>15000</v>
      </c>
      <c r="AB115" s="197" t="n">
        <v>6673.33</v>
      </c>
      <c r="AC115" s="197" t="n">
        <v>15000</v>
      </c>
      <c r="AD115" s="197" t="n">
        <v>15000</v>
      </c>
      <c r="AE115" s="197"/>
      <c r="AF115" s="197"/>
      <c r="AG115" s="198" t="n">
        <f aca="false">SUM(AD115+AE115-AF115)</f>
        <v>15000</v>
      </c>
      <c r="AH115" s="197" t="n">
        <v>4781.25</v>
      </c>
      <c r="AI115" s="197" t="n">
        <v>10000</v>
      </c>
      <c r="AJ115" s="129" t="n">
        <v>4250</v>
      </c>
      <c r="AK115" s="197" t="n">
        <v>10000</v>
      </c>
      <c r="AL115" s="197"/>
      <c r="AM115" s="197"/>
      <c r="AN115" s="129" t="n">
        <f aca="false">SUM(AK115+AL115-AM115)</f>
        <v>10000</v>
      </c>
      <c r="AO115" s="176" t="n">
        <f aca="false">SUM(AN115/$AN$8)</f>
        <v>1327.22808414626</v>
      </c>
      <c r="AP115" s="131" t="n">
        <v>10000</v>
      </c>
      <c r="AQ115" s="131"/>
      <c r="AR115" s="176" t="n">
        <f aca="false">SUM(AP115/$AN$8)</f>
        <v>1327.22808414626</v>
      </c>
      <c r="AS115" s="131"/>
      <c r="AT115" s="131"/>
      <c r="AU115" s="176" t="n">
        <v>451.24</v>
      </c>
      <c r="AV115" s="177" t="n">
        <f aca="false">SUM(AU115/AR115*100)</f>
        <v>33.9986778</v>
      </c>
      <c r="AW115" s="176" t="n">
        <v>451.24</v>
      </c>
      <c r="BB115" s="19" t="n">
        <f aca="false">SUM(AW115+AX115+AY115+AZ115+BA115)</f>
        <v>451.24</v>
      </c>
      <c r="BC115" s="143" t="n">
        <f aca="false">SUM(AU115-BB115)</f>
        <v>0</v>
      </c>
    </row>
    <row r="116" customFormat="false" ht="12.75" hidden="false" customHeight="false" outlineLevel="0" collapsed="false">
      <c r="A116" s="193"/>
      <c r="B116" s="194"/>
      <c r="C116" s="194"/>
      <c r="D116" s="194"/>
      <c r="E116" s="194"/>
      <c r="F116" s="194"/>
      <c r="G116" s="194"/>
      <c r="H116" s="194"/>
      <c r="I116" s="195" t="n">
        <v>32959</v>
      </c>
      <c r="J116" s="203" t="s">
        <v>304</v>
      </c>
      <c r="K116" s="197"/>
      <c r="L116" s="197"/>
      <c r="M116" s="197"/>
      <c r="N116" s="197"/>
      <c r="O116" s="197"/>
      <c r="P116" s="197"/>
      <c r="Q116" s="197"/>
      <c r="R116" s="197"/>
      <c r="S116" s="188"/>
      <c r="T116" s="197"/>
      <c r="U116" s="197"/>
      <c r="V116" s="176"/>
      <c r="W116" s="188"/>
      <c r="X116" s="197"/>
      <c r="Y116" s="197"/>
      <c r="Z116" s="197" t="n">
        <v>5000</v>
      </c>
      <c r="AA116" s="197" t="n">
        <v>5000</v>
      </c>
      <c r="AB116" s="197" t="n">
        <v>3261.38</v>
      </c>
      <c r="AC116" s="197" t="n">
        <v>5000</v>
      </c>
      <c r="AD116" s="197" t="n">
        <v>5000</v>
      </c>
      <c r="AE116" s="197"/>
      <c r="AF116" s="197"/>
      <c r="AG116" s="198" t="n">
        <f aca="false">SUM(AD116+AE116-AF116)</f>
        <v>5000</v>
      </c>
      <c r="AH116" s="204" t="n">
        <v>5112.93</v>
      </c>
      <c r="AI116" s="197" t="n">
        <v>5000</v>
      </c>
      <c r="AJ116" s="129" t="n">
        <v>0</v>
      </c>
      <c r="AK116" s="197" t="n">
        <v>5000</v>
      </c>
      <c r="AL116" s="197" t="n">
        <v>15000</v>
      </c>
      <c r="AM116" s="197"/>
      <c r="AN116" s="129" t="n">
        <f aca="false">SUM(AK116+AL116-AM116)</f>
        <v>20000</v>
      </c>
      <c r="AO116" s="176" t="n">
        <f aca="false">SUM(AN116/$AN$8)</f>
        <v>2654.45616829252</v>
      </c>
      <c r="AP116" s="131" t="n">
        <v>20000</v>
      </c>
      <c r="AQ116" s="131"/>
      <c r="AR116" s="176" t="n">
        <f aca="false">SUM(AP116/$AN$8)</f>
        <v>2654.45616829252</v>
      </c>
      <c r="AS116" s="131"/>
      <c r="AT116" s="131"/>
      <c r="AU116" s="176" t="n">
        <v>0</v>
      </c>
      <c r="AV116" s="177" t="n">
        <f aca="false">SUM(AU116/AR116*100)</f>
        <v>0</v>
      </c>
      <c r="AW116" s="176" t="n">
        <v>0</v>
      </c>
      <c r="BB116" s="19" t="n">
        <f aca="false">SUM(AW116+AX116+AY116+AZ116+BA116)</f>
        <v>0</v>
      </c>
      <c r="BC116" s="143" t="n">
        <f aca="false">SUM(AU116-BB116)</f>
        <v>0</v>
      </c>
    </row>
    <row r="117" customFormat="false" ht="12.75" hidden="false" customHeight="false" outlineLevel="0" collapsed="false">
      <c r="A117" s="193"/>
      <c r="B117" s="194"/>
      <c r="C117" s="194"/>
      <c r="D117" s="194"/>
      <c r="E117" s="194"/>
      <c r="F117" s="194"/>
      <c r="G117" s="194"/>
      <c r="H117" s="194"/>
      <c r="I117" s="195" t="n">
        <v>32991</v>
      </c>
      <c r="J117" s="196" t="s">
        <v>212</v>
      </c>
      <c r="K117" s="197" t="n">
        <v>247013.43</v>
      </c>
      <c r="L117" s="197" t="n">
        <v>44500</v>
      </c>
      <c r="M117" s="197" t="n">
        <v>44500</v>
      </c>
      <c r="N117" s="197" t="n">
        <v>6000</v>
      </c>
      <c r="O117" s="197" t="n">
        <v>6000</v>
      </c>
      <c r="P117" s="197" t="n">
        <v>6362</v>
      </c>
      <c r="Q117" s="197" t="n">
        <v>6362</v>
      </c>
      <c r="R117" s="197" t="n">
        <v>9776.25</v>
      </c>
      <c r="S117" s="197" t="n">
        <v>10000</v>
      </c>
      <c r="T117" s="197" t="n">
        <v>3537.5</v>
      </c>
      <c r="U117" s="197"/>
      <c r="V117" s="176" t="n">
        <f aca="false">S117/P117*100</f>
        <v>157.183275699466</v>
      </c>
      <c r="W117" s="188" t="n">
        <v>29000</v>
      </c>
      <c r="X117" s="197" t="n">
        <v>45700</v>
      </c>
      <c r="Y117" s="197" t="n">
        <v>85296</v>
      </c>
      <c r="Z117" s="197" t="n">
        <v>85296</v>
      </c>
      <c r="AA117" s="197" t="n">
        <v>100000</v>
      </c>
      <c r="AB117" s="197" t="n">
        <v>8834.98</v>
      </c>
      <c r="AC117" s="197" t="n">
        <v>100000</v>
      </c>
      <c r="AD117" s="197" t="n">
        <v>22500</v>
      </c>
      <c r="AE117" s="197"/>
      <c r="AF117" s="197"/>
      <c r="AG117" s="198" t="n">
        <f aca="false">SUM(AD117+AE117-AF117)</f>
        <v>22500</v>
      </c>
      <c r="AH117" s="197" t="n">
        <v>11584.19</v>
      </c>
      <c r="AI117" s="197" t="n">
        <v>100000</v>
      </c>
      <c r="AJ117" s="129" t="n">
        <v>8569.45</v>
      </c>
      <c r="AK117" s="197" t="n">
        <v>50000</v>
      </c>
      <c r="AL117" s="197"/>
      <c r="AM117" s="197"/>
      <c r="AN117" s="129" t="n">
        <f aca="false">SUM(AK117+AL117-AM117)</f>
        <v>50000</v>
      </c>
      <c r="AO117" s="176" t="n">
        <f aca="false">SUM(AN117/$AN$8)</f>
        <v>6636.1404207313</v>
      </c>
      <c r="AP117" s="131" t="n">
        <v>50000</v>
      </c>
      <c r="AQ117" s="131"/>
      <c r="AR117" s="176" t="n">
        <f aca="false">SUM(AP117/$AN$8)</f>
        <v>6636.1404207313</v>
      </c>
      <c r="AS117" s="131"/>
      <c r="AT117" s="131"/>
      <c r="AU117" s="176" t="n">
        <v>765.44</v>
      </c>
      <c r="AV117" s="177" t="n">
        <f aca="false">SUM(AU117/AR117*100)</f>
        <v>11.53441536</v>
      </c>
      <c r="AW117" s="176" t="n">
        <v>765.44</v>
      </c>
      <c r="BB117" s="19" t="n">
        <f aca="false">SUM(AW117+AX117+AY117+AZ117+BA117)</f>
        <v>765.44</v>
      </c>
      <c r="BC117" s="143" t="n">
        <f aca="false">SUM(AU117-BB117)</f>
        <v>0</v>
      </c>
    </row>
    <row r="118" customFormat="false" ht="12.75" hidden="false" customHeight="false" outlineLevel="0" collapsed="false">
      <c r="A118" s="193"/>
      <c r="B118" s="194"/>
      <c r="C118" s="194"/>
      <c r="D118" s="194"/>
      <c r="E118" s="194"/>
      <c r="F118" s="194"/>
      <c r="G118" s="194"/>
      <c r="H118" s="194"/>
      <c r="I118" s="195" t="n">
        <v>32991</v>
      </c>
      <c r="J118" s="196" t="s">
        <v>305</v>
      </c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76"/>
      <c r="W118" s="188"/>
      <c r="X118" s="197"/>
      <c r="Y118" s="197" t="n">
        <v>7000</v>
      </c>
      <c r="Z118" s="197" t="n">
        <v>7000</v>
      </c>
      <c r="AA118" s="197" t="n">
        <v>8000</v>
      </c>
      <c r="AB118" s="197" t="n">
        <v>2007.58</v>
      </c>
      <c r="AC118" s="197" t="n">
        <v>8000</v>
      </c>
      <c r="AD118" s="197" t="n">
        <v>8000</v>
      </c>
      <c r="AE118" s="197"/>
      <c r="AF118" s="197"/>
      <c r="AG118" s="198" t="n">
        <f aca="false">SUM(AD118+AE118-AF118)</f>
        <v>8000</v>
      </c>
      <c r="AH118" s="197" t="n">
        <v>3220</v>
      </c>
      <c r="AI118" s="197" t="n">
        <v>8000</v>
      </c>
      <c r="AJ118" s="129" t="n">
        <v>1236.29</v>
      </c>
      <c r="AK118" s="197" t="n">
        <v>8000</v>
      </c>
      <c r="AL118" s="197"/>
      <c r="AM118" s="197"/>
      <c r="AN118" s="129" t="n">
        <f aca="false">SUM(AK118+AL118-AM118)</f>
        <v>8000</v>
      </c>
      <c r="AO118" s="176" t="n">
        <f aca="false">SUM(AN118/$AN$8)</f>
        <v>1061.78246731701</v>
      </c>
      <c r="AP118" s="131" t="n">
        <v>5000</v>
      </c>
      <c r="AQ118" s="131"/>
      <c r="AR118" s="176" t="n">
        <f aca="false">SUM(AP118/$AN$8)</f>
        <v>663.61404207313</v>
      </c>
      <c r="AS118" s="131"/>
      <c r="AT118" s="131"/>
      <c r="AU118" s="176" t="n">
        <v>169</v>
      </c>
      <c r="AV118" s="177" t="n">
        <f aca="false">SUM(AU118/AR118*100)</f>
        <v>25.46661</v>
      </c>
      <c r="AW118" s="176" t="n">
        <v>169</v>
      </c>
      <c r="BB118" s="19" t="n">
        <f aca="false">SUM(AW118+AX118+AY118+AZ118+BA118)</f>
        <v>169</v>
      </c>
      <c r="BC118" s="143" t="n">
        <f aca="false">SUM(AU118-BB118)</f>
        <v>0</v>
      </c>
    </row>
    <row r="119" customFormat="false" ht="12.75" hidden="false" customHeight="false" outlineLevel="0" collapsed="false">
      <c r="A119" s="193"/>
      <c r="B119" s="194"/>
      <c r="C119" s="194"/>
      <c r="D119" s="194"/>
      <c r="E119" s="194"/>
      <c r="F119" s="194"/>
      <c r="G119" s="194"/>
      <c r="H119" s="194"/>
      <c r="I119" s="195" t="n">
        <v>32999</v>
      </c>
      <c r="J119" s="196" t="s">
        <v>306</v>
      </c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76"/>
      <c r="W119" s="188"/>
      <c r="X119" s="197"/>
      <c r="Y119" s="197"/>
      <c r="Z119" s="197" t="n">
        <v>1021608</v>
      </c>
      <c r="AA119" s="197" t="n">
        <v>0</v>
      </c>
      <c r="AB119" s="197"/>
      <c r="AC119" s="197" t="n">
        <v>70000</v>
      </c>
      <c r="AD119" s="197" t="n">
        <v>0</v>
      </c>
      <c r="AE119" s="197"/>
      <c r="AF119" s="197"/>
      <c r="AG119" s="198" t="n">
        <f aca="false">SUM(AD119+AE119-AF119)</f>
        <v>0</v>
      </c>
      <c r="AH119" s="197"/>
      <c r="AI119" s="197" t="n">
        <v>66200</v>
      </c>
      <c r="AJ119" s="129" t="n">
        <v>0</v>
      </c>
      <c r="AK119" s="197" t="n">
        <v>161691.6</v>
      </c>
      <c r="AL119" s="129"/>
      <c r="AM119" s="197" t="n">
        <v>125500</v>
      </c>
      <c r="AN119" s="129" t="n">
        <f aca="false">SUM(AK119+AL119-AM119)</f>
        <v>36191.6</v>
      </c>
      <c r="AO119" s="176" t="n">
        <f aca="false">SUM(AN119/$AN$8)</f>
        <v>4803.45079301878</v>
      </c>
      <c r="AP119" s="131"/>
      <c r="AQ119" s="131"/>
      <c r="AR119" s="176" t="n">
        <f aca="false">SUM(AP119/$AN$8)</f>
        <v>0</v>
      </c>
      <c r="AS119" s="131"/>
      <c r="AT119" s="131"/>
      <c r="AU119" s="176"/>
      <c r="AV119" s="177" t="n">
        <v>0</v>
      </c>
      <c r="BB119" s="19" t="n">
        <f aca="false">SUM(AW119+AX119+AY119+AZ119+BA119)</f>
        <v>0</v>
      </c>
      <c r="BC119" s="143" t="n">
        <f aca="false">SUM(AU119-BB119)</f>
        <v>0</v>
      </c>
    </row>
    <row r="120" customFormat="false" ht="12.75" hidden="true" customHeight="false" outlineLevel="0" collapsed="false">
      <c r="A120" s="178" t="s">
        <v>307</v>
      </c>
      <c r="B120" s="172"/>
      <c r="C120" s="172"/>
      <c r="D120" s="172"/>
      <c r="E120" s="172"/>
      <c r="F120" s="172"/>
      <c r="G120" s="172"/>
      <c r="H120" s="172"/>
      <c r="I120" s="185" t="s">
        <v>207</v>
      </c>
      <c r="J120" s="186" t="s">
        <v>308</v>
      </c>
      <c r="K120" s="187" t="n">
        <f aca="false">SUM(K121)</f>
        <v>13210.38</v>
      </c>
      <c r="L120" s="187" t="n">
        <f aca="false">SUM(L121)</f>
        <v>11000</v>
      </c>
      <c r="M120" s="187" t="n">
        <f aca="false">SUM(M121)</f>
        <v>11000</v>
      </c>
      <c r="N120" s="187" t="n">
        <f aca="false">SUM(N121)</f>
        <v>13000</v>
      </c>
      <c r="O120" s="187" t="n">
        <f aca="false">SUM(O121)</f>
        <v>13000</v>
      </c>
      <c r="P120" s="187" t="n">
        <f aca="false">SUM(P121)</f>
        <v>10000</v>
      </c>
      <c r="Q120" s="187" t="n">
        <f aca="false">SUM(Q121)</f>
        <v>10000</v>
      </c>
      <c r="R120" s="187" t="n">
        <f aca="false">SUM(R121)</f>
        <v>4750.33</v>
      </c>
      <c r="S120" s="187" t="n">
        <f aca="false">SUM(S121)</f>
        <v>10000</v>
      </c>
      <c r="T120" s="187" t="n">
        <f aca="false">SUM(T121)</f>
        <v>4705.82</v>
      </c>
      <c r="U120" s="187" t="n">
        <f aca="false">SUM(U121)</f>
        <v>0</v>
      </c>
      <c r="V120" s="187" t="n">
        <f aca="false">SUM(V121)</f>
        <v>100</v>
      </c>
      <c r="W120" s="187" t="n">
        <f aca="false">SUM(W121)</f>
        <v>10000</v>
      </c>
      <c r="X120" s="187" t="n">
        <f aca="false">SUM(X121)</f>
        <v>20000</v>
      </c>
      <c r="Y120" s="187" t="n">
        <f aca="false">SUM(Y121)</f>
        <v>8000</v>
      </c>
      <c r="Z120" s="187" t="n">
        <f aca="false">SUM(Z121)</f>
        <v>11000</v>
      </c>
      <c r="AA120" s="187" t="n">
        <f aca="false">SUM(AA121)</f>
        <v>10000</v>
      </c>
      <c r="AB120" s="187" t="n">
        <f aca="false">SUM(AB121)</f>
        <v>6404.21</v>
      </c>
      <c r="AC120" s="187" t="n">
        <f aca="false">SUM(AC121)</f>
        <v>13000</v>
      </c>
      <c r="AD120" s="187" t="n">
        <f aca="false">SUM(AD121)</f>
        <v>20000</v>
      </c>
      <c r="AE120" s="187" t="n">
        <f aca="false">SUM(AE121)</f>
        <v>0</v>
      </c>
      <c r="AF120" s="187" t="n">
        <f aca="false">SUM(AF121)</f>
        <v>0</v>
      </c>
      <c r="AG120" s="187" t="n">
        <f aca="false">SUM(AG121)</f>
        <v>20000</v>
      </c>
      <c r="AH120" s="187" t="n">
        <f aca="false">SUM(AH121)</f>
        <v>15827.68</v>
      </c>
      <c r="AI120" s="187" t="n">
        <f aca="false">SUM(AI121)</f>
        <v>20000</v>
      </c>
      <c r="AJ120" s="187" t="n">
        <f aca="false">SUM(AJ121)</f>
        <v>8448.85</v>
      </c>
      <c r="AK120" s="187" t="n">
        <f aca="false">SUM(AK121)</f>
        <v>20000</v>
      </c>
      <c r="AL120" s="187" t="n">
        <f aca="false">SUM(AL121)</f>
        <v>0</v>
      </c>
      <c r="AM120" s="187" t="n">
        <f aca="false">SUM(AM121)</f>
        <v>0</v>
      </c>
      <c r="AN120" s="187" t="n">
        <f aca="false">SUM(AN121)</f>
        <v>20000</v>
      </c>
      <c r="AO120" s="176" t="n">
        <f aca="false">SUM(AN120/$AN$8)</f>
        <v>2654.45616829252</v>
      </c>
      <c r="AP120" s="188" t="n">
        <f aca="false">SUM(AP121)</f>
        <v>34000</v>
      </c>
      <c r="AQ120" s="188" t="n">
        <f aca="false">SUM(AQ121)</f>
        <v>0</v>
      </c>
      <c r="AR120" s="176" t="n">
        <f aca="false">SUM(AP120/$AN$8)</f>
        <v>4512.57548609729</v>
      </c>
      <c r="AS120" s="188" t="n">
        <f aca="false">SUM(AS121)</f>
        <v>35000</v>
      </c>
      <c r="AT120" s="188" t="n">
        <f aca="false">SUM(AT121)</f>
        <v>0</v>
      </c>
      <c r="AU120" s="176" t="n">
        <f aca="false">SUM(AU121)</f>
        <v>1493.9</v>
      </c>
      <c r="AV120" s="177" t="n">
        <f aca="false">SUM(AU120/AR120*100)</f>
        <v>33.1052633823529</v>
      </c>
      <c r="BB120" s="19" t="n">
        <f aca="false">SUM(AW120+AX120+AY120+AZ120+BA120)</f>
        <v>0</v>
      </c>
      <c r="BC120" s="143" t="n">
        <f aca="false">SUM(AU120-BB120)</f>
        <v>1493.9</v>
      </c>
    </row>
    <row r="121" customFormat="false" ht="12.75" hidden="true" customHeight="false" outlineLevel="0" collapsed="false">
      <c r="A121" s="178"/>
      <c r="B121" s="172"/>
      <c r="C121" s="172"/>
      <c r="D121" s="172"/>
      <c r="E121" s="172"/>
      <c r="F121" s="172"/>
      <c r="G121" s="172"/>
      <c r="H121" s="172"/>
      <c r="I121" s="185" t="s">
        <v>209</v>
      </c>
      <c r="J121" s="186"/>
      <c r="K121" s="187" t="n">
        <f aca="false">SUM(K123)</f>
        <v>13210.38</v>
      </c>
      <c r="L121" s="187" t="n">
        <f aca="false">SUM(L123)</f>
        <v>11000</v>
      </c>
      <c r="M121" s="187" t="n">
        <f aca="false">SUM(M123)</f>
        <v>11000</v>
      </c>
      <c r="N121" s="187" t="n">
        <f aca="false">SUM(N123)</f>
        <v>13000</v>
      </c>
      <c r="O121" s="187" t="n">
        <f aca="false">SUM(O123)</f>
        <v>13000</v>
      </c>
      <c r="P121" s="187" t="n">
        <f aca="false">SUM(P123)</f>
        <v>10000</v>
      </c>
      <c r="Q121" s="187" t="n">
        <f aca="false">SUM(Q123)</f>
        <v>10000</v>
      </c>
      <c r="R121" s="187" t="n">
        <f aca="false">SUM(R123)</f>
        <v>4750.33</v>
      </c>
      <c r="S121" s="187" t="n">
        <f aca="false">SUM(S123)</f>
        <v>10000</v>
      </c>
      <c r="T121" s="187" t="n">
        <f aca="false">SUM(T123)</f>
        <v>4705.82</v>
      </c>
      <c r="U121" s="187" t="n">
        <f aca="false">SUM(U123)</f>
        <v>0</v>
      </c>
      <c r="V121" s="187" t="n">
        <f aca="false">SUM(V123)</f>
        <v>100</v>
      </c>
      <c r="W121" s="187" t="n">
        <f aca="false">SUM(W123)</f>
        <v>10000</v>
      </c>
      <c r="X121" s="187" t="n">
        <f aca="false">SUM(X123)</f>
        <v>20000</v>
      </c>
      <c r="Y121" s="187" t="n">
        <f aca="false">SUM(Y123)</f>
        <v>8000</v>
      </c>
      <c r="Z121" s="187" t="n">
        <f aca="false">SUM(Z123)</f>
        <v>11000</v>
      </c>
      <c r="AA121" s="187" t="n">
        <f aca="false">SUM(AA123)</f>
        <v>10000</v>
      </c>
      <c r="AB121" s="187" t="n">
        <f aca="false">SUM(AB123)</f>
        <v>6404.21</v>
      </c>
      <c r="AC121" s="187" t="n">
        <f aca="false">SUM(AC123)</f>
        <v>13000</v>
      </c>
      <c r="AD121" s="187" t="n">
        <f aca="false">SUM(AD123)</f>
        <v>20000</v>
      </c>
      <c r="AE121" s="187" t="n">
        <f aca="false">SUM(AE123)</f>
        <v>0</v>
      </c>
      <c r="AF121" s="187" t="n">
        <f aca="false">SUM(AF123)</f>
        <v>0</v>
      </c>
      <c r="AG121" s="187" t="n">
        <f aca="false">SUM(AG123)</f>
        <v>20000</v>
      </c>
      <c r="AH121" s="187" t="n">
        <f aca="false">SUM(AH123)</f>
        <v>15827.68</v>
      </c>
      <c r="AI121" s="187" t="n">
        <f aca="false">SUM(AI123)</f>
        <v>20000</v>
      </c>
      <c r="AJ121" s="187" t="n">
        <f aca="false">SUM(AJ123)</f>
        <v>8448.85</v>
      </c>
      <c r="AK121" s="187" t="n">
        <f aca="false">SUM(AK123)</f>
        <v>20000</v>
      </c>
      <c r="AL121" s="187" t="n">
        <f aca="false">SUM(AL123)</f>
        <v>0</v>
      </c>
      <c r="AM121" s="187" t="n">
        <f aca="false">SUM(AM123)</f>
        <v>0</v>
      </c>
      <c r="AN121" s="187" t="n">
        <f aca="false">SUM(AN123)</f>
        <v>20000</v>
      </c>
      <c r="AO121" s="176" t="n">
        <f aca="false">SUM(AN121/$AN$8)</f>
        <v>2654.45616829252</v>
      </c>
      <c r="AP121" s="188" t="n">
        <f aca="false">SUM(AP123)</f>
        <v>34000</v>
      </c>
      <c r="AQ121" s="188" t="n">
        <f aca="false">SUM(AQ123)</f>
        <v>0</v>
      </c>
      <c r="AR121" s="176" t="n">
        <f aca="false">SUM(AP121/$AN$8)</f>
        <v>4512.57548609729</v>
      </c>
      <c r="AS121" s="188" t="n">
        <f aca="false">SUM(AS123)</f>
        <v>35000</v>
      </c>
      <c r="AT121" s="188" t="n">
        <f aca="false">SUM(AT123)</f>
        <v>0</v>
      </c>
      <c r="AU121" s="176" t="n">
        <f aca="false">SUM(AU122)</f>
        <v>1493.9</v>
      </c>
      <c r="AV121" s="177" t="n">
        <f aca="false">SUM(AU121/AR121*100)</f>
        <v>33.1052633823529</v>
      </c>
      <c r="BB121" s="19" t="n">
        <f aca="false">SUM(AW121+AX121+AY121+AZ121+BA121)</f>
        <v>0</v>
      </c>
      <c r="BC121" s="143" t="n">
        <f aca="false">SUM(AU121-BB121)</f>
        <v>1493.9</v>
      </c>
    </row>
    <row r="122" customFormat="false" ht="12.75" hidden="true" customHeight="false" outlineLevel="0" collapsed="false">
      <c r="A122" s="178"/>
      <c r="B122" s="172" t="s">
        <v>210</v>
      </c>
      <c r="C122" s="172"/>
      <c r="D122" s="172"/>
      <c r="E122" s="172"/>
      <c r="F122" s="172"/>
      <c r="G122" s="172"/>
      <c r="H122" s="172"/>
      <c r="I122" s="185" t="s">
        <v>211</v>
      </c>
      <c r="J122" s="186" t="s">
        <v>114</v>
      </c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76" t="n">
        <f aca="false">SUM(AN122/$AN$8)</f>
        <v>0</v>
      </c>
      <c r="AP122" s="188" t="n">
        <v>34000</v>
      </c>
      <c r="AQ122" s="188"/>
      <c r="AR122" s="176" t="n">
        <f aca="false">SUM(AP122/$AN$8)</f>
        <v>4512.57548609729</v>
      </c>
      <c r="AS122" s="188" t="n">
        <v>35000</v>
      </c>
      <c r="AT122" s="188"/>
      <c r="AU122" s="176" t="n">
        <f aca="false">SUM(AU123)</f>
        <v>1493.9</v>
      </c>
      <c r="AV122" s="177" t="n">
        <f aca="false">SUM(AU122/AR122*100)</f>
        <v>33.1052633823529</v>
      </c>
      <c r="BC122" s="143" t="n">
        <f aca="false">SUM(AU122-BB122)</f>
        <v>1493.9</v>
      </c>
    </row>
    <row r="123" customFormat="false" ht="12.75" hidden="false" customHeight="false" outlineLevel="0" collapsed="false">
      <c r="A123" s="189"/>
      <c r="B123" s="190"/>
      <c r="C123" s="190"/>
      <c r="D123" s="190"/>
      <c r="E123" s="190"/>
      <c r="F123" s="190"/>
      <c r="G123" s="190"/>
      <c r="H123" s="190"/>
      <c r="I123" s="191" t="n">
        <v>3</v>
      </c>
      <c r="J123" s="84" t="s">
        <v>64</v>
      </c>
      <c r="K123" s="192" t="n">
        <f aca="false">SUM(K124)</f>
        <v>13210.38</v>
      </c>
      <c r="L123" s="192" t="n">
        <f aca="false">SUM(L124)</f>
        <v>11000</v>
      </c>
      <c r="M123" s="192" t="n">
        <f aca="false">SUM(M124)</f>
        <v>11000</v>
      </c>
      <c r="N123" s="192" t="n">
        <f aca="false">SUM(N124)</f>
        <v>13000</v>
      </c>
      <c r="O123" s="192" t="n">
        <f aca="false">SUM(O124)</f>
        <v>13000</v>
      </c>
      <c r="P123" s="192" t="n">
        <f aca="false">SUM(P124)</f>
        <v>10000</v>
      </c>
      <c r="Q123" s="192" t="n">
        <f aca="false">SUM(Q124)</f>
        <v>10000</v>
      </c>
      <c r="R123" s="192" t="n">
        <f aca="false">SUM(R124)</f>
        <v>4750.33</v>
      </c>
      <c r="S123" s="192" t="n">
        <f aca="false">SUM(S124)</f>
        <v>10000</v>
      </c>
      <c r="T123" s="192" t="n">
        <f aca="false">SUM(T124)</f>
        <v>4705.82</v>
      </c>
      <c r="U123" s="192" t="n">
        <f aca="false">SUM(U124)</f>
        <v>0</v>
      </c>
      <c r="V123" s="192" t="n">
        <f aca="false">SUM(V124)</f>
        <v>100</v>
      </c>
      <c r="W123" s="192" t="n">
        <f aca="false">SUM(W124)</f>
        <v>10000</v>
      </c>
      <c r="X123" s="192" t="n">
        <f aca="false">SUM(X124)</f>
        <v>20000</v>
      </c>
      <c r="Y123" s="192" t="n">
        <f aca="false">SUM(Y124)</f>
        <v>8000</v>
      </c>
      <c r="Z123" s="192" t="n">
        <f aca="false">SUM(Z124)</f>
        <v>11000</v>
      </c>
      <c r="AA123" s="192" t="n">
        <f aca="false">SUM(AA124)</f>
        <v>10000</v>
      </c>
      <c r="AB123" s="192" t="n">
        <f aca="false">SUM(AB124)</f>
        <v>6404.21</v>
      </c>
      <c r="AC123" s="192" t="n">
        <f aca="false">SUM(AC124)</f>
        <v>13000</v>
      </c>
      <c r="AD123" s="192" t="n">
        <f aca="false">SUM(AD124)</f>
        <v>20000</v>
      </c>
      <c r="AE123" s="192" t="n">
        <f aca="false">SUM(AE124)</f>
        <v>0</v>
      </c>
      <c r="AF123" s="192" t="n">
        <f aca="false">SUM(AF124)</f>
        <v>0</v>
      </c>
      <c r="AG123" s="192" t="n">
        <f aca="false">SUM(AG124)</f>
        <v>20000</v>
      </c>
      <c r="AH123" s="192" t="n">
        <f aca="false">SUM(AH124)</f>
        <v>15827.68</v>
      </c>
      <c r="AI123" s="192" t="n">
        <f aca="false">SUM(AI124)</f>
        <v>20000</v>
      </c>
      <c r="AJ123" s="192" t="n">
        <f aca="false">SUM(AJ124)</f>
        <v>8448.85</v>
      </c>
      <c r="AK123" s="192" t="n">
        <f aca="false">SUM(AK124)</f>
        <v>20000</v>
      </c>
      <c r="AL123" s="192" t="n">
        <f aca="false">SUM(AL124)</f>
        <v>0</v>
      </c>
      <c r="AM123" s="192" t="n">
        <f aca="false">SUM(AM124)</f>
        <v>0</v>
      </c>
      <c r="AN123" s="192" t="n">
        <f aca="false">SUM(AN124)</f>
        <v>20000</v>
      </c>
      <c r="AO123" s="176" t="n">
        <f aca="false">SUM(AN123/$AN$8)</f>
        <v>2654.45616829252</v>
      </c>
      <c r="AP123" s="176" t="n">
        <f aca="false">SUM(AP124)</f>
        <v>34000</v>
      </c>
      <c r="AQ123" s="176" t="n">
        <f aca="false">SUM(AQ124)</f>
        <v>0</v>
      </c>
      <c r="AR123" s="176" t="n">
        <f aca="false">SUM(AP123/$AN$8)</f>
        <v>4512.57548609729</v>
      </c>
      <c r="AS123" s="176" t="n">
        <f aca="false">SUM(AS124)</f>
        <v>35000</v>
      </c>
      <c r="AT123" s="176" t="n">
        <f aca="false">SUM(AT124)</f>
        <v>0</v>
      </c>
      <c r="AU123" s="176" t="n">
        <f aca="false">SUM(AU124)</f>
        <v>1493.9</v>
      </c>
      <c r="AV123" s="177" t="n">
        <f aca="false">SUM(AU123/AR123*100)</f>
        <v>33.1052633823529</v>
      </c>
      <c r="BB123" s="19" t="n">
        <f aca="false">SUM(AW123+AX123+AY123+AZ123+BA123)</f>
        <v>0</v>
      </c>
      <c r="BC123" s="143" t="n">
        <f aca="false">SUM(AU123-BB123)</f>
        <v>1493.9</v>
      </c>
    </row>
    <row r="124" customFormat="false" ht="12.75" hidden="false" customHeight="false" outlineLevel="0" collapsed="false">
      <c r="A124" s="189"/>
      <c r="B124" s="190"/>
      <c r="C124" s="190"/>
      <c r="D124" s="190"/>
      <c r="E124" s="190"/>
      <c r="F124" s="190"/>
      <c r="G124" s="190"/>
      <c r="H124" s="190"/>
      <c r="I124" s="191" t="n">
        <v>34</v>
      </c>
      <c r="J124" s="84" t="s">
        <v>67</v>
      </c>
      <c r="K124" s="192" t="n">
        <f aca="false">SUM(K125)</f>
        <v>13210.38</v>
      </c>
      <c r="L124" s="192" t="n">
        <f aca="false">SUM(L125)</f>
        <v>11000</v>
      </c>
      <c r="M124" s="192" t="n">
        <f aca="false">SUM(M125)</f>
        <v>11000</v>
      </c>
      <c r="N124" s="192" t="n">
        <f aca="false">SUM(N125)</f>
        <v>13000</v>
      </c>
      <c r="O124" s="192" t="n">
        <f aca="false">SUM(O125)</f>
        <v>13000</v>
      </c>
      <c r="P124" s="192" t="n">
        <f aca="false">SUM(P125)</f>
        <v>10000</v>
      </c>
      <c r="Q124" s="192" t="n">
        <f aca="false">SUM(Q125)</f>
        <v>10000</v>
      </c>
      <c r="R124" s="192" t="n">
        <f aca="false">SUM(R125)</f>
        <v>4750.33</v>
      </c>
      <c r="S124" s="192" t="n">
        <f aca="false">SUM(S125)</f>
        <v>10000</v>
      </c>
      <c r="T124" s="192" t="n">
        <f aca="false">SUM(T125)</f>
        <v>4705.82</v>
      </c>
      <c r="U124" s="192" t="n">
        <f aca="false">SUM(U125)</f>
        <v>0</v>
      </c>
      <c r="V124" s="192" t="n">
        <f aca="false">SUM(V125)</f>
        <v>100</v>
      </c>
      <c r="W124" s="192" t="n">
        <f aca="false">SUM(W125)</f>
        <v>10000</v>
      </c>
      <c r="X124" s="192" t="n">
        <f aca="false">SUM(X125)</f>
        <v>20000</v>
      </c>
      <c r="Y124" s="192" t="n">
        <f aca="false">SUM(Y125)</f>
        <v>8000</v>
      </c>
      <c r="Z124" s="192" t="n">
        <f aca="false">SUM(Z125)</f>
        <v>11000</v>
      </c>
      <c r="AA124" s="192" t="n">
        <f aca="false">SUM(AA125)</f>
        <v>10000</v>
      </c>
      <c r="AB124" s="192" t="n">
        <f aca="false">SUM(AB125)</f>
        <v>6404.21</v>
      </c>
      <c r="AC124" s="192" t="n">
        <f aca="false">SUM(AC125)</f>
        <v>13000</v>
      </c>
      <c r="AD124" s="192" t="n">
        <f aca="false">SUM(AD125)</f>
        <v>20000</v>
      </c>
      <c r="AE124" s="192" t="n">
        <f aca="false">SUM(AE125)</f>
        <v>0</v>
      </c>
      <c r="AF124" s="192" t="n">
        <f aca="false">SUM(AF125)</f>
        <v>0</v>
      </c>
      <c r="AG124" s="192" t="n">
        <f aca="false">SUM(AG125)</f>
        <v>20000</v>
      </c>
      <c r="AH124" s="192" t="n">
        <f aca="false">SUM(AH125)</f>
        <v>15827.68</v>
      </c>
      <c r="AI124" s="192" t="n">
        <f aca="false">SUM(AI125)</f>
        <v>20000</v>
      </c>
      <c r="AJ124" s="192" t="n">
        <f aca="false">SUM(AJ125)</f>
        <v>8448.85</v>
      </c>
      <c r="AK124" s="192" t="n">
        <f aca="false">SUM(AK125)</f>
        <v>20000</v>
      </c>
      <c r="AL124" s="192" t="n">
        <f aca="false">SUM(AL125)</f>
        <v>0</v>
      </c>
      <c r="AM124" s="192" t="n">
        <f aca="false">SUM(AM125)</f>
        <v>0</v>
      </c>
      <c r="AN124" s="192" t="n">
        <f aca="false">SUM(AN125)</f>
        <v>20000</v>
      </c>
      <c r="AO124" s="176" t="n">
        <f aca="false">SUM(AN124/$AN$8)</f>
        <v>2654.45616829252</v>
      </c>
      <c r="AP124" s="176" t="n">
        <f aca="false">SUM(AP125)</f>
        <v>34000</v>
      </c>
      <c r="AQ124" s="176"/>
      <c r="AR124" s="176" t="n">
        <f aca="false">SUM(AP124/$AN$8)</f>
        <v>4512.57548609729</v>
      </c>
      <c r="AS124" s="176" t="n">
        <v>35000</v>
      </c>
      <c r="AT124" s="176"/>
      <c r="AU124" s="176" t="n">
        <f aca="false">SUM(AU125)</f>
        <v>1493.9</v>
      </c>
      <c r="AV124" s="177" t="n">
        <f aca="false">SUM(AU124/AR124*100)</f>
        <v>33.1052633823529</v>
      </c>
      <c r="BB124" s="19" t="n">
        <f aca="false">SUM(AW124+AX124+AY124+AZ124+BA124)</f>
        <v>0</v>
      </c>
      <c r="BC124" s="143" t="n">
        <f aca="false">SUM(AU124-BB124)</f>
        <v>1493.9</v>
      </c>
    </row>
    <row r="125" customFormat="false" ht="12.75" hidden="false" customHeight="false" outlineLevel="0" collapsed="false">
      <c r="A125" s="193"/>
      <c r="B125" s="194" t="s">
        <v>83</v>
      </c>
      <c r="C125" s="194"/>
      <c r="D125" s="194"/>
      <c r="E125" s="194"/>
      <c r="F125" s="194"/>
      <c r="G125" s="194"/>
      <c r="H125" s="194"/>
      <c r="I125" s="195" t="n">
        <v>343</v>
      </c>
      <c r="J125" s="196" t="s">
        <v>309</v>
      </c>
      <c r="K125" s="197" t="n">
        <f aca="false">SUM(K126)</f>
        <v>13210.38</v>
      </c>
      <c r="L125" s="197" t="n">
        <f aca="false">SUM(L126)</f>
        <v>11000</v>
      </c>
      <c r="M125" s="197" t="n">
        <f aca="false">SUM(M126)</f>
        <v>11000</v>
      </c>
      <c r="N125" s="197" t="n">
        <f aca="false">SUM(N126:N126)</f>
        <v>13000</v>
      </c>
      <c r="O125" s="197" t="n">
        <f aca="false">SUM(O126:O126)</f>
        <v>13000</v>
      </c>
      <c r="P125" s="197" t="n">
        <f aca="false">SUM(P126:P126)</f>
        <v>10000</v>
      </c>
      <c r="Q125" s="197" t="n">
        <f aca="false">SUM(Q126:Q126)</f>
        <v>10000</v>
      </c>
      <c r="R125" s="197" t="n">
        <f aca="false">SUM(R126:R126)</f>
        <v>4750.33</v>
      </c>
      <c r="S125" s="197" t="n">
        <f aca="false">SUM(S126:S126)</f>
        <v>10000</v>
      </c>
      <c r="T125" s="197" t="n">
        <f aca="false">SUM(T126:T126)</f>
        <v>4705.82</v>
      </c>
      <c r="U125" s="197" t="n">
        <f aca="false">SUM(U126:U126)</f>
        <v>0</v>
      </c>
      <c r="V125" s="197" t="n">
        <f aca="false">SUM(V126:V126)</f>
        <v>100</v>
      </c>
      <c r="W125" s="197" t="n">
        <f aca="false">SUM(W126:W126)</f>
        <v>10000</v>
      </c>
      <c r="X125" s="197" t="n">
        <f aca="false">SUM(X126:X126)</f>
        <v>20000</v>
      </c>
      <c r="Y125" s="197" t="n">
        <f aca="false">SUM(Y126:Y126)</f>
        <v>8000</v>
      </c>
      <c r="Z125" s="197" t="n">
        <f aca="false">SUM(Z126:Z126)</f>
        <v>11000</v>
      </c>
      <c r="AA125" s="197" t="n">
        <f aca="false">SUM(AA126:AA126)</f>
        <v>10000</v>
      </c>
      <c r="AB125" s="197" t="n">
        <f aca="false">SUM(AB126:AB126)</f>
        <v>6404.21</v>
      </c>
      <c r="AC125" s="197" t="n">
        <f aca="false">SUM(AC126:AC126)</f>
        <v>13000</v>
      </c>
      <c r="AD125" s="197" t="n">
        <f aca="false">SUM(AD126:AD126)</f>
        <v>20000</v>
      </c>
      <c r="AE125" s="197" t="n">
        <f aca="false">SUM(AE126:AE126)</f>
        <v>0</v>
      </c>
      <c r="AF125" s="197" t="n">
        <f aca="false">SUM(AF126:AF126)</f>
        <v>0</v>
      </c>
      <c r="AG125" s="197" t="n">
        <f aca="false">SUM(AG126:AG126)</f>
        <v>20000</v>
      </c>
      <c r="AH125" s="197" t="n">
        <f aca="false">SUM(AH126:AH126)</f>
        <v>15827.68</v>
      </c>
      <c r="AI125" s="197" t="n">
        <f aca="false">SUM(AI126:AI126)</f>
        <v>20000</v>
      </c>
      <c r="AJ125" s="197" t="n">
        <f aca="false">SUM(AJ126:AJ126)</f>
        <v>8448.85</v>
      </c>
      <c r="AK125" s="197" t="n">
        <f aca="false">SUM(AK126:AK128)</f>
        <v>20000</v>
      </c>
      <c r="AL125" s="197" t="n">
        <f aca="false">SUM(AL126:AL128)</f>
        <v>0</v>
      </c>
      <c r="AM125" s="197" t="n">
        <f aca="false">SUM(AM126:AM128)</f>
        <v>0</v>
      </c>
      <c r="AN125" s="197" t="n">
        <f aca="false">SUM(AN126:AN128)</f>
        <v>20000</v>
      </c>
      <c r="AO125" s="176" t="n">
        <f aca="false">SUM(AN125/$AN$8)</f>
        <v>2654.45616829252</v>
      </c>
      <c r="AP125" s="188" t="n">
        <f aca="false">SUM(AP126:AP128)</f>
        <v>34000</v>
      </c>
      <c r="AQ125" s="188"/>
      <c r="AR125" s="176" t="n">
        <f aca="false">SUM(AP125/$AN$8)</f>
        <v>4512.57548609729</v>
      </c>
      <c r="AS125" s="188"/>
      <c r="AT125" s="188"/>
      <c r="AU125" s="176" t="n">
        <f aca="false">SUM(AU126:AU128)</f>
        <v>1493.9</v>
      </c>
      <c r="AV125" s="177" t="n">
        <f aca="false">SUM(AU125/AR125*100)</f>
        <v>33.1052633823529</v>
      </c>
      <c r="BB125" s="19" t="n">
        <f aca="false">SUM(AW125+AX125+AY125+AZ125+BA125)</f>
        <v>0</v>
      </c>
      <c r="BC125" s="143" t="n">
        <f aca="false">SUM(AU125-BB125)</f>
        <v>1493.9</v>
      </c>
    </row>
    <row r="126" customFormat="false" ht="12.75" hidden="false" customHeight="false" outlineLevel="0" collapsed="false">
      <c r="A126" s="193"/>
      <c r="B126" s="194"/>
      <c r="C126" s="194"/>
      <c r="D126" s="194"/>
      <c r="E126" s="194"/>
      <c r="F126" s="194"/>
      <c r="G126" s="194"/>
      <c r="H126" s="194"/>
      <c r="I126" s="195" t="n">
        <v>34311</v>
      </c>
      <c r="J126" s="196" t="s">
        <v>310</v>
      </c>
      <c r="K126" s="197" t="n">
        <v>13210.38</v>
      </c>
      <c r="L126" s="197" t="n">
        <v>11000</v>
      </c>
      <c r="M126" s="197" t="n">
        <v>11000</v>
      </c>
      <c r="N126" s="197" t="n">
        <v>13000</v>
      </c>
      <c r="O126" s="197" t="n">
        <v>13000</v>
      </c>
      <c r="P126" s="197" t="n">
        <v>10000</v>
      </c>
      <c r="Q126" s="197" t="n">
        <v>10000</v>
      </c>
      <c r="R126" s="197" t="n">
        <v>4750.33</v>
      </c>
      <c r="S126" s="197" t="n">
        <v>10000</v>
      </c>
      <c r="T126" s="197" t="n">
        <v>4705.82</v>
      </c>
      <c r="U126" s="197"/>
      <c r="V126" s="176" t="n">
        <f aca="false">S126/P126*100</f>
        <v>100</v>
      </c>
      <c r="W126" s="188" t="n">
        <v>10000</v>
      </c>
      <c r="X126" s="197" t="n">
        <v>20000</v>
      </c>
      <c r="Y126" s="197" t="n">
        <v>8000</v>
      </c>
      <c r="Z126" s="197" t="n">
        <v>11000</v>
      </c>
      <c r="AA126" s="197" t="n">
        <v>10000</v>
      </c>
      <c r="AB126" s="197" t="n">
        <v>6404.21</v>
      </c>
      <c r="AC126" s="197" t="n">
        <v>13000</v>
      </c>
      <c r="AD126" s="197" t="n">
        <v>20000</v>
      </c>
      <c r="AE126" s="197"/>
      <c r="AF126" s="197"/>
      <c r="AG126" s="198" t="n">
        <f aca="false">SUM(AD126+AE126-AF126)</f>
        <v>20000</v>
      </c>
      <c r="AH126" s="197" t="n">
        <v>15827.68</v>
      </c>
      <c r="AI126" s="197" t="n">
        <v>20000</v>
      </c>
      <c r="AJ126" s="129" t="n">
        <v>8448.85</v>
      </c>
      <c r="AK126" s="197" t="n">
        <v>20000</v>
      </c>
      <c r="AL126" s="197"/>
      <c r="AM126" s="197"/>
      <c r="AN126" s="129" t="n">
        <f aca="false">SUM(AK126+AL126-AM126)</f>
        <v>20000</v>
      </c>
      <c r="AO126" s="176" t="n">
        <f aca="false">SUM(AN126/$AN$8)</f>
        <v>2654.45616829252</v>
      </c>
      <c r="AP126" s="131" t="n">
        <v>15000</v>
      </c>
      <c r="AQ126" s="131"/>
      <c r="AR126" s="176" t="n">
        <f aca="false">SUM(AP126/$AN$8)</f>
        <v>1990.84212621939</v>
      </c>
      <c r="AS126" s="131"/>
      <c r="AT126" s="131"/>
      <c r="AU126" s="176" t="n">
        <v>1376.03</v>
      </c>
      <c r="AV126" s="177" t="n">
        <f aca="false">SUM(AU126/AR126*100)</f>
        <v>69.1179869</v>
      </c>
      <c r="AW126" s="176" t="n">
        <v>1376.03</v>
      </c>
      <c r="BB126" s="19" t="n">
        <f aca="false">SUM(AW126+AX126+AY126+AZ126+BA126)</f>
        <v>1376.03</v>
      </c>
      <c r="BC126" s="143" t="n">
        <f aca="false">SUM(AU126-BB126)</f>
        <v>0</v>
      </c>
    </row>
    <row r="127" customFormat="false" ht="12.75" hidden="false" customHeight="false" outlineLevel="0" collapsed="false">
      <c r="A127" s="193"/>
      <c r="B127" s="194"/>
      <c r="C127" s="194"/>
      <c r="D127" s="194"/>
      <c r="E127" s="194"/>
      <c r="F127" s="194"/>
      <c r="G127" s="194"/>
      <c r="H127" s="194"/>
      <c r="I127" s="195" t="n">
        <v>34312</v>
      </c>
      <c r="J127" s="196" t="s">
        <v>311</v>
      </c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76"/>
      <c r="W127" s="188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8"/>
      <c r="AH127" s="197"/>
      <c r="AI127" s="197"/>
      <c r="AJ127" s="129"/>
      <c r="AK127" s="197"/>
      <c r="AL127" s="197"/>
      <c r="AM127" s="197"/>
      <c r="AN127" s="129"/>
      <c r="AO127" s="176" t="n">
        <f aca="false">SUM(AN127/$AN$8)</f>
        <v>0</v>
      </c>
      <c r="AP127" s="131" t="n">
        <v>18000</v>
      </c>
      <c r="AQ127" s="131"/>
      <c r="AR127" s="176" t="n">
        <f aca="false">SUM(AP127/$AN$8)</f>
        <v>2389.01055146327</v>
      </c>
      <c r="AS127" s="131"/>
      <c r="AT127" s="131"/>
      <c r="AU127" s="176" t="n">
        <v>99.88</v>
      </c>
      <c r="AV127" s="177" t="n">
        <f aca="false">SUM(AU127/AR127*100)</f>
        <v>4.18081033333333</v>
      </c>
      <c r="AW127" s="176" t="n">
        <v>99.88</v>
      </c>
      <c r="BB127" s="19" t="n">
        <f aca="false">SUM(AW127+AX127+AY127+AZ127+BA127)</f>
        <v>99.88</v>
      </c>
      <c r="BC127" s="143" t="n">
        <f aca="false">SUM(AU127-BB127)</f>
        <v>0</v>
      </c>
    </row>
    <row r="128" customFormat="false" ht="12.75" hidden="false" customHeight="false" outlineLevel="0" collapsed="false">
      <c r="A128" s="193"/>
      <c r="B128" s="194"/>
      <c r="C128" s="194"/>
      <c r="D128" s="194"/>
      <c r="E128" s="194"/>
      <c r="F128" s="194"/>
      <c r="G128" s="194"/>
      <c r="H128" s="194"/>
      <c r="I128" s="195" t="n">
        <v>34315</v>
      </c>
      <c r="J128" s="196" t="s">
        <v>312</v>
      </c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76"/>
      <c r="W128" s="188"/>
      <c r="X128" s="197"/>
      <c r="Y128" s="197"/>
      <c r="Z128" s="197"/>
      <c r="AA128" s="197"/>
      <c r="AB128" s="197"/>
      <c r="AC128" s="197"/>
      <c r="AD128" s="197"/>
      <c r="AE128" s="197"/>
      <c r="AF128" s="197"/>
      <c r="AG128" s="198"/>
      <c r="AH128" s="197"/>
      <c r="AI128" s="197"/>
      <c r="AJ128" s="129"/>
      <c r="AK128" s="197"/>
      <c r="AL128" s="197"/>
      <c r="AM128" s="197"/>
      <c r="AN128" s="129"/>
      <c r="AO128" s="176" t="n">
        <f aca="false">SUM(AN128/$AN$8)</f>
        <v>0</v>
      </c>
      <c r="AP128" s="131" t="n">
        <v>1000</v>
      </c>
      <c r="AQ128" s="131"/>
      <c r="AR128" s="176" t="n">
        <f aca="false">SUM(AP128/$AN$8)</f>
        <v>132.722808414626</v>
      </c>
      <c r="AS128" s="131"/>
      <c r="AT128" s="131"/>
      <c r="AU128" s="176" t="n">
        <v>17.99</v>
      </c>
      <c r="AV128" s="177" t="n">
        <f aca="false">SUM(AU128/AR128*100)</f>
        <v>13.5545655</v>
      </c>
      <c r="AW128" s="176" t="n">
        <v>17.99</v>
      </c>
      <c r="BB128" s="19" t="n">
        <f aca="false">SUM(AW128+AX128+AY128+AZ128+BA128)</f>
        <v>17.99</v>
      </c>
      <c r="BC128" s="143" t="n">
        <f aca="false">SUM(AU128-BB128)</f>
        <v>0</v>
      </c>
    </row>
    <row r="129" customFormat="false" ht="12.75" hidden="true" customHeight="false" outlineLevel="0" collapsed="false">
      <c r="A129" s="178" t="s">
        <v>313</v>
      </c>
      <c r="B129" s="172"/>
      <c r="C129" s="172"/>
      <c r="D129" s="172"/>
      <c r="E129" s="172"/>
      <c r="F129" s="172"/>
      <c r="G129" s="172"/>
      <c r="H129" s="172"/>
      <c r="I129" s="185" t="s">
        <v>314</v>
      </c>
      <c r="J129" s="186" t="s">
        <v>315</v>
      </c>
      <c r="K129" s="187" t="n">
        <f aca="false">SUM(K130)</f>
        <v>17615</v>
      </c>
      <c r="L129" s="187" t="n">
        <f aca="false">SUM(L130)</f>
        <v>0</v>
      </c>
      <c r="M129" s="187" t="n">
        <f aca="false">SUM(M130)</f>
        <v>0</v>
      </c>
      <c r="N129" s="187" t="n">
        <f aca="false">SUM(N130)</f>
        <v>36000</v>
      </c>
      <c r="O129" s="187" t="n">
        <f aca="false">SUM(O130)</f>
        <v>36000</v>
      </c>
      <c r="P129" s="187" t="n">
        <f aca="false">SUM(P130)</f>
        <v>55000</v>
      </c>
      <c r="Q129" s="187" t="n">
        <f aca="false">SUM(Q130)</f>
        <v>55000</v>
      </c>
      <c r="R129" s="187" t="n">
        <f aca="false">SUM(R130)</f>
        <v>15657</v>
      </c>
      <c r="S129" s="187" t="e">
        <f aca="false">SUM(S130)</f>
        <v>#REF!</v>
      </c>
      <c r="T129" s="187" t="e">
        <f aca="false">SUM(T130)</f>
        <v>#REF!</v>
      </c>
      <c r="U129" s="187" t="e">
        <f aca="false">SUM(U130)</f>
        <v>#REF!</v>
      </c>
      <c r="V129" s="187" t="e">
        <f aca="false">SUM(V130)</f>
        <v>#DIV/0!</v>
      </c>
      <c r="W129" s="187" t="n">
        <f aca="false">SUM(W130)</f>
        <v>110020</v>
      </c>
      <c r="X129" s="187" t="n">
        <f aca="false">SUM(X130)</f>
        <v>230000</v>
      </c>
      <c r="Y129" s="187" t="n">
        <f aca="false">SUM(Y130)</f>
        <v>375000</v>
      </c>
      <c r="Z129" s="187" t="n">
        <f aca="false">SUM(Z130)</f>
        <v>415000</v>
      </c>
      <c r="AA129" s="187" t="n">
        <f aca="false">SUM(AA130)</f>
        <v>282000</v>
      </c>
      <c r="AB129" s="187" t="n">
        <f aca="false">SUM(AB130)</f>
        <v>82653.65</v>
      </c>
      <c r="AC129" s="187" t="n">
        <f aca="false">SUM(AC130)</f>
        <v>590000</v>
      </c>
      <c r="AD129" s="187" t="n">
        <f aca="false">SUM(AD130)</f>
        <v>390000</v>
      </c>
      <c r="AE129" s="187" t="n">
        <f aca="false">SUM(AE130)</f>
        <v>0</v>
      </c>
      <c r="AF129" s="187" t="n">
        <f aca="false">SUM(AF130)</f>
        <v>0</v>
      </c>
      <c r="AG129" s="187" t="n">
        <f aca="false">SUM(AG130)</f>
        <v>390000</v>
      </c>
      <c r="AH129" s="187" t="n">
        <f aca="false">SUM(AH130)</f>
        <v>154491.43</v>
      </c>
      <c r="AI129" s="187" t="n">
        <f aca="false">SUM(AI130)</f>
        <v>207000</v>
      </c>
      <c r="AJ129" s="187" t="n">
        <f aca="false">SUM(AJ130)</f>
        <v>14429.98</v>
      </c>
      <c r="AK129" s="187" t="n">
        <f aca="false">SUM(AK130)</f>
        <v>315000</v>
      </c>
      <c r="AL129" s="187" t="n">
        <f aca="false">SUM(AL130)</f>
        <v>75000</v>
      </c>
      <c r="AM129" s="187" t="n">
        <f aca="false">SUM(AM130)</f>
        <v>200000</v>
      </c>
      <c r="AN129" s="187" t="n">
        <f aca="false">SUM(AN130)</f>
        <v>190000</v>
      </c>
      <c r="AO129" s="176" t="n">
        <f aca="false">SUM(AN129/$AN$8)</f>
        <v>25217.333598779</v>
      </c>
      <c r="AP129" s="188" t="n">
        <f aca="false">SUM(AP130)</f>
        <v>315000</v>
      </c>
      <c r="AQ129" s="188" t="n">
        <f aca="false">SUM(AQ130)</f>
        <v>0</v>
      </c>
      <c r="AR129" s="176" t="n">
        <f aca="false">SUM(AP129/$AN$8)</f>
        <v>41807.6846506072</v>
      </c>
      <c r="AS129" s="188" t="n">
        <f aca="false">SUM(AS130)</f>
        <v>350000</v>
      </c>
      <c r="AT129" s="188" t="n">
        <f aca="false">SUM(AT130)</f>
        <v>0</v>
      </c>
      <c r="AU129" s="176" t="n">
        <f aca="false">SUM(AU130)</f>
        <v>24750.01</v>
      </c>
      <c r="AV129" s="177" t="n">
        <f aca="false">SUM(AU129/AR129*100)</f>
        <v>59.1996667761905</v>
      </c>
      <c r="BB129" s="19" t="n">
        <f aca="false">SUM(AW129+AX129+AY129+AZ129+BA129)</f>
        <v>0</v>
      </c>
      <c r="BC129" s="143" t="n">
        <f aca="false">SUM(AU129-BB129)</f>
        <v>24750.01</v>
      </c>
    </row>
    <row r="130" customFormat="false" ht="12.75" hidden="true" customHeight="false" outlineLevel="0" collapsed="false">
      <c r="A130" s="178"/>
      <c r="B130" s="172"/>
      <c r="C130" s="172"/>
      <c r="D130" s="172"/>
      <c r="E130" s="172"/>
      <c r="F130" s="172"/>
      <c r="G130" s="172"/>
      <c r="H130" s="172"/>
      <c r="I130" s="185" t="s">
        <v>209</v>
      </c>
      <c r="J130" s="186"/>
      <c r="K130" s="187" t="n">
        <f aca="false">SUM(K133)</f>
        <v>17615</v>
      </c>
      <c r="L130" s="187" t="n">
        <f aca="false">SUM(L133)</f>
        <v>0</v>
      </c>
      <c r="M130" s="187" t="n">
        <f aca="false">SUM(M133)</f>
        <v>0</v>
      </c>
      <c r="N130" s="187" t="n">
        <f aca="false">SUM(N133)</f>
        <v>36000</v>
      </c>
      <c r="O130" s="187" t="n">
        <f aca="false">SUM(O133)</f>
        <v>36000</v>
      </c>
      <c r="P130" s="187" t="n">
        <f aca="false">SUM(P133)</f>
        <v>55000</v>
      </c>
      <c r="Q130" s="187" t="n">
        <f aca="false">SUM(Q133)</f>
        <v>55000</v>
      </c>
      <c r="R130" s="187" t="n">
        <f aca="false">SUM(R133)</f>
        <v>15657</v>
      </c>
      <c r="S130" s="187" t="e">
        <f aca="false">SUM(S133)</f>
        <v>#REF!</v>
      </c>
      <c r="T130" s="187" t="e">
        <f aca="false">SUM(T133)</f>
        <v>#REF!</v>
      </c>
      <c r="U130" s="187" t="e">
        <f aca="false">SUM(U133)</f>
        <v>#REF!</v>
      </c>
      <c r="V130" s="187" t="e">
        <f aca="false">SUM(V133)</f>
        <v>#DIV/0!</v>
      </c>
      <c r="W130" s="187" t="n">
        <f aca="false">SUM(W133)</f>
        <v>110020</v>
      </c>
      <c r="X130" s="187" t="n">
        <f aca="false">SUM(X133)</f>
        <v>230000</v>
      </c>
      <c r="Y130" s="187" t="n">
        <f aca="false">SUM(Y133)</f>
        <v>375000</v>
      </c>
      <c r="Z130" s="187" t="n">
        <f aca="false">SUM(Z133)</f>
        <v>415000</v>
      </c>
      <c r="AA130" s="187" t="n">
        <f aca="false">SUM(AA133)</f>
        <v>282000</v>
      </c>
      <c r="AB130" s="187" t="n">
        <f aca="false">SUM(AB133)</f>
        <v>82653.65</v>
      </c>
      <c r="AC130" s="187" t="n">
        <f aca="false">SUM(AC133)</f>
        <v>590000</v>
      </c>
      <c r="AD130" s="187" t="n">
        <f aca="false">SUM(AD133)</f>
        <v>390000</v>
      </c>
      <c r="AE130" s="187" t="n">
        <f aca="false">SUM(AE133)</f>
        <v>0</v>
      </c>
      <c r="AF130" s="187" t="n">
        <f aca="false">SUM(AF133)</f>
        <v>0</v>
      </c>
      <c r="AG130" s="187" t="n">
        <f aca="false">SUM(AG133)</f>
        <v>390000</v>
      </c>
      <c r="AH130" s="187" t="n">
        <f aca="false">SUM(AH133)</f>
        <v>154491.43</v>
      </c>
      <c r="AI130" s="187" t="n">
        <f aca="false">SUM(AI133)</f>
        <v>207000</v>
      </c>
      <c r="AJ130" s="187" t="n">
        <f aca="false">SUM(AJ133)</f>
        <v>14429.98</v>
      </c>
      <c r="AK130" s="187" t="n">
        <f aca="false">SUM(AK133)</f>
        <v>315000</v>
      </c>
      <c r="AL130" s="187" t="n">
        <f aca="false">SUM(AL133)</f>
        <v>75000</v>
      </c>
      <c r="AM130" s="187" t="n">
        <f aca="false">SUM(AM133)</f>
        <v>200000</v>
      </c>
      <c r="AN130" s="187" t="n">
        <f aca="false">SUM(AN133)</f>
        <v>190000</v>
      </c>
      <c r="AO130" s="176" t="n">
        <f aca="false">SUM(AN130/$AN$8)</f>
        <v>25217.333598779</v>
      </c>
      <c r="AP130" s="188" t="n">
        <f aca="false">SUM(AP133)</f>
        <v>315000</v>
      </c>
      <c r="AQ130" s="188" t="n">
        <f aca="false">SUM(AQ133)</f>
        <v>0</v>
      </c>
      <c r="AR130" s="176" t="n">
        <f aca="false">SUM(AP130/$AN$8)</f>
        <v>41807.6846506072</v>
      </c>
      <c r="AS130" s="188" t="n">
        <f aca="false">SUM(AS133)</f>
        <v>350000</v>
      </c>
      <c r="AT130" s="188" t="n">
        <f aca="false">SUM(AT133)</f>
        <v>0</v>
      </c>
      <c r="AU130" s="176" t="n">
        <f aca="false">SUM(AU133)</f>
        <v>24750.01</v>
      </c>
      <c r="AV130" s="177" t="n">
        <f aca="false">SUM(AU130/AR130*100)</f>
        <v>59.1996667761905</v>
      </c>
      <c r="BB130" s="19" t="n">
        <f aca="false">SUM(AW130+AX130+AY130+AZ130+BA130)</f>
        <v>0</v>
      </c>
      <c r="BC130" s="143" t="n">
        <f aca="false">SUM(AU130-BB130)</f>
        <v>24750.01</v>
      </c>
    </row>
    <row r="131" customFormat="false" ht="12.75" hidden="true" customHeight="false" outlineLevel="0" collapsed="false">
      <c r="A131" s="178"/>
      <c r="B131" s="172" t="s">
        <v>229</v>
      </c>
      <c r="C131" s="172"/>
      <c r="D131" s="172"/>
      <c r="E131" s="172"/>
      <c r="F131" s="172"/>
      <c r="G131" s="172"/>
      <c r="H131" s="172"/>
      <c r="I131" s="201" t="s">
        <v>230</v>
      </c>
      <c r="J131" s="186" t="s">
        <v>28</v>
      </c>
      <c r="K131" s="187"/>
      <c r="L131" s="187"/>
      <c r="M131" s="187"/>
      <c r="N131" s="187"/>
      <c r="O131" s="187"/>
      <c r="P131" s="187"/>
      <c r="Q131" s="187"/>
      <c r="R131" s="187"/>
      <c r="S131" s="187"/>
      <c r="T131" s="187"/>
      <c r="U131" s="187"/>
      <c r="V131" s="187"/>
      <c r="W131" s="187"/>
      <c r="X131" s="187"/>
      <c r="Y131" s="187"/>
      <c r="Z131" s="187"/>
      <c r="AA131" s="187"/>
      <c r="AB131" s="187"/>
      <c r="AC131" s="187"/>
      <c r="AD131" s="187"/>
      <c r="AE131" s="187"/>
      <c r="AF131" s="187"/>
      <c r="AG131" s="187"/>
      <c r="AH131" s="187"/>
      <c r="AI131" s="187"/>
      <c r="AJ131" s="187"/>
      <c r="AK131" s="187"/>
      <c r="AL131" s="187"/>
      <c r="AM131" s="187"/>
      <c r="AN131" s="187"/>
      <c r="AO131" s="176" t="n">
        <f aca="false">SUM(AN131/$AN$8)</f>
        <v>0</v>
      </c>
      <c r="AP131" s="188" t="n">
        <f aca="false">SUM(AX138:AX152)</f>
        <v>693.56</v>
      </c>
      <c r="AQ131" s="188"/>
      <c r="AR131" s="176" t="n">
        <f aca="false">SUM(AP131/$AN$8)</f>
        <v>92.051231004048</v>
      </c>
      <c r="AS131" s="188" t="n">
        <v>300000</v>
      </c>
      <c r="AT131" s="188"/>
      <c r="AU131" s="176"/>
      <c r="AV131" s="177" t="n">
        <f aca="false">SUM(AU131/AR131*100)</f>
        <v>0</v>
      </c>
      <c r="BC131" s="143" t="n">
        <f aca="false">SUM(AU131-BB131)</f>
        <v>0</v>
      </c>
    </row>
    <row r="132" customFormat="false" ht="12.75" hidden="true" customHeight="false" outlineLevel="0" collapsed="false">
      <c r="A132" s="178"/>
      <c r="B132" s="172" t="s">
        <v>229</v>
      </c>
      <c r="C132" s="172"/>
      <c r="D132" s="172"/>
      <c r="E132" s="172"/>
      <c r="F132" s="172"/>
      <c r="G132" s="172"/>
      <c r="H132" s="172"/>
      <c r="I132" s="201" t="s">
        <v>316</v>
      </c>
      <c r="J132" s="186" t="s">
        <v>317</v>
      </c>
      <c r="K132" s="187"/>
      <c r="L132" s="187"/>
      <c r="M132" s="187"/>
      <c r="N132" s="187"/>
      <c r="O132" s="187"/>
      <c r="P132" s="187"/>
      <c r="Q132" s="187"/>
      <c r="R132" s="187"/>
      <c r="S132" s="187"/>
      <c r="T132" s="187"/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  <c r="AF132" s="187"/>
      <c r="AG132" s="187"/>
      <c r="AH132" s="187"/>
      <c r="AI132" s="187"/>
      <c r="AJ132" s="187"/>
      <c r="AK132" s="187"/>
      <c r="AL132" s="187"/>
      <c r="AM132" s="187"/>
      <c r="AN132" s="187"/>
      <c r="AO132" s="176" t="n">
        <f aca="false">SUM(AN132/$AN$8)</f>
        <v>0</v>
      </c>
      <c r="AP132" s="188" t="n">
        <f aca="false">SUM(AZ139:AZ144)</f>
        <v>0</v>
      </c>
      <c r="AQ132" s="188"/>
      <c r="AR132" s="176" t="n">
        <f aca="false">SUM(AP132/$AN$8)</f>
        <v>0</v>
      </c>
      <c r="AS132" s="188" t="n">
        <v>50000</v>
      </c>
      <c r="AT132" s="188"/>
      <c r="AU132" s="176"/>
      <c r="AV132" s="177" t="e">
        <f aca="false">SUM(AU132/AR132*100)</f>
        <v>#DIV/0!</v>
      </c>
      <c r="BC132" s="143" t="n">
        <f aca="false">SUM(AU132-BB132)</f>
        <v>0</v>
      </c>
    </row>
    <row r="133" customFormat="false" ht="12.75" hidden="false" customHeight="false" outlineLevel="0" collapsed="false">
      <c r="A133" s="189"/>
      <c r="B133" s="190"/>
      <c r="C133" s="190"/>
      <c r="D133" s="190"/>
      <c r="E133" s="190"/>
      <c r="F133" s="190"/>
      <c r="G133" s="190"/>
      <c r="H133" s="190"/>
      <c r="I133" s="191" t="n">
        <v>4</v>
      </c>
      <c r="J133" s="84" t="s">
        <v>71</v>
      </c>
      <c r="K133" s="192" t="n">
        <f aca="false">SUM(K137)</f>
        <v>17615</v>
      </c>
      <c r="L133" s="192" t="n">
        <f aca="false">SUM(L137)</f>
        <v>0</v>
      </c>
      <c r="M133" s="192" t="n">
        <f aca="false">SUM(M137)</f>
        <v>0</v>
      </c>
      <c r="N133" s="192" t="n">
        <f aca="false">SUM(N137)</f>
        <v>36000</v>
      </c>
      <c r="O133" s="192" t="n">
        <f aca="false">SUM(O137)</f>
        <v>36000</v>
      </c>
      <c r="P133" s="192" t="n">
        <f aca="false">SUM(P137)</f>
        <v>55000</v>
      </c>
      <c r="Q133" s="192" t="n">
        <f aca="false">SUM(Q137)</f>
        <v>55000</v>
      </c>
      <c r="R133" s="192" t="n">
        <f aca="false">SUM(R137)</f>
        <v>15657</v>
      </c>
      <c r="S133" s="192" t="e">
        <f aca="false">SUM(S137)</f>
        <v>#REF!</v>
      </c>
      <c r="T133" s="192" t="e">
        <f aca="false">SUM(T137)</f>
        <v>#REF!</v>
      </c>
      <c r="U133" s="192" t="e">
        <f aca="false">SUM(U137)</f>
        <v>#REF!</v>
      </c>
      <c r="V133" s="192" t="e">
        <f aca="false">SUM(V137)</f>
        <v>#DIV/0!</v>
      </c>
      <c r="W133" s="192" t="n">
        <f aca="false">SUM(W137+W134)</f>
        <v>110020</v>
      </c>
      <c r="X133" s="176" t="n">
        <f aca="false">SUM(X137+X134)</f>
        <v>230000</v>
      </c>
      <c r="Y133" s="176" t="n">
        <f aca="false">SUM(Y137+Y134)</f>
        <v>375000</v>
      </c>
      <c r="Z133" s="176" t="n">
        <f aca="false">SUM(Z137+Z134)</f>
        <v>415000</v>
      </c>
      <c r="AA133" s="176" t="n">
        <f aca="false">SUM(AA137+AA134)</f>
        <v>282000</v>
      </c>
      <c r="AB133" s="176" t="n">
        <f aca="false">SUM(AB137+AB134)</f>
        <v>82653.65</v>
      </c>
      <c r="AC133" s="176" t="n">
        <f aca="false">SUM(AC137+AC134)</f>
        <v>590000</v>
      </c>
      <c r="AD133" s="176" t="n">
        <f aca="false">SUM(AD137+AD134)</f>
        <v>390000</v>
      </c>
      <c r="AE133" s="176" t="n">
        <f aca="false">SUM(AE137+AE134)</f>
        <v>0</v>
      </c>
      <c r="AF133" s="176" t="n">
        <f aca="false">SUM(AF137+AF134)</f>
        <v>0</v>
      </c>
      <c r="AG133" s="176" t="n">
        <f aca="false">SUM(AG137+AG134)</f>
        <v>390000</v>
      </c>
      <c r="AH133" s="176" t="n">
        <f aca="false">SUM(AH137+AH134)</f>
        <v>154491.43</v>
      </c>
      <c r="AI133" s="176" t="n">
        <f aca="false">SUM(AI137+AI134)</f>
        <v>207000</v>
      </c>
      <c r="AJ133" s="176" t="n">
        <f aca="false">SUM(AJ137+AJ134)</f>
        <v>14429.98</v>
      </c>
      <c r="AK133" s="176" t="n">
        <f aca="false">SUM(AK137+AK134)</f>
        <v>315000</v>
      </c>
      <c r="AL133" s="176" t="n">
        <f aca="false">SUM(AL137+AL134)</f>
        <v>75000</v>
      </c>
      <c r="AM133" s="176" t="n">
        <f aca="false">SUM(AM137+AM134)</f>
        <v>200000</v>
      </c>
      <c r="AN133" s="176" t="n">
        <f aca="false">SUM(AN137+AN134)</f>
        <v>190000</v>
      </c>
      <c r="AO133" s="176" t="n">
        <f aca="false">SUM(AN133/$AN$8)</f>
        <v>25217.333598779</v>
      </c>
      <c r="AP133" s="176" t="n">
        <f aca="false">SUM(AP137+AP134)</f>
        <v>315000</v>
      </c>
      <c r="AQ133" s="176" t="n">
        <f aca="false">SUM(AQ137+AQ134)</f>
        <v>0</v>
      </c>
      <c r="AR133" s="176" t="n">
        <f aca="false">SUM(AP133/$AN$8)</f>
        <v>41807.6846506072</v>
      </c>
      <c r="AS133" s="176" t="n">
        <f aca="false">SUM(AS137+AS134)</f>
        <v>350000</v>
      </c>
      <c r="AT133" s="176" t="n">
        <f aca="false">SUM(AT137+AT134)</f>
        <v>0</v>
      </c>
      <c r="AU133" s="176" t="n">
        <f aca="false">SUM(AU137)</f>
        <v>24750.01</v>
      </c>
      <c r="AV133" s="177" t="n">
        <f aca="false">SUM(AU133/AR133*100)</f>
        <v>59.1996667761905</v>
      </c>
      <c r="BB133" s="19" t="n">
        <f aca="false">SUM(AW133+AX133+AY133+AZ133+BA133)</f>
        <v>0</v>
      </c>
      <c r="BC133" s="143" t="n">
        <f aca="false">SUM(AU133-BB133)</f>
        <v>24750.01</v>
      </c>
    </row>
    <row r="134" customFormat="false" ht="12.75" hidden="true" customHeight="false" outlineLevel="0" collapsed="false">
      <c r="A134" s="189"/>
      <c r="B134" s="190"/>
      <c r="C134" s="190"/>
      <c r="D134" s="190"/>
      <c r="E134" s="190"/>
      <c r="F134" s="190"/>
      <c r="G134" s="190"/>
      <c r="H134" s="190"/>
      <c r="I134" s="191" t="n">
        <v>41</v>
      </c>
      <c r="J134" s="84" t="s">
        <v>318</v>
      </c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 t="n">
        <f aca="false">SUM(W135)</f>
        <v>60020</v>
      </c>
      <c r="X134" s="176" t="n">
        <f aca="false">SUM(X135)</f>
        <v>100000</v>
      </c>
      <c r="Y134" s="176" t="n">
        <f aca="false">SUM(Y135)</f>
        <v>200000</v>
      </c>
      <c r="Z134" s="176" t="n">
        <f aca="false">SUM(Z135)</f>
        <v>200000</v>
      </c>
      <c r="AA134" s="176" t="n">
        <f aca="false">SUM(AA135)</f>
        <v>200000</v>
      </c>
      <c r="AB134" s="176" t="n">
        <f aca="false">SUM(AB135)</f>
        <v>0</v>
      </c>
      <c r="AC134" s="176" t="n">
        <f aca="false">SUM(AC135)</f>
        <v>200000</v>
      </c>
      <c r="AD134" s="176" t="n">
        <f aca="false">SUM(AD135)</f>
        <v>0</v>
      </c>
      <c r="AE134" s="176" t="n">
        <f aca="false">SUM(AE135)</f>
        <v>0</v>
      </c>
      <c r="AF134" s="176" t="n">
        <f aca="false">SUM(AF135)</f>
        <v>0</v>
      </c>
      <c r="AG134" s="176" t="n">
        <f aca="false">SUM(AG135)</f>
        <v>0</v>
      </c>
      <c r="AH134" s="176" t="n">
        <f aca="false">SUM(AH135)</f>
        <v>0</v>
      </c>
      <c r="AI134" s="176" t="n">
        <f aca="false">SUM(AI135)</f>
        <v>100000</v>
      </c>
      <c r="AJ134" s="176" t="n">
        <f aca="false">SUM(AJ135)</f>
        <v>0</v>
      </c>
      <c r="AK134" s="176" t="n">
        <f aca="false">SUM(AK135)</f>
        <v>0</v>
      </c>
      <c r="AL134" s="176" t="n">
        <f aca="false">SUM(AL135)</f>
        <v>0</v>
      </c>
      <c r="AM134" s="176" t="n">
        <f aca="false">SUM(AM135)</f>
        <v>0</v>
      </c>
      <c r="AN134" s="176" t="n">
        <f aca="false">SUM(AN135)</f>
        <v>0</v>
      </c>
      <c r="AO134" s="176" t="n">
        <f aca="false">SUM(AN134/$AN$8)</f>
        <v>0</v>
      </c>
      <c r="AP134" s="131"/>
      <c r="AQ134" s="131"/>
      <c r="AR134" s="176" t="n">
        <f aca="false">SUM(AP134/$AN$8)</f>
        <v>0</v>
      </c>
      <c r="AS134" s="131"/>
      <c r="AT134" s="131"/>
      <c r="AU134" s="176"/>
      <c r="AV134" s="177" t="e">
        <f aca="false">SUM(AU134/AR134*100)</f>
        <v>#DIV/0!</v>
      </c>
      <c r="BB134" s="19" t="n">
        <f aca="false">SUM(AW134+AX134+AY134+AZ134+BA134)</f>
        <v>0</v>
      </c>
      <c r="BC134" s="143" t="n">
        <f aca="false">SUM(AU134-BB134)</f>
        <v>0</v>
      </c>
    </row>
    <row r="135" customFormat="false" ht="12.75" hidden="true" customHeight="false" outlineLevel="0" collapsed="false">
      <c r="A135" s="193"/>
      <c r="B135" s="194" t="s">
        <v>86</v>
      </c>
      <c r="C135" s="194"/>
      <c r="D135" s="194"/>
      <c r="E135" s="194"/>
      <c r="F135" s="194"/>
      <c r="G135" s="194"/>
      <c r="H135" s="194"/>
      <c r="I135" s="195" t="n">
        <v>411</v>
      </c>
      <c r="J135" s="196" t="s">
        <v>72</v>
      </c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 t="n">
        <f aca="false">SUM(W136:W136)</f>
        <v>60020</v>
      </c>
      <c r="X135" s="188" t="n">
        <f aca="false">SUM(X136:X136)</f>
        <v>100000</v>
      </c>
      <c r="Y135" s="188" t="n">
        <f aca="false">SUM(Y136:Y136)</f>
        <v>200000</v>
      </c>
      <c r="Z135" s="188" t="n">
        <f aca="false">SUM(Z136:Z136)</f>
        <v>200000</v>
      </c>
      <c r="AA135" s="188" t="n">
        <f aca="false">SUM(AA136:AA136)</f>
        <v>200000</v>
      </c>
      <c r="AB135" s="188" t="n">
        <f aca="false">SUM(AB136:AB136)</f>
        <v>0</v>
      </c>
      <c r="AC135" s="188" t="n">
        <f aca="false">SUM(AC136:AC136)</f>
        <v>200000</v>
      </c>
      <c r="AD135" s="188" t="n">
        <f aca="false">SUM(AD136:AD136)</f>
        <v>0</v>
      </c>
      <c r="AE135" s="188" t="n">
        <f aca="false">SUM(AE136:AE136)</f>
        <v>0</v>
      </c>
      <c r="AF135" s="188" t="n">
        <f aca="false">SUM(AF136:AF136)</f>
        <v>0</v>
      </c>
      <c r="AG135" s="188" t="n">
        <f aca="false">SUM(AG136:AG136)</f>
        <v>0</v>
      </c>
      <c r="AH135" s="188" t="n">
        <f aca="false">SUM(AH136:AH136)</f>
        <v>0</v>
      </c>
      <c r="AI135" s="188" t="n">
        <f aca="false">SUM(AI136:AI136)</f>
        <v>100000</v>
      </c>
      <c r="AJ135" s="188" t="n">
        <f aca="false">SUM(AJ136:AJ136)</f>
        <v>0</v>
      </c>
      <c r="AK135" s="188" t="n">
        <f aca="false">SUM(AK136:AK136)</f>
        <v>0</v>
      </c>
      <c r="AL135" s="188" t="n">
        <f aca="false">SUM(AL136:AL136)</f>
        <v>0</v>
      </c>
      <c r="AM135" s="188" t="n">
        <f aca="false">SUM(AM136:AM136)</f>
        <v>0</v>
      </c>
      <c r="AN135" s="188" t="n">
        <f aca="false">SUM(AN136:AN136)</f>
        <v>0</v>
      </c>
      <c r="AO135" s="176" t="n">
        <f aca="false">SUM(AN135/$AN$8)</f>
        <v>0</v>
      </c>
      <c r="AP135" s="131"/>
      <c r="AQ135" s="131"/>
      <c r="AR135" s="176" t="n">
        <f aca="false">SUM(AP135/$AN$8)</f>
        <v>0</v>
      </c>
      <c r="AS135" s="131"/>
      <c r="AT135" s="131"/>
      <c r="AU135" s="176"/>
      <c r="AV135" s="177" t="e">
        <f aca="false">SUM(AU135/AR135*100)</f>
        <v>#DIV/0!</v>
      </c>
      <c r="BB135" s="19" t="n">
        <f aca="false">SUM(AW135+AX135+AY135+AZ135+BA135)</f>
        <v>0</v>
      </c>
      <c r="BC135" s="143" t="n">
        <f aca="false">SUM(AU135-BB135)</f>
        <v>0</v>
      </c>
    </row>
    <row r="136" customFormat="false" ht="12.75" hidden="true" customHeight="false" outlineLevel="0" collapsed="false">
      <c r="A136" s="193"/>
      <c r="B136" s="194"/>
      <c r="C136" s="194"/>
      <c r="D136" s="194"/>
      <c r="E136" s="194"/>
      <c r="F136" s="194"/>
      <c r="G136" s="194"/>
      <c r="H136" s="194"/>
      <c r="I136" s="195" t="n">
        <v>41111</v>
      </c>
      <c r="J136" s="196" t="s">
        <v>319</v>
      </c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 t="n">
        <v>60020</v>
      </c>
      <c r="X136" s="188" t="n">
        <v>100000</v>
      </c>
      <c r="Y136" s="188" t="n">
        <v>200000</v>
      </c>
      <c r="Z136" s="188" t="n">
        <v>200000</v>
      </c>
      <c r="AA136" s="197" t="n">
        <v>200000</v>
      </c>
      <c r="AB136" s="188"/>
      <c r="AC136" s="197" t="n">
        <v>200000</v>
      </c>
      <c r="AD136" s="197" t="n">
        <v>0</v>
      </c>
      <c r="AE136" s="197"/>
      <c r="AF136" s="197"/>
      <c r="AG136" s="198" t="n">
        <f aca="false">SUM(AD136+AE136-AF136)</f>
        <v>0</v>
      </c>
      <c r="AH136" s="197"/>
      <c r="AI136" s="197" t="n">
        <v>100000</v>
      </c>
      <c r="AJ136" s="129" t="n">
        <v>0</v>
      </c>
      <c r="AK136" s="197" t="n">
        <v>0</v>
      </c>
      <c r="AL136" s="197"/>
      <c r="AM136" s="197"/>
      <c r="AN136" s="129" t="n">
        <f aca="false">SUM(AK136+AL136-AM136)</f>
        <v>0</v>
      </c>
      <c r="AO136" s="176" t="n">
        <f aca="false">SUM(AN136/$AN$8)</f>
        <v>0</v>
      </c>
      <c r="AP136" s="131"/>
      <c r="AQ136" s="131"/>
      <c r="AR136" s="176" t="n">
        <f aca="false">SUM(AP136/$AN$8)</f>
        <v>0</v>
      </c>
      <c r="AS136" s="131"/>
      <c r="AT136" s="131"/>
      <c r="AU136" s="176"/>
      <c r="AV136" s="177" t="e">
        <f aca="false">SUM(AU136/AR136*100)</f>
        <v>#DIV/0!</v>
      </c>
      <c r="BB136" s="19" t="n">
        <f aca="false">SUM(AW136+AX136+AY136+AZ136+BA136)</f>
        <v>0</v>
      </c>
      <c r="BC136" s="143" t="n">
        <f aca="false">SUM(AU136-BB136)</f>
        <v>0</v>
      </c>
    </row>
    <row r="137" customFormat="false" ht="12.75" hidden="false" customHeight="false" outlineLevel="0" collapsed="false">
      <c r="A137" s="189"/>
      <c r="B137" s="190"/>
      <c r="C137" s="190"/>
      <c r="D137" s="190"/>
      <c r="E137" s="190"/>
      <c r="F137" s="190"/>
      <c r="G137" s="190"/>
      <c r="H137" s="190"/>
      <c r="I137" s="191" t="n">
        <v>42</v>
      </c>
      <c r="J137" s="84" t="s">
        <v>73</v>
      </c>
      <c r="K137" s="192" t="n">
        <f aca="false">SUM(K138)</f>
        <v>17615</v>
      </c>
      <c r="L137" s="192" t="n">
        <f aca="false">SUM(L138)</f>
        <v>0</v>
      </c>
      <c r="M137" s="192" t="n">
        <f aca="false">SUM(M138)</f>
        <v>0</v>
      </c>
      <c r="N137" s="192" t="n">
        <f aca="false">SUM(N138)</f>
        <v>36000</v>
      </c>
      <c r="O137" s="192" t="n">
        <f aca="false">SUM(O138)</f>
        <v>36000</v>
      </c>
      <c r="P137" s="192" t="n">
        <f aca="false">SUM(P138)</f>
        <v>55000</v>
      </c>
      <c r="Q137" s="192" t="n">
        <f aca="false">SUM(Q138)</f>
        <v>55000</v>
      </c>
      <c r="R137" s="192" t="n">
        <f aca="false">SUM(R138)</f>
        <v>15657</v>
      </c>
      <c r="S137" s="192" t="e">
        <f aca="false">SUM(S138+#REF!)</f>
        <v>#REF!</v>
      </c>
      <c r="T137" s="192" t="e">
        <f aca="false">SUM(T138+#REF!)</f>
        <v>#REF!</v>
      </c>
      <c r="U137" s="192" t="e">
        <f aca="false">SUM(U138+#REF!)</f>
        <v>#REF!</v>
      </c>
      <c r="V137" s="192" t="e">
        <f aca="false">SUM(V138+#REF!)</f>
        <v>#DIV/0!</v>
      </c>
      <c r="W137" s="192" t="n">
        <f aca="false">SUM(W138)</f>
        <v>50000</v>
      </c>
      <c r="X137" s="192" t="n">
        <f aca="false">SUM(X138+X149)</f>
        <v>130000</v>
      </c>
      <c r="Y137" s="192" t="n">
        <f aca="false">SUM(Y138+Y149)</f>
        <v>175000</v>
      </c>
      <c r="Z137" s="192" t="n">
        <f aca="false">SUM(Z138+Z149)</f>
        <v>215000</v>
      </c>
      <c r="AA137" s="192" t="n">
        <f aca="false">SUM(AA138+AA149)</f>
        <v>82000</v>
      </c>
      <c r="AB137" s="192" t="n">
        <f aca="false">SUM(AB138+AB149)</f>
        <v>82653.65</v>
      </c>
      <c r="AC137" s="192" t="n">
        <f aca="false">SUM(AC138+AC149)</f>
        <v>390000</v>
      </c>
      <c r="AD137" s="192" t="n">
        <f aca="false">SUM(AD138+AD149)</f>
        <v>390000</v>
      </c>
      <c r="AE137" s="192" t="n">
        <f aca="false">SUM(AE138+AE149)</f>
        <v>0</v>
      </c>
      <c r="AF137" s="192" t="n">
        <f aca="false">SUM(AF138+AF149)</f>
        <v>0</v>
      </c>
      <c r="AG137" s="192" t="n">
        <f aca="false">SUM(AG138+AG149)</f>
        <v>390000</v>
      </c>
      <c r="AH137" s="192" t="n">
        <f aca="false">SUM(AH138+AH149)</f>
        <v>154491.43</v>
      </c>
      <c r="AI137" s="192" t="n">
        <f aca="false">SUM(AI138+AI149)</f>
        <v>107000</v>
      </c>
      <c r="AJ137" s="192" t="n">
        <f aca="false">SUM(AJ138+AJ149)</f>
        <v>14429.98</v>
      </c>
      <c r="AK137" s="192" t="n">
        <f aca="false">SUM(AK138+AK149)</f>
        <v>315000</v>
      </c>
      <c r="AL137" s="192" t="n">
        <f aca="false">SUM(AL138+AL149)</f>
        <v>75000</v>
      </c>
      <c r="AM137" s="192" t="n">
        <f aca="false">SUM(AM138+AM149)</f>
        <v>200000</v>
      </c>
      <c r="AN137" s="192" t="n">
        <f aca="false">SUM(AN138+AN149)</f>
        <v>190000</v>
      </c>
      <c r="AO137" s="176" t="n">
        <f aca="false">SUM(AN137/$AN$8)</f>
        <v>25217.333598779</v>
      </c>
      <c r="AP137" s="176" t="n">
        <f aca="false">SUM(AP138+AP149)</f>
        <v>315000</v>
      </c>
      <c r="AQ137" s="176" t="n">
        <f aca="false">SUM(AQ138+AQ149)</f>
        <v>0</v>
      </c>
      <c r="AR137" s="176" t="n">
        <f aca="false">SUM(AP137/$AN$8)</f>
        <v>41807.6846506072</v>
      </c>
      <c r="AS137" s="176" t="n">
        <v>350000</v>
      </c>
      <c r="AT137" s="176"/>
      <c r="AU137" s="176" t="n">
        <f aca="false">SUM(AU138)</f>
        <v>24750.01</v>
      </c>
      <c r="AV137" s="177" t="n">
        <f aca="false">SUM(AU137/AR137*100)</f>
        <v>59.1996667761905</v>
      </c>
      <c r="BB137" s="19" t="n">
        <f aca="false">SUM(AW137+AX137+AY137+AZ137+BA137)</f>
        <v>0</v>
      </c>
      <c r="BC137" s="143" t="n">
        <f aca="false">SUM(AU137-BB137)</f>
        <v>24750.01</v>
      </c>
    </row>
    <row r="138" customFormat="false" ht="12.75" hidden="false" customHeight="false" outlineLevel="0" collapsed="false">
      <c r="A138" s="193"/>
      <c r="B138" s="194" t="s">
        <v>320</v>
      </c>
      <c r="C138" s="194"/>
      <c r="D138" s="194"/>
      <c r="E138" s="194"/>
      <c r="F138" s="194"/>
      <c r="G138" s="194"/>
      <c r="H138" s="194"/>
      <c r="I138" s="195" t="n">
        <v>422</v>
      </c>
      <c r="J138" s="196" t="s">
        <v>321</v>
      </c>
      <c r="K138" s="197" t="n">
        <f aca="false">SUM(K139:K145)</f>
        <v>17615</v>
      </c>
      <c r="L138" s="197" t="n">
        <f aca="false">SUM(L139:L145)</f>
        <v>0</v>
      </c>
      <c r="M138" s="197" t="n">
        <f aca="false">SUM(M139:M145)</f>
        <v>0</v>
      </c>
      <c r="N138" s="197" t="n">
        <f aca="false">SUM(N139:N145)</f>
        <v>36000</v>
      </c>
      <c r="O138" s="197" t="n">
        <f aca="false">SUM(O139:O145)</f>
        <v>36000</v>
      </c>
      <c r="P138" s="197" t="n">
        <f aca="false">SUM(P139:P145)</f>
        <v>55000</v>
      </c>
      <c r="Q138" s="197" t="n">
        <f aca="false">SUM(Q139:Q145)</f>
        <v>55000</v>
      </c>
      <c r="R138" s="197" t="n">
        <f aca="false">SUM(R139:R145)</f>
        <v>15657</v>
      </c>
      <c r="S138" s="197" t="n">
        <f aca="false">SUM(S139:S145)</f>
        <v>50000</v>
      </c>
      <c r="T138" s="197" t="n">
        <f aca="false">SUM(T139:T145)</f>
        <v>2654.1</v>
      </c>
      <c r="U138" s="197" t="n">
        <f aca="false">SUM(U139:U145)</f>
        <v>0</v>
      </c>
      <c r="V138" s="197" t="e">
        <f aca="false">SUM(V139:V145)</f>
        <v>#DIV/0!</v>
      </c>
      <c r="W138" s="197" t="n">
        <f aca="false">SUM(W139:W145)</f>
        <v>50000</v>
      </c>
      <c r="X138" s="188" t="n">
        <f aca="false">SUM(X139:X145)</f>
        <v>30000</v>
      </c>
      <c r="Y138" s="188" t="n">
        <f aca="false">SUM(Y139:Y145)</f>
        <v>60000</v>
      </c>
      <c r="Z138" s="188" t="n">
        <f aca="false">SUM(Z139:Z145)</f>
        <v>100000</v>
      </c>
      <c r="AA138" s="188" t="n">
        <f aca="false">SUM(AA139:AA145)</f>
        <v>67000</v>
      </c>
      <c r="AB138" s="188" t="n">
        <f aca="false">SUM(AB139:AB145)</f>
        <v>1653.65</v>
      </c>
      <c r="AC138" s="188" t="n">
        <f aca="false">SUM(AC139:AC148)</f>
        <v>375000</v>
      </c>
      <c r="AD138" s="188" t="n">
        <f aca="false">SUM(AD139:AD148)</f>
        <v>375000</v>
      </c>
      <c r="AE138" s="188" t="n">
        <f aca="false">SUM(AE139:AE148)</f>
        <v>0</v>
      </c>
      <c r="AF138" s="188" t="n">
        <f aca="false">SUM(AF139:AF148)</f>
        <v>0</v>
      </c>
      <c r="AG138" s="188" t="n">
        <f aca="false">SUM(AG139:AG148)</f>
        <v>375000</v>
      </c>
      <c r="AH138" s="188" t="n">
        <f aca="false">SUM(AH139:AH148)</f>
        <v>154491.43</v>
      </c>
      <c r="AI138" s="188" t="n">
        <f aca="false">SUM(AI139:AI148)</f>
        <v>107000</v>
      </c>
      <c r="AJ138" s="188" t="n">
        <f aca="false">SUM(AJ139:AJ148)</f>
        <v>14429.98</v>
      </c>
      <c r="AK138" s="188" t="n">
        <f aca="false">SUM(AK139:AK148)</f>
        <v>315000</v>
      </c>
      <c r="AL138" s="188" t="n">
        <f aca="false">SUM(AL139:AL148)</f>
        <v>75000</v>
      </c>
      <c r="AM138" s="188" t="n">
        <f aca="false">SUM(AM139:AM148)</f>
        <v>200000</v>
      </c>
      <c r="AN138" s="188" t="n">
        <f aca="false">SUM(AN139:AN148)</f>
        <v>190000</v>
      </c>
      <c r="AO138" s="176" t="n">
        <f aca="false">SUM(AN138/$AN$8)</f>
        <v>25217.333598779</v>
      </c>
      <c r="AP138" s="188" t="n">
        <f aca="false">SUM(AP139:AP148)</f>
        <v>315000</v>
      </c>
      <c r="AQ138" s="188"/>
      <c r="AR138" s="176" t="n">
        <f aca="false">SUM(AP138/$AN$8)</f>
        <v>41807.6846506072</v>
      </c>
      <c r="AS138" s="188"/>
      <c r="AT138" s="188"/>
      <c r="AU138" s="176" t="n">
        <f aca="false">SUM(AU139:AU148)</f>
        <v>24750.01</v>
      </c>
      <c r="AV138" s="177" t="n">
        <f aca="false">SUM(AU138/AR138*100)</f>
        <v>59.1996667761905</v>
      </c>
      <c r="BB138" s="19" t="n">
        <f aca="false">SUM(AW138+AX138+AY138+AZ138+BA138)</f>
        <v>0</v>
      </c>
      <c r="BC138" s="143" t="n">
        <f aca="false">SUM(AU138-BB138)</f>
        <v>24750.01</v>
      </c>
    </row>
    <row r="139" customFormat="false" ht="12.75" hidden="false" customHeight="false" outlineLevel="0" collapsed="false">
      <c r="A139" s="193"/>
      <c r="B139" s="194"/>
      <c r="C139" s="194"/>
      <c r="D139" s="194"/>
      <c r="E139" s="194"/>
      <c r="F139" s="194"/>
      <c r="G139" s="194"/>
      <c r="H139" s="194"/>
      <c r="I139" s="195" t="n">
        <v>42211</v>
      </c>
      <c r="J139" s="196" t="s">
        <v>322</v>
      </c>
      <c r="K139" s="197" t="n">
        <v>17615</v>
      </c>
      <c r="L139" s="197" t="n">
        <v>0</v>
      </c>
      <c r="M139" s="197" t="n">
        <v>0</v>
      </c>
      <c r="N139" s="197" t="n">
        <v>6000</v>
      </c>
      <c r="O139" s="197" t="n">
        <v>6000</v>
      </c>
      <c r="P139" s="197" t="n">
        <v>5000</v>
      </c>
      <c r="Q139" s="197" t="n">
        <v>5000</v>
      </c>
      <c r="R139" s="197" t="n">
        <v>1257</v>
      </c>
      <c r="S139" s="197" t="n">
        <v>5000</v>
      </c>
      <c r="T139" s="197"/>
      <c r="U139" s="197"/>
      <c r="V139" s="176" t="n">
        <f aca="false">S139/P139*100</f>
        <v>100</v>
      </c>
      <c r="W139" s="188" t="n">
        <v>5000</v>
      </c>
      <c r="X139" s="188" t="n">
        <v>10000</v>
      </c>
      <c r="Y139" s="188" t="n">
        <v>10000</v>
      </c>
      <c r="Z139" s="188" t="n">
        <v>10000</v>
      </c>
      <c r="AA139" s="197" t="n">
        <v>12000</v>
      </c>
      <c r="AB139" s="188"/>
      <c r="AC139" s="197" t="n">
        <v>150000</v>
      </c>
      <c r="AD139" s="197" t="n">
        <v>150000</v>
      </c>
      <c r="AE139" s="197"/>
      <c r="AF139" s="197"/>
      <c r="AG139" s="198" t="n">
        <f aca="false">SUM(AD139+AE139-AF139)</f>
        <v>150000</v>
      </c>
      <c r="AH139" s="197"/>
      <c r="AI139" s="197" t="n">
        <v>25000</v>
      </c>
      <c r="AJ139" s="129" t="n">
        <v>0</v>
      </c>
      <c r="AK139" s="197" t="n">
        <v>25000</v>
      </c>
      <c r="AL139" s="197"/>
      <c r="AM139" s="197"/>
      <c r="AN139" s="197" t="n">
        <v>25000</v>
      </c>
      <c r="AO139" s="176" t="n">
        <f aca="false">SUM(AN139/$AN$8)</f>
        <v>3318.07021036565</v>
      </c>
      <c r="AP139" s="131" t="n">
        <v>10000</v>
      </c>
      <c r="AQ139" s="131"/>
      <c r="AR139" s="176" t="n">
        <f aca="false">SUM(AP139/$AN$8)</f>
        <v>1327.22808414626</v>
      </c>
      <c r="AS139" s="131"/>
      <c r="AT139" s="131"/>
      <c r="AU139" s="176"/>
      <c r="AV139" s="177" t="n">
        <f aca="false">SUM(AU139/AR139*100)</f>
        <v>0</v>
      </c>
      <c r="BB139" s="19" t="n">
        <f aca="false">SUM(AW139+AX139+AY139+AZ139+BA139)</f>
        <v>0</v>
      </c>
      <c r="BC139" s="143" t="n">
        <f aca="false">SUM(AU139-BB139)</f>
        <v>0</v>
      </c>
    </row>
    <row r="140" customFormat="false" ht="12.75" hidden="false" customHeight="false" outlineLevel="0" collapsed="false">
      <c r="A140" s="193"/>
      <c r="B140" s="194"/>
      <c r="C140" s="194"/>
      <c r="D140" s="194"/>
      <c r="E140" s="194"/>
      <c r="F140" s="194"/>
      <c r="G140" s="194"/>
      <c r="H140" s="194"/>
      <c r="I140" s="195" t="n">
        <v>42212</v>
      </c>
      <c r="J140" s="196" t="s">
        <v>323</v>
      </c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76"/>
      <c r="W140" s="188"/>
      <c r="X140" s="188"/>
      <c r="Y140" s="188"/>
      <c r="Z140" s="188"/>
      <c r="AA140" s="197"/>
      <c r="AB140" s="188"/>
      <c r="AC140" s="197"/>
      <c r="AD140" s="197"/>
      <c r="AE140" s="197"/>
      <c r="AF140" s="197"/>
      <c r="AG140" s="198"/>
      <c r="AH140" s="197"/>
      <c r="AI140" s="197"/>
      <c r="AJ140" s="128" t="n">
        <v>4420.77</v>
      </c>
      <c r="AK140" s="197" t="n">
        <v>10000</v>
      </c>
      <c r="AL140" s="197"/>
      <c r="AM140" s="197"/>
      <c r="AN140" s="129" t="n">
        <f aca="false">SUM(AK140+AL140-AM140)</f>
        <v>10000</v>
      </c>
      <c r="AO140" s="176" t="n">
        <f aca="false">SUM(AN140/$AN$8)</f>
        <v>1327.22808414626</v>
      </c>
      <c r="AP140" s="131" t="n">
        <v>10000</v>
      </c>
      <c r="AQ140" s="131"/>
      <c r="AR140" s="176" t="n">
        <f aca="false">SUM(AP140/$AN$8)</f>
        <v>1327.22808414626</v>
      </c>
      <c r="AS140" s="131"/>
      <c r="AT140" s="131"/>
      <c r="AU140" s="176" t="n">
        <v>693.56</v>
      </c>
      <c r="AV140" s="177" t="n">
        <f aca="false">SUM(AU140/AR140*100)</f>
        <v>52.2562782</v>
      </c>
      <c r="AX140" s="19" t="n">
        <v>693.56</v>
      </c>
      <c r="BB140" s="19" t="n">
        <f aca="false">SUM(AW140+AX140+AY140+AZ140+BA140)</f>
        <v>693.56</v>
      </c>
      <c r="BC140" s="143" t="n">
        <f aca="false">SUM(AU140-BB140)</f>
        <v>0</v>
      </c>
    </row>
    <row r="141" customFormat="false" ht="12.75" hidden="false" customHeight="false" outlineLevel="0" collapsed="false">
      <c r="A141" s="193"/>
      <c r="B141" s="194"/>
      <c r="C141" s="194"/>
      <c r="D141" s="194"/>
      <c r="E141" s="194"/>
      <c r="F141" s="194"/>
      <c r="G141" s="194"/>
      <c r="H141" s="194"/>
      <c r="I141" s="195" t="n">
        <v>42219</v>
      </c>
      <c r="J141" s="196" t="s">
        <v>324</v>
      </c>
      <c r="K141" s="197"/>
      <c r="L141" s="197"/>
      <c r="M141" s="197"/>
      <c r="N141" s="197"/>
      <c r="O141" s="197"/>
      <c r="P141" s="197"/>
      <c r="Q141" s="197"/>
      <c r="R141" s="197" t="n">
        <v>14400</v>
      </c>
      <c r="S141" s="197" t="n">
        <v>15000</v>
      </c>
      <c r="T141" s="197" t="n">
        <v>2654.1</v>
      </c>
      <c r="U141" s="197"/>
      <c r="V141" s="176" t="e">
        <f aca="false">S141/P141*100</f>
        <v>#DIV/0!</v>
      </c>
      <c r="W141" s="188" t="n">
        <v>15000</v>
      </c>
      <c r="X141" s="188" t="n">
        <v>20000</v>
      </c>
      <c r="Y141" s="188" t="n">
        <v>20000</v>
      </c>
      <c r="Z141" s="188" t="n">
        <v>20000</v>
      </c>
      <c r="AA141" s="197" t="n">
        <v>20000</v>
      </c>
      <c r="AB141" s="188" t="n">
        <v>1653.65</v>
      </c>
      <c r="AC141" s="197" t="n">
        <v>20000</v>
      </c>
      <c r="AD141" s="197" t="n">
        <v>20000</v>
      </c>
      <c r="AE141" s="197"/>
      <c r="AF141" s="197"/>
      <c r="AG141" s="198" t="n">
        <f aca="false">SUM(AD141+AE141-AF141)</f>
        <v>20000</v>
      </c>
      <c r="AH141" s="197"/>
      <c r="AI141" s="197" t="n">
        <v>20000</v>
      </c>
      <c r="AJ141" s="129" t="n">
        <v>0</v>
      </c>
      <c r="AK141" s="197" t="n">
        <v>20000</v>
      </c>
      <c r="AL141" s="197"/>
      <c r="AM141" s="197"/>
      <c r="AN141" s="129" t="n">
        <f aca="false">SUM(AK141+AL141-AM141)</f>
        <v>20000</v>
      </c>
      <c r="AO141" s="176" t="n">
        <f aca="false">SUM(AN141/$AN$8)</f>
        <v>2654.45616829252</v>
      </c>
      <c r="AP141" s="131" t="n">
        <v>20000</v>
      </c>
      <c r="AQ141" s="131"/>
      <c r="AR141" s="176" t="n">
        <f aca="false">SUM(AP141/$AN$8)</f>
        <v>2654.45616829252</v>
      </c>
      <c r="AS141" s="131"/>
      <c r="AT141" s="131"/>
      <c r="AU141" s="176"/>
      <c r="AV141" s="177" t="n">
        <f aca="false">SUM(AU141/AR141*100)</f>
        <v>0</v>
      </c>
      <c r="BB141" s="19" t="n">
        <f aca="false">SUM(AW141+AX141+AY141+AZ141+BA141)</f>
        <v>0</v>
      </c>
      <c r="BC141" s="143" t="n">
        <f aca="false">SUM(AU141-BB141)</f>
        <v>0</v>
      </c>
    </row>
    <row r="142" customFormat="false" ht="12.75" hidden="true" customHeight="false" outlineLevel="0" collapsed="false">
      <c r="A142" s="193"/>
      <c r="B142" s="194"/>
      <c r="C142" s="194"/>
      <c r="D142" s="194"/>
      <c r="E142" s="194"/>
      <c r="F142" s="194"/>
      <c r="G142" s="194"/>
      <c r="H142" s="194"/>
      <c r="I142" s="195" t="n">
        <v>42221</v>
      </c>
      <c r="J142" s="196" t="s">
        <v>325</v>
      </c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76"/>
      <c r="W142" s="188"/>
      <c r="X142" s="188"/>
      <c r="Y142" s="188"/>
      <c r="Z142" s="188"/>
      <c r="AA142" s="197"/>
      <c r="AB142" s="188"/>
      <c r="AC142" s="197"/>
      <c r="AD142" s="197"/>
      <c r="AE142" s="197"/>
      <c r="AF142" s="197"/>
      <c r="AG142" s="198"/>
      <c r="AH142" s="197"/>
      <c r="AI142" s="197"/>
      <c r="AJ142" s="129"/>
      <c r="AK142" s="197"/>
      <c r="AL142" s="197"/>
      <c r="AM142" s="197"/>
      <c r="AN142" s="129"/>
      <c r="AO142" s="176" t="n">
        <f aca="false">SUM(AN142/$AN$8)</f>
        <v>0</v>
      </c>
      <c r="AP142" s="131" t="n">
        <v>0</v>
      </c>
      <c r="AQ142" s="131"/>
      <c r="AR142" s="176" t="n">
        <f aca="false">SUM(AP142/$AN$8)</f>
        <v>0</v>
      </c>
      <c r="AS142" s="131"/>
      <c r="AT142" s="131"/>
      <c r="AU142" s="176"/>
      <c r="AV142" s="177" t="e">
        <f aca="false">SUM(AU142/AR142*100)</f>
        <v>#DIV/0!</v>
      </c>
      <c r="BB142" s="19" t="n">
        <f aca="false">SUM(AW142+AX142+AY142+AZ142+BA142)</f>
        <v>0</v>
      </c>
      <c r="BC142" s="143" t="n">
        <f aca="false">SUM(AU142-BB142)</f>
        <v>0</v>
      </c>
    </row>
    <row r="143" customFormat="false" ht="12.75" hidden="false" customHeight="false" outlineLevel="0" collapsed="false">
      <c r="A143" s="193"/>
      <c r="B143" s="194"/>
      <c r="C143" s="194"/>
      <c r="D143" s="194"/>
      <c r="E143" s="194"/>
      <c r="F143" s="194"/>
      <c r="G143" s="194"/>
      <c r="H143" s="194"/>
      <c r="I143" s="195" t="n">
        <v>42231</v>
      </c>
      <c r="J143" s="196" t="s">
        <v>326</v>
      </c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76"/>
      <c r="W143" s="188"/>
      <c r="X143" s="188"/>
      <c r="Y143" s="188"/>
      <c r="Z143" s="188"/>
      <c r="AA143" s="197"/>
      <c r="AB143" s="188"/>
      <c r="AC143" s="197" t="n">
        <v>150000</v>
      </c>
      <c r="AD143" s="197" t="n">
        <v>150000</v>
      </c>
      <c r="AE143" s="197"/>
      <c r="AF143" s="197"/>
      <c r="AG143" s="198" t="n">
        <f aca="false">SUM(AD143+AE143-AF143)</f>
        <v>150000</v>
      </c>
      <c r="AH143" s="197" t="n">
        <v>133963.93</v>
      </c>
      <c r="AI143" s="197" t="n">
        <v>0</v>
      </c>
      <c r="AJ143" s="129" t="n">
        <v>0</v>
      </c>
      <c r="AK143" s="197" t="n">
        <v>20000</v>
      </c>
      <c r="AL143" s="197"/>
      <c r="AM143" s="197"/>
      <c r="AN143" s="129" t="n">
        <f aca="false">SUM(AK143+AL143-AM143)</f>
        <v>20000</v>
      </c>
      <c r="AO143" s="176" t="n">
        <f aca="false">SUM(AN143/$AN$8)</f>
        <v>2654.45616829252</v>
      </c>
      <c r="AP143" s="131" t="n">
        <v>10000</v>
      </c>
      <c r="AQ143" s="131"/>
      <c r="AR143" s="176" t="n">
        <f aca="false">SUM(AP143/$AN$8)</f>
        <v>1327.22808414626</v>
      </c>
      <c r="AS143" s="131"/>
      <c r="AT143" s="131"/>
      <c r="AU143" s="176"/>
      <c r="AV143" s="177" t="n">
        <f aca="false">SUM(AU143/AR143*100)</f>
        <v>0</v>
      </c>
      <c r="BB143" s="19" t="n">
        <f aca="false">SUM(AW143+AX143+AY143+AZ143+BA143)</f>
        <v>0</v>
      </c>
      <c r="BC143" s="143" t="n">
        <f aca="false">SUM(AU143-BB143)</f>
        <v>0</v>
      </c>
    </row>
    <row r="144" customFormat="false" ht="12.75" hidden="true" customHeight="false" outlineLevel="0" collapsed="false">
      <c r="A144" s="193"/>
      <c r="B144" s="194"/>
      <c r="C144" s="194"/>
      <c r="D144" s="194"/>
      <c r="E144" s="194"/>
      <c r="F144" s="194"/>
      <c r="G144" s="194"/>
      <c r="H144" s="194"/>
      <c r="I144" s="195" t="n">
        <v>42261</v>
      </c>
      <c r="J144" s="196" t="s">
        <v>327</v>
      </c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76"/>
      <c r="W144" s="188"/>
      <c r="X144" s="188"/>
      <c r="Y144" s="188"/>
      <c r="Z144" s="188"/>
      <c r="AA144" s="197"/>
      <c r="AB144" s="188"/>
      <c r="AC144" s="197"/>
      <c r="AD144" s="197"/>
      <c r="AE144" s="197"/>
      <c r="AF144" s="197"/>
      <c r="AG144" s="198"/>
      <c r="AH144" s="197"/>
      <c r="AI144" s="197"/>
      <c r="AJ144" s="129"/>
      <c r="AK144" s="197"/>
      <c r="AL144" s="197"/>
      <c r="AM144" s="197"/>
      <c r="AN144" s="129"/>
      <c r="AO144" s="176" t="n">
        <f aca="false">SUM(AN144/$AN$8)</f>
        <v>0</v>
      </c>
      <c r="AP144" s="131" t="n">
        <v>0</v>
      </c>
      <c r="AQ144" s="131"/>
      <c r="AR144" s="176" t="n">
        <f aca="false">SUM(AP144/$AN$8)</f>
        <v>0</v>
      </c>
      <c r="AS144" s="131"/>
      <c r="AT144" s="131"/>
      <c r="AU144" s="176"/>
      <c r="AV144" s="177" t="e">
        <f aca="false">SUM(AU144/AR144*100)</f>
        <v>#DIV/0!</v>
      </c>
      <c r="BB144" s="19" t="n">
        <f aca="false">SUM(AW144+AX144+AY144+AZ144+BA144)</f>
        <v>0</v>
      </c>
      <c r="BC144" s="143" t="n">
        <f aca="false">SUM(AU144-BB144)</f>
        <v>0</v>
      </c>
    </row>
    <row r="145" customFormat="false" ht="12.75" hidden="true" customHeight="false" outlineLevel="0" collapsed="false">
      <c r="A145" s="193"/>
      <c r="B145" s="194"/>
      <c r="C145" s="194"/>
      <c r="D145" s="194"/>
      <c r="E145" s="194"/>
      <c r="F145" s="194"/>
      <c r="G145" s="194"/>
      <c r="H145" s="194"/>
      <c r="I145" s="195" t="n">
        <v>42273</v>
      </c>
      <c r="J145" s="196" t="s">
        <v>328</v>
      </c>
      <c r="K145" s="197" t="n">
        <v>0</v>
      </c>
      <c r="L145" s="197" t="n">
        <v>0</v>
      </c>
      <c r="M145" s="197" t="n">
        <v>0</v>
      </c>
      <c r="N145" s="197" t="n">
        <v>30000</v>
      </c>
      <c r="O145" s="197" t="n">
        <v>30000</v>
      </c>
      <c r="P145" s="197" t="n">
        <v>50000</v>
      </c>
      <c r="Q145" s="197" t="n">
        <v>50000</v>
      </c>
      <c r="R145" s="197"/>
      <c r="S145" s="188" t="n">
        <v>30000</v>
      </c>
      <c r="T145" s="197"/>
      <c r="U145" s="197"/>
      <c r="V145" s="176" t="n">
        <f aca="false">S145/P145*100</f>
        <v>60</v>
      </c>
      <c r="W145" s="188" t="n">
        <v>30000</v>
      </c>
      <c r="X145" s="188" t="n">
        <v>0</v>
      </c>
      <c r="Y145" s="188" t="n">
        <v>30000</v>
      </c>
      <c r="Z145" s="188" t="n">
        <v>70000</v>
      </c>
      <c r="AA145" s="197" t="n">
        <v>35000</v>
      </c>
      <c r="AB145" s="188"/>
      <c r="AC145" s="197" t="n">
        <v>35000</v>
      </c>
      <c r="AD145" s="197" t="n">
        <v>35000</v>
      </c>
      <c r="AE145" s="197"/>
      <c r="AF145" s="197"/>
      <c r="AG145" s="198" t="n">
        <f aca="false">SUM(AD145+AE145-AF145)</f>
        <v>35000</v>
      </c>
      <c r="AH145" s="197"/>
      <c r="AI145" s="197" t="n">
        <v>30000</v>
      </c>
      <c r="AJ145" s="129" t="n">
        <v>0</v>
      </c>
      <c r="AK145" s="197" t="n">
        <v>200000</v>
      </c>
      <c r="AL145" s="197"/>
      <c r="AM145" s="197" t="n">
        <v>200000</v>
      </c>
      <c r="AN145" s="129" t="n">
        <f aca="false">SUM(AK145+AL145-AM145)</f>
        <v>0</v>
      </c>
      <c r="AO145" s="176" t="n">
        <f aca="false">SUM(AN145/$AN$8)</f>
        <v>0</v>
      </c>
      <c r="AP145" s="131"/>
      <c r="AQ145" s="131"/>
      <c r="AR145" s="176" t="n">
        <f aca="false">SUM(AP145/$AN$8)</f>
        <v>0</v>
      </c>
      <c r="AS145" s="131"/>
      <c r="AT145" s="131"/>
      <c r="AU145" s="176"/>
      <c r="AV145" s="177" t="e">
        <f aca="false">SUM(AU145/AR145*100)</f>
        <v>#DIV/0!</v>
      </c>
      <c r="BB145" s="19" t="n">
        <f aca="false">SUM(AW145+AX145+AY145+AZ145+BA145)</f>
        <v>0</v>
      </c>
      <c r="BC145" s="143" t="n">
        <f aca="false">SUM(AU145-BB145)</f>
        <v>0</v>
      </c>
    </row>
    <row r="146" customFormat="false" ht="12.75" hidden="false" customHeight="false" outlineLevel="0" collapsed="false">
      <c r="A146" s="193"/>
      <c r="B146" s="194"/>
      <c r="C146" s="194"/>
      <c r="D146" s="194"/>
      <c r="E146" s="194"/>
      <c r="F146" s="194"/>
      <c r="G146" s="194"/>
      <c r="H146" s="194"/>
      <c r="I146" s="206" t="n">
        <v>42271</v>
      </c>
      <c r="J146" s="196" t="s">
        <v>329</v>
      </c>
      <c r="K146" s="197"/>
      <c r="L146" s="197"/>
      <c r="M146" s="197"/>
      <c r="N146" s="197"/>
      <c r="O146" s="197"/>
      <c r="P146" s="197"/>
      <c r="Q146" s="197"/>
      <c r="R146" s="197"/>
      <c r="S146" s="188"/>
      <c r="T146" s="197"/>
      <c r="U146" s="197"/>
      <c r="V146" s="176"/>
      <c r="W146" s="188"/>
      <c r="X146" s="188"/>
      <c r="Y146" s="188"/>
      <c r="Z146" s="188"/>
      <c r="AA146" s="197"/>
      <c r="AB146" s="188"/>
      <c r="AC146" s="197"/>
      <c r="AD146" s="197"/>
      <c r="AE146" s="197"/>
      <c r="AF146" s="197"/>
      <c r="AG146" s="198"/>
      <c r="AH146" s="197"/>
      <c r="AI146" s="197"/>
      <c r="AJ146" s="129" t="n">
        <v>2036.03</v>
      </c>
      <c r="AK146" s="197" t="n">
        <v>10000</v>
      </c>
      <c r="AL146" s="197" t="n">
        <v>55000</v>
      </c>
      <c r="AM146" s="197"/>
      <c r="AN146" s="129" t="n">
        <f aca="false">SUM(AK146+AL146-AM146)</f>
        <v>65000</v>
      </c>
      <c r="AO146" s="176" t="n">
        <f aca="false">SUM(AN146/$AN$8)</f>
        <v>8626.98254695069</v>
      </c>
      <c r="AP146" s="131" t="n">
        <v>65000</v>
      </c>
      <c r="AQ146" s="131"/>
      <c r="AR146" s="176" t="n">
        <f aca="false">SUM(AP146/$AN$8)</f>
        <v>8626.98254695069</v>
      </c>
      <c r="AS146" s="131"/>
      <c r="AT146" s="131"/>
      <c r="AU146" s="176"/>
      <c r="AV146" s="177" t="n">
        <f aca="false">SUM(AU146/AR146*100)</f>
        <v>0</v>
      </c>
      <c r="BB146" s="19" t="n">
        <f aca="false">SUM(AW146+AX146+AY146+AZ146+BA146)</f>
        <v>0</v>
      </c>
      <c r="BC146" s="143" t="n">
        <f aca="false">SUM(AU146-BB146)</f>
        <v>0</v>
      </c>
    </row>
    <row r="147" customFormat="false" ht="12.75" hidden="false" customHeight="false" outlineLevel="0" collapsed="false">
      <c r="A147" s="193"/>
      <c r="B147" s="194"/>
      <c r="C147" s="194"/>
      <c r="D147" s="194"/>
      <c r="E147" s="194"/>
      <c r="F147" s="194"/>
      <c r="G147" s="194"/>
      <c r="H147" s="194"/>
      <c r="I147" s="206" t="n">
        <v>42273</v>
      </c>
      <c r="J147" s="196" t="s">
        <v>330</v>
      </c>
      <c r="K147" s="197"/>
      <c r="L147" s="197"/>
      <c r="M147" s="197"/>
      <c r="N147" s="197"/>
      <c r="O147" s="197"/>
      <c r="P147" s="197"/>
      <c r="Q147" s="197"/>
      <c r="R147" s="197"/>
      <c r="S147" s="188"/>
      <c r="T147" s="197"/>
      <c r="U147" s="197"/>
      <c r="V147" s="176"/>
      <c r="W147" s="188"/>
      <c r="X147" s="188"/>
      <c r="Y147" s="188"/>
      <c r="Z147" s="188"/>
      <c r="AA147" s="197"/>
      <c r="AB147" s="188"/>
      <c r="AC147" s="197"/>
      <c r="AD147" s="197"/>
      <c r="AE147" s="197"/>
      <c r="AF147" s="197"/>
      <c r="AG147" s="198"/>
      <c r="AH147" s="197"/>
      <c r="AI147" s="197"/>
      <c r="AJ147" s="129"/>
      <c r="AK147" s="197"/>
      <c r="AL147" s="197"/>
      <c r="AM147" s="197"/>
      <c r="AN147" s="129"/>
      <c r="AO147" s="176" t="n">
        <f aca="false">SUM(AN147/$AN$8)</f>
        <v>0</v>
      </c>
      <c r="AP147" s="131" t="n">
        <v>150000</v>
      </c>
      <c r="AQ147" s="131"/>
      <c r="AR147" s="176" t="n">
        <f aca="false">SUM(AP147/$AN$8)</f>
        <v>19908.4212621939</v>
      </c>
      <c r="AS147" s="131"/>
      <c r="AT147" s="131"/>
      <c r="AU147" s="176"/>
      <c r="AV147" s="177" t="n">
        <f aca="false">SUM(AU147/AR147*100)</f>
        <v>0</v>
      </c>
      <c r="BB147" s="19" t="n">
        <f aca="false">SUM(AW147+AX147+AY147+AZ147+BA147)</f>
        <v>0</v>
      </c>
      <c r="BC147" s="143" t="n">
        <f aca="false">SUM(AU147-BB147)</f>
        <v>0</v>
      </c>
    </row>
    <row r="148" customFormat="false" ht="12.75" hidden="false" customHeight="false" outlineLevel="0" collapsed="false">
      <c r="A148" s="193"/>
      <c r="B148" s="194"/>
      <c r="C148" s="194"/>
      <c r="D148" s="194"/>
      <c r="E148" s="194"/>
      <c r="F148" s="194"/>
      <c r="G148" s="194"/>
      <c r="H148" s="194"/>
      <c r="I148" s="195" t="n">
        <v>42274</v>
      </c>
      <c r="J148" s="196" t="s">
        <v>331</v>
      </c>
      <c r="K148" s="197"/>
      <c r="L148" s="197"/>
      <c r="M148" s="197"/>
      <c r="N148" s="197"/>
      <c r="O148" s="197"/>
      <c r="P148" s="197"/>
      <c r="Q148" s="197"/>
      <c r="R148" s="197"/>
      <c r="S148" s="188"/>
      <c r="T148" s="197"/>
      <c r="U148" s="197"/>
      <c r="V148" s="176"/>
      <c r="W148" s="188"/>
      <c r="X148" s="188"/>
      <c r="Y148" s="188"/>
      <c r="Z148" s="188"/>
      <c r="AA148" s="197"/>
      <c r="AB148" s="188"/>
      <c r="AC148" s="197" t="n">
        <v>20000</v>
      </c>
      <c r="AD148" s="197" t="n">
        <v>20000</v>
      </c>
      <c r="AE148" s="197"/>
      <c r="AF148" s="197"/>
      <c r="AG148" s="198" t="n">
        <f aca="false">SUM(AD148+AE148-AF148)</f>
        <v>20000</v>
      </c>
      <c r="AH148" s="205" t="n">
        <v>20527.5</v>
      </c>
      <c r="AI148" s="197" t="n">
        <v>32000</v>
      </c>
      <c r="AJ148" s="129" t="n">
        <v>7973.18</v>
      </c>
      <c r="AK148" s="197" t="n">
        <v>30000</v>
      </c>
      <c r="AL148" s="197" t="n">
        <v>20000</v>
      </c>
      <c r="AM148" s="197"/>
      <c r="AN148" s="129" t="n">
        <f aca="false">SUM(AK148+AL148-AM148)</f>
        <v>50000</v>
      </c>
      <c r="AO148" s="176" t="n">
        <f aca="false">SUM(AN148/$AN$8)</f>
        <v>6636.1404207313</v>
      </c>
      <c r="AP148" s="131" t="n">
        <v>50000</v>
      </c>
      <c r="AQ148" s="131"/>
      <c r="AR148" s="176" t="n">
        <f aca="false">SUM(AP148/$AN$8)</f>
        <v>6636.1404207313</v>
      </c>
      <c r="AS148" s="131"/>
      <c r="AT148" s="131"/>
      <c r="AU148" s="176" t="n">
        <v>24056.45</v>
      </c>
      <c r="AV148" s="177" t="n">
        <f aca="false">SUM(AU148/AR148*100)</f>
        <v>362.50664505</v>
      </c>
      <c r="AY148" s="19" t="n">
        <v>24056.45</v>
      </c>
      <c r="BB148" s="19" t="n">
        <f aca="false">SUM(AW148+AX148+AY148+AZ148+BA148)</f>
        <v>24056.45</v>
      </c>
      <c r="BC148" s="143" t="n">
        <f aca="false">SUM(AU148-BB148)</f>
        <v>0</v>
      </c>
    </row>
    <row r="149" customFormat="false" ht="12.75" hidden="true" customHeight="false" outlineLevel="0" collapsed="false">
      <c r="A149" s="193"/>
      <c r="B149" s="194" t="s">
        <v>86</v>
      </c>
      <c r="C149" s="194"/>
      <c r="D149" s="194"/>
      <c r="E149" s="194"/>
      <c r="F149" s="194"/>
      <c r="G149" s="194"/>
      <c r="H149" s="194"/>
      <c r="I149" s="195" t="n">
        <v>426</v>
      </c>
      <c r="J149" s="196" t="s">
        <v>332</v>
      </c>
      <c r="K149" s="197"/>
      <c r="L149" s="197"/>
      <c r="M149" s="197"/>
      <c r="N149" s="197"/>
      <c r="O149" s="197"/>
      <c r="P149" s="197"/>
      <c r="Q149" s="197"/>
      <c r="R149" s="197"/>
      <c r="S149" s="188"/>
      <c r="T149" s="197"/>
      <c r="U149" s="197"/>
      <c r="V149" s="176"/>
      <c r="W149" s="188"/>
      <c r="X149" s="188" t="n">
        <f aca="false">SUM(X150:X152)</f>
        <v>100000</v>
      </c>
      <c r="Y149" s="188" t="n">
        <f aca="false">SUM(Y150:Y152)</f>
        <v>115000</v>
      </c>
      <c r="Z149" s="188" t="n">
        <f aca="false">SUM(Z150:Z152)</f>
        <v>115000</v>
      </c>
      <c r="AA149" s="188" t="n">
        <f aca="false">SUM(AA150:AA152)</f>
        <v>15000</v>
      </c>
      <c r="AB149" s="188" t="n">
        <f aca="false">SUM(AB150:AB152)</f>
        <v>81000</v>
      </c>
      <c r="AC149" s="188" t="n">
        <f aca="false">SUM(AC150:AC152)</f>
        <v>15000</v>
      </c>
      <c r="AD149" s="188" t="n">
        <f aca="false">SUM(AD150:AD152)</f>
        <v>15000</v>
      </c>
      <c r="AE149" s="188" t="n">
        <f aca="false">SUM(AE150:AE152)</f>
        <v>0</v>
      </c>
      <c r="AF149" s="188" t="n">
        <f aca="false">SUM(AF150:AF152)</f>
        <v>0</v>
      </c>
      <c r="AG149" s="188" t="n">
        <f aca="false">SUM(AG150:AG152)</f>
        <v>15000</v>
      </c>
      <c r="AH149" s="188" t="n">
        <f aca="false">SUM(AH150:AH152)</f>
        <v>0</v>
      </c>
      <c r="AI149" s="188" t="n">
        <f aca="false">SUM(AI150:AI152)</f>
        <v>0</v>
      </c>
      <c r="AJ149" s="129" t="n">
        <v>0</v>
      </c>
      <c r="AK149" s="197" t="n">
        <v>0</v>
      </c>
      <c r="AL149" s="197"/>
      <c r="AM149" s="197"/>
      <c r="AN149" s="129" t="n">
        <f aca="false">SUM(AK149+AL149-AM149)</f>
        <v>0</v>
      </c>
      <c r="AO149" s="176" t="n">
        <f aca="false">SUM(AN149/$AN$8)</f>
        <v>0</v>
      </c>
      <c r="AP149" s="131"/>
      <c r="AQ149" s="131"/>
      <c r="AR149" s="176" t="n">
        <f aca="false">SUM(AP149/$AN$8)</f>
        <v>0</v>
      </c>
      <c r="AS149" s="131"/>
      <c r="AT149" s="131"/>
      <c r="AU149" s="176"/>
      <c r="AV149" s="177" t="e">
        <f aca="false">SUM(AU149/AR149*100)</f>
        <v>#DIV/0!</v>
      </c>
      <c r="BB149" s="19" t="n">
        <f aca="false">SUM(AW149+AX149+AY149+AZ149+BA149)</f>
        <v>0</v>
      </c>
      <c r="BC149" s="143" t="n">
        <f aca="false">SUM(AU149-BB149)</f>
        <v>0</v>
      </c>
    </row>
    <row r="150" customFormat="false" ht="12.75" hidden="true" customHeight="false" outlineLevel="0" collapsed="false">
      <c r="A150" s="207"/>
      <c r="B150" s="208"/>
      <c r="C150" s="208"/>
      <c r="D150" s="208"/>
      <c r="E150" s="208"/>
      <c r="F150" s="208"/>
      <c r="G150" s="208"/>
      <c r="H150" s="208"/>
      <c r="I150" s="206" t="n">
        <v>42621</v>
      </c>
      <c r="J150" s="203" t="s">
        <v>333</v>
      </c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76"/>
      <c r="W150" s="188"/>
      <c r="X150" s="188"/>
      <c r="Y150" s="188" t="n">
        <v>15000</v>
      </c>
      <c r="Z150" s="188" t="n">
        <v>15000</v>
      </c>
      <c r="AA150" s="197" t="n">
        <v>15000</v>
      </c>
      <c r="AB150" s="188" t="n">
        <v>6000</v>
      </c>
      <c r="AC150" s="197" t="n">
        <v>15000</v>
      </c>
      <c r="AD150" s="197" t="n">
        <v>15000</v>
      </c>
      <c r="AE150" s="197"/>
      <c r="AF150" s="197"/>
      <c r="AG150" s="198" t="n">
        <f aca="false">SUM(AC150+AE150-AF150)</f>
        <v>15000</v>
      </c>
      <c r="AH150" s="197"/>
      <c r="AI150" s="197" t="n">
        <v>0</v>
      </c>
      <c r="AJ150" s="129" t="n">
        <v>0</v>
      </c>
      <c r="AK150" s="197"/>
      <c r="AL150" s="197"/>
      <c r="AM150" s="197"/>
      <c r="AN150" s="129" t="n">
        <f aca="false">SUM(AK150+AL150-AM150)</f>
        <v>0</v>
      </c>
      <c r="AO150" s="176" t="n">
        <f aca="false">SUM(AN150/$AN$8)</f>
        <v>0</v>
      </c>
      <c r="AP150" s="131"/>
      <c r="AQ150" s="131"/>
      <c r="AR150" s="176" t="n">
        <f aca="false">SUM(AP150/$AN$8)</f>
        <v>0</v>
      </c>
      <c r="AS150" s="131"/>
      <c r="AT150" s="131"/>
      <c r="AU150" s="176"/>
      <c r="AV150" s="177" t="e">
        <f aca="false">SUM(AU150/AR150*100)</f>
        <v>#DIV/0!</v>
      </c>
      <c r="BB150" s="19" t="n">
        <f aca="false">SUM(AW150+AX150+AY150+AZ150+BA150)</f>
        <v>0</v>
      </c>
      <c r="BC150" s="143" t="n">
        <f aca="false">SUM(AU150-BB150)</f>
        <v>0</v>
      </c>
    </row>
    <row r="151" customFormat="false" ht="12.75" hidden="true" customHeight="false" outlineLevel="0" collapsed="false">
      <c r="A151" s="207"/>
      <c r="B151" s="208"/>
      <c r="C151" s="208"/>
      <c r="D151" s="208"/>
      <c r="E151" s="208"/>
      <c r="F151" s="208"/>
      <c r="G151" s="208"/>
      <c r="H151" s="208"/>
      <c r="I151" s="206" t="n">
        <v>42639</v>
      </c>
      <c r="J151" s="203" t="s">
        <v>334</v>
      </c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76"/>
      <c r="W151" s="188"/>
      <c r="X151" s="188"/>
      <c r="Y151" s="188"/>
      <c r="Z151" s="188"/>
      <c r="AA151" s="197"/>
      <c r="AB151" s="188"/>
      <c r="AC151" s="197"/>
      <c r="AD151" s="197"/>
      <c r="AE151" s="197"/>
      <c r="AF151" s="197"/>
      <c r="AG151" s="198" t="n">
        <f aca="false">SUM(AC151+AE151-AF151)</f>
        <v>0</v>
      </c>
      <c r="AH151" s="197"/>
      <c r="AI151" s="197"/>
      <c r="AJ151" s="129"/>
      <c r="AK151" s="197"/>
      <c r="AL151" s="197"/>
      <c r="AM151" s="197"/>
      <c r="AN151" s="129" t="n">
        <f aca="false">SUM(AK151+AL151-AM151)</f>
        <v>0</v>
      </c>
      <c r="AO151" s="176" t="n">
        <f aca="false">SUM(AN151/$AN$8)</f>
        <v>0</v>
      </c>
      <c r="AP151" s="131"/>
      <c r="AQ151" s="131"/>
      <c r="AR151" s="176" t="n">
        <f aca="false">SUM(AP151/$AN$8)</f>
        <v>0</v>
      </c>
      <c r="AS151" s="131"/>
      <c r="AT151" s="131"/>
      <c r="AU151" s="176"/>
      <c r="AV151" s="177" t="e">
        <f aca="false">SUM(AU151/AR151*100)</f>
        <v>#DIV/0!</v>
      </c>
      <c r="BB151" s="19" t="n">
        <f aca="false">SUM(AW151+AX151+AY151+AZ151+BA151)</f>
        <v>0</v>
      </c>
      <c r="BC151" s="143" t="n">
        <f aca="false">SUM(AU151-BB151)</f>
        <v>0</v>
      </c>
    </row>
    <row r="152" customFormat="false" ht="12.75" hidden="true" customHeight="false" outlineLevel="0" collapsed="false">
      <c r="A152" s="207"/>
      <c r="B152" s="208"/>
      <c r="C152" s="208"/>
      <c r="D152" s="208"/>
      <c r="E152" s="208"/>
      <c r="F152" s="208"/>
      <c r="G152" s="208"/>
      <c r="H152" s="208"/>
      <c r="I152" s="206" t="n">
        <v>42637</v>
      </c>
      <c r="J152" s="203" t="s">
        <v>335</v>
      </c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76"/>
      <c r="W152" s="188"/>
      <c r="X152" s="188" t="n">
        <v>100000</v>
      </c>
      <c r="Y152" s="188" t="n">
        <v>100000</v>
      </c>
      <c r="Z152" s="188" t="n">
        <v>100000</v>
      </c>
      <c r="AA152" s="197"/>
      <c r="AB152" s="188" t="n">
        <v>75000</v>
      </c>
      <c r="AC152" s="197"/>
      <c r="AD152" s="197"/>
      <c r="AE152" s="197"/>
      <c r="AF152" s="197"/>
      <c r="AG152" s="198" t="n">
        <f aca="false">SUM(AC152+AE152-AF152)</f>
        <v>0</v>
      </c>
      <c r="AH152" s="197"/>
      <c r="AI152" s="197"/>
      <c r="AJ152" s="129"/>
      <c r="AK152" s="197"/>
      <c r="AL152" s="197"/>
      <c r="AM152" s="197"/>
      <c r="AN152" s="129" t="n">
        <f aca="false">SUM(AK152+AL152-AM152)</f>
        <v>0</v>
      </c>
      <c r="AO152" s="176" t="n">
        <f aca="false">SUM(AN152/$AN$8)</f>
        <v>0</v>
      </c>
      <c r="AP152" s="131"/>
      <c r="AQ152" s="131"/>
      <c r="AR152" s="176" t="n">
        <f aca="false">SUM(AP152/$AN$8)</f>
        <v>0</v>
      </c>
      <c r="AS152" s="131"/>
      <c r="AT152" s="131"/>
      <c r="AU152" s="176"/>
      <c r="AV152" s="177" t="e">
        <f aca="false">SUM(AU152/AR152*100)</f>
        <v>#DIV/0!</v>
      </c>
      <c r="BB152" s="19" t="n">
        <f aca="false">SUM(AW152+AX152+AY152+AZ152+BA152)</f>
        <v>0</v>
      </c>
      <c r="BC152" s="143" t="n">
        <f aca="false">SUM(AU152-BB152)</f>
        <v>0</v>
      </c>
    </row>
    <row r="153" customFormat="false" ht="12.75" hidden="true" customHeight="false" outlineLevel="0" collapsed="false">
      <c r="A153" s="184" t="s">
        <v>336</v>
      </c>
      <c r="B153" s="209"/>
      <c r="C153" s="209"/>
      <c r="D153" s="209"/>
      <c r="E153" s="209"/>
      <c r="F153" s="209"/>
      <c r="G153" s="209"/>
      <c r="H153" s="209"/>
      <c r="I153" s="173" t="s">
        <v>337</v>
      </c>
      <c r="J153" s="174" t="s">
        <v>338</v>
      </c>
      <c r="K153" s="175" t="e">
        <f aca="false">SUM(K154+K161+#REF!)</f>
        <v>#REF!</v>
      </c>
      <c r="L153" s="175" t="e">
        <f aca="false">SUM(L154+L161+#REF!)</f>
        <v>#REF!</v>
      </c>
      <c r="M153" s="175" t="e">
        <f aca="false">SUM(M154+M161+#REF!)</f>
        <v>#REF!</v>
      </c>
      <c r="N153" s="175" t="n">
        <f aca="false">SUM(N154+N161)</f>
        <v>43000</v>
      </c>
      <c r="O153" s="175" t="n">
        <f aca="false">SUM(O154+O161)</f>
        <v>43000</v>
      </c>
      <c r="P153" s="175" t="n">
        <f aca="false">SUM(P154+P161)</f>
        <v>31000</v>
      </c>
      <c r="Q153" s="175" t="n">
        <f aca="false">SUM(Q154+Q161)</f>
        <v>31000</v>
      </c>
      <c r="R153" s="175" t="n">
        <f aca="false">SUM(R154+R161)</f>
        <v>0</v>
      </c>
      <c r="S153" s="175" t="n">
        <f aca="false">SUM(S154+S161)</f>
        <v>31000</v>
      </c>
      <c r="T153" s="175" t="n">
        <f aca="false">SUM(T154+T161)</f>
        <v>0</v>
      </c>
      <c r="U153" s="175" t="n">
        <f aca="false">SUM(U154+U161)</f>
        <v>0</v>
      </c>
      <c r="V153" s="175" t="n">
        <f aca="false">SUM(V154+V161)</f>
        <v>200</v>
      </c>
      <c r="W153" s="175" t="n">
        <f aca="false">SUM(W154+W161)</f>
        <v>31000</v>
      </c>
      <c r="X153" s="175" t="n">
        <f aca="false">SUM(X154+X161)</f>
        <v>88000</v>
      </c>
      <c r="Y153" s="175" t="n">
        <f aca="false">SUM(Y154+Y161)</f>
        <v>88000</v>
      </c>
      <c r="Z153" s="175" t="n">
        <f aca="false">SUM(Z154+Z161)</f>
        <v>88000</v>
      </c>
      <c r="AA153" s="175" t="n">
        <f aca="false">SUM(AA154+AA161)</f>
        <v>93000</v>
      </c>
      <c r="AB153" s="175" t="n">
        <f aca="false">SUM(AB154+AB161)</f>
        <v>0</v>
      </c>
      <c r="AC153" s="175" t="n">
        <f aca="false">SUM(AC154+AC161)</f>
        <v>115000</v>
      </c>
      <c r="AD153" s="175" t="n">
        <f aca="false">SUM(AD154+AD161)</f>
        <v>95000</v>
      </c>
      <c r="AE153" s="175" t="n">
        <f aca="false">SUM(AE154+AE161)</f>
        <v>0</v>
      </c>
      <c r="AF153" s="175" t="n">
        <f aca="false">SUM(AF154+AF161)</f>
        <v>0</v>
      </c>
      <c r="AG153" s="175" t="n">
        <f aca="false">SUM(AG154+AG161)</f>
        <v>95000</v>
      </c>
      <c r="AH153" s="175" t="n">
        <f aca="false">SUM(AH154+AH161)</f>
        <v>4997.09</v>
      </c>
      <c r="AI153" s="175" t="n">
        <f aca="false">SUM(AI154+AI161)</f>
        <v>60000</v>
      </c>
      <c r="AJ153" s="175" t="n">
        <f aca="false">SUM(AJ154+AJ161)</f>
        <v>0</v>
      </c>
      <c r="AK153" s="175" t="n">
        <f aca="false">SUM(AK154+AK161)</f>
        <v>60000</v>
      </c>
      <c r="AL153" s="175" t="n">
        <f aca="false">SUM(AL154+AL161)</f>
        <v>0</v>
      </c>
      <c r="AM153" s="175" t="n">
        <f aca="false">SUM(AM154+AM161)</f>
        <v>0</v>
      </c>
      <c r="AN153" s="175" t="n">
        <f aca="false">SUM(AN154+AN161)</f>
        <v>60000</v>
      </c>
      <c r="AO153" s="176" t="n">
        <f aca="false">SUM(AN153/$AN$8)</f>
        <v>7963.36850487756</v>
      </c>
      <c r="AP153" s="176" t="n">
        <f aca="false">SUM(AP154+AP161)</f>
        <v>60000</v>
      </c>
      <c r="AQ153" s="176" t="n">
        <f aca="false">SUM(AQ154+AQ161)</f>
        <v>0</v>
      </c>
      <c r="AR153" s="176" t="n">
        <f aca="false">SUM(AP153/$AN$8)</f>
        <v>7963.36850487756</v>
      </c>
      <c r="AS153" s="176" t="n">
        <f aca="false">SUM(AS154+AS161)</f>
        <v>60000</v>
      </c>
      <c r="AT153" s="176" t="n">
        <f aca="false">SUM(AT154+AT161)</f>
        <v>0</v>
      </c>
      <c r="AU153" s="176" t="n">
        <f aca="false">SUM(AU154+AU161)</f>
        <v>0</v>
      </c>
      <c r="AV153" s="177" t="n">
        <f aca="false">SUM(AU153/AR153*100)</f>
        <v>0</v>
      </c>
      <c r="BB153" s="19" t="n">
        <f aca="false">SUM(AW153+AX153+AY153+AZ153+BA153)</f>
        <v>0</v>
      </c>
      <c r="BC153" s="143" t="n">
        <f aca="false">SUM(AU153-BB153)</f>
        <v>0</v>
      </c>
    </row>
    <row r="154" customFormat="false" ht="12.75" hidden="true" customHeight="false" outlineLevel="0" collapsed="false">
      <c r="A154" s="178" t="s">
        <v>339</v>
      </c>
      <c r="B154" s="172"/>
      <c r="C154" s="172"/>
      <c r="D154" s="172"/>
      <c r="E154" s="172"/>
      <c r="F154" s="172"/>
      <c r="G154" s="172"/>
      <c r="H154" s="172"/>
      <c r="I154" s="185" t="s">
        <v>207</v>
      </c>
      <c r="J154" s="186" t="s">
        <v>340</v>
      </c>
      <c r="K154" s="187" t="e">
        <f aca="false">SUM(K155)</f>
        <v>#REF!</v>
      </c>
      <c r="L154" s="187" t="e">
        <f aca="false">SUM(L155)</f>
        <v>#REF!</v>
      </c>
      <c r="M154" s="187" t="e">
        <f aca="false">SUM(M155)</f>
        <v>#REF!</v>
      </c>
      <c r="N154" s="187" t="n">
        <f aca="false">SUM(N155)</f>
        <v>40000</v>
      </c>
      <c r="O154" s="187" t="n">
        <f aca="false">SUM(O155)</f>
        <v>40000</v>
      </c>
      <c r="P154" s="187" t="n">
        <f aca="false">SUM(P155)</f>
        <v>28000</v>
      </c>
      <c r="Q154" s="187" t="n">
        <f aca="false">SUM(Q155)</f>
        <v>28000</v>
      </c>
      <c r="R154" s="187" t="n">
        <f aca="false">SUM(R155)</f>
        <v>0</v>
      </c>
      <c r="S154" s="187" t="n">
        <f aca="false">SUM(S155)</f>
        <v>28000</v>
      </c>
      <c r="T154" s="187" t="n">
        <f aca="false">SUM(T155)</f>
        <v>0</v>
      </c>
      <c r="U154" s="187" t="n">
        <f aca="false">SUM(U155)</f>
        <v>0</v>
      </c>
      <c r="V154" s="187" t="n">
        <f aca="false">SUM(V155)</f>
        <v>100</v>
      </c>
      <c r="W154" s="187" t="n">
        <f aca="false">SUM(W155)</f>
        <v>28000</v>
      </c>
      <c r="X154" s="187" t="n">
        <f aca="false">SUM(X155)</f>
        <v>85000</v>
      </c>
      <c r="Y154" s="187" t="n">
        <f aca="false">SUM(Y155)</f>
        <v>85000</v>
      </c>
      <c r="Z154" s="187" t="n">
        <f aca="false">SUM(Z155)</f>
        <v>85000</v>
      </c>
      <c r="AA154" s="187" t="n">
        <f aca="false">SUM(AA155)</f>
        <v>85000</v>
      </c>
      <c r="AB154" s="187" t="n">
        <f aca="false">SUM(AB155)</f>
        <v>0</v>
      </c>
      <c r="AC154" s="187" t="n">
        <f aca="false">SUM(AC155)</f>
        <v>85000</v>
      </c>
      <c r="AD154" s="187" t="n">
        <f aca="false">SUM(AD155)</f>
        <v>85000</v>
      </c>
      <c r="AE154" s="187" t="n">
        <f aca="false">SUM(AE155)</f>
        <v>0</v>
      </c>
      <c r="AF154" s="187" t="n">
        <f aca="false">SUM(AF155)</f>
        <v>0</v>
      </c>
      <c r="AG154" s="187" t="n">
        <f aca="false">SUM(AG155)</f>
        <v>85000</v>
      </c>
      <c r="AH154" s="187" t="n">
        <f aca="false">SUM(AH155)</f>
        <v>0</v>
      </c>
      <c r="AI154" s="187" t="n">
        <f aca="false">SUM(AI155)</f>
        <v>50000</v>
      </c>
      <c r="AJ154" s="187" t="n">
        <f aca="false">SUM(AJ155)</f>
        <v>0</v>
      </c>
      <c r="AK154" s="187" t="n">
        <f aca="false">SUM(AK155)</f>
        <v>50000</v>
      </c>
      <c r="AL154" s="187" t="n">
        <f aca="false">SUM(AL155)</f>
        <v>0</v>
      </c>
      <c r="AM154" s="187" t="n">
        <f aca="false">SUM(AM155)</f>
        <v>0</v>
      </c>
      <c r="AN154" s="187" t="n">
        <f aca="false">SUM(AN155)</f>
        <v>50000</v>
      </c>
      <c r="AO154" s="176" t="n">
        <f aca="false">SUM(AN154/$AN$8)</f>
        <v>6636.1404207313</v>
      </c>
      <c r="AP154" s="188" t="n">
        <f aca="false">SUM(AP155)</f>
        <v>50000</v>
      </c>
      <c r="AQ154" s="188" t="n">
        <f aca="false">SUM(AQ155)</f>
        <v>0</v>
      </c>
      <c r="AR154" s="176" t="n">
        <f aca="false">SUM(AP154/$AN$8)</f>
        <v>6636.1404207313</v>
      </c>
      <c r="AS154" s="188" t="n">
        <f aca="false">SUM(AS155)</f>
        <v>50000</v>
      </c>
      <c r="AT154" s="188" t="n">
        <f aca="false">SUM(AT155)</f>
        <v>0</v>
      </c>
      <c r="AU154" s="176" t="n">
        <f aca="false">SUM(AU155)</f>
        <v>0</v>
      </c>
      <c r="AV154" s="177" t="n">
        <f aca="false">SUM(AU154/AR154*100)</f>
        <v>0</v>
      </c>
      <c r="BB154" s="19" t="n">
        <f aca="false">SUM(AW154+AX154+AY154+AZ154+BA154)</f>
        <v>0</v>
      </c>
      <c r="BC154" s="143" t="n">
        <f aca="false">SUM(AU154-BB154)</f>
        <v>0</v>
      </c>
    </row>
    <row r="155" customFormat="false" ht="12.75" hidden="true" customHeight="false" outlineLevel="0" collapsed="false">
      <c r="A155" s="178"/>
      <c r="B155" s="172"/>
      <c r="C155" s="172"/>
      <c r="D155" s="172"/>
      <c r="E155" s="172"/>
      <c r="F155" s="172"/>
      <c r="G155" s="172"/>
      <c r="H155" s="172"/>
      <c r="I155" s="185" t="s">
        <v>341</v>
      </c>
      <c r="J155" s="186"/>
      <c r="K155" s="187" t="e">
        <f aca="false">SUM(K157)</f>
        <v>#REF!</v>
      </c>
      <c r="L155" s="187" t="e">
        <f aca="false">SUM(L157)</f>
        <v>#REF!</v>
      </c>
      <c r="M155" s="187" t="e">
        <f aca="false">SUM(M157)</f>
        <v>#REF!</v>
      </c>
      <c r="N155" s="187" t="n">
        <f aca="false">SUM(N157)</f>
        <v>40000</v>
      </c>
      <c r="O155" s="187" t="n">
        <f aca="false">SUM(O157)</f>
        <v>40000</v>
      </c>
      <c r="P155" s="187" t="n">
        <f aca="false">SUM(P157)</f>
        <v>28000</v>
      </c>
      <c r="Q155" s="187" t="n">
        <f aca="false">SUM(Q157)</f>
        <v>28000</v>
      </c>
      <c r="R155" s="187" t="n">
        <f aca="false">SUM(R157)</f>
        <v>0</v>
      </c>
      <c r="S155" s="187" t="n">
        <f aca="false">SUM(S157)</f>
        <v>28000</v>
      </c>
      <c r="T155" s="187" t="n">
        <f aca="false">SUM(T157)</f>
        <v>0</v>
      </c>
      <c r="U155" s="187" t="n">
        <f aca="false">SUM(U157)</f>
        <v>0</v>
      </c>
      <c r="V155" s="187" t="n">
        <f aca="false">SUM(V157)</f>
        <v>100</v>
      </c>
      <c r="W155" s="187" t="n">
        <f aca="false">SUM(W157)</f>
        <v>28000</v>
      </c>
      <c r="X155" s="187" t="n">
        <f aca="false">SUM(X157)</f>
        <v>85000</v>
      </c>
      <c r="Y155" s="187" t="n">
        <f aca="false">SUM(Y157)</f>
        <v>85000</v>
      </c>
      <c r="Z155" s="187" t="n">
        <f aca="false">SUM(Z157)</f>
        <v>85000</v>
      </c>
      <c r="AA155" s="187" t="n">
        <f aca="false">SUM(AA157)</f>
        <v>85000</v>
      </c>
      <c r="AB155" s="187" t="n">
        <f aca="false">SUM(AB157)</f>
        <v>0</v>
      </c>
      <c r="AC155" s="187" t="n">
        <f aca="false">SUM(AC157)</f>
        <v>85000</v>
      </c>
      <c r="AD155" s="187" t="n">
        <f aca="false">SUM(AD157)</f>
        <v>85000</v>
      </c>
      <c r="AE155" s="187" t="n">
        <f aca="false">SUM(AE157)</f>
        <v>0</v>
      </c>
      <c r="AF155" s="187" t="n">
        <f aca="false">SUM(AF157)</f>
        <v>0</v>
      </c>
      <c r="AG155" s="187" t="n">
        <f aca="false">SUM(AG157)</f>
        <v>85000</v>
      </c>
      <c r="AH155" s="187" t="n">
        <f aca="false">SUM(AH157)</f>
        <v>0</v>
      </c>
      <c r="AI155" s="187" t="n">
        <f aca="false">SUM(AI157)</f>
        <v>50000</v>
      </c>
      <c r="AJ155" s="187" t="n">
        <f aca="false">SUM(AJ157)</f>
        <v>0</v>
      </c>
      <c r="AK155" s="187" t="n">
        <f aca="false">SUM(AK157)</f>
        <v>50000</v>
      </c>
      <c r="AL155" s="187" t="n">
        <f aca="false">SUM(AL157)</f>
        <v>0</v>
      </c>
      <c r="AM155" s="187" t="n">
        <f aca="false">SUM(AM157)</f>
        <v>0</v>
      </c>
      <c r="AN155" s="187" t="n">
        <f aca="false">SUM(AN157)</f>
        <v>50000</v>
      </c>
      <c r="AO155" s="176" t="n">
        <f aca="false">SUM(AN155/$AN$8)</f>
        <v>6636.1404207313</v>
      </c>
      <c r="AP155" s="188" t="n">
        <f aca="false">SUM(AP157)</f>
        <v>50000</v>
      </c>
      <c r="AQ155" s="188" t="n">
        <f aca="false">SUM(AQ157)</f>
        <v>0</v>
      </c>
      <c r="AR155" s="176" t="n">
        <f aca="false">SUM(AP155/$AN$8)</f>
        <v>6636.1404207313</v>
      </c>
      <c r="AS155" s="188" t="n">
        <f aca="false">SUM(AS157)</f>
        <v>50000</v>
      </c>
      <c r="AT155" s="188" t="n">
        <f aca="false">SUM(AT157)</f>
        <v>0</v>
      </c>
      <c r="AU155" s="176" t="n">
        <f aca="false">SUM(AU156)</f>
        <v>0</v>
      </c>
      <c r="AV155" s="177" t="n">
        <f aca="false">SUM(AU155/AR155*100)</f>
        <v>0</v>
      </c>
      <c r="BB155" s="19" t="n">
        <f aca="false">SUM(AW155+AX155+AY155+AZ155+BA155)</f>
        <v>0</v>
      </c>
      <c r="BC155" s="143" t="n">
        <f aca="false">SUM(AU155-BB155)</f>
        <v>0</v>
      </c>
    </row>
    <row r="156" customFormat="false" ht="12.75" hidden="true" customHeight="false" outlineLevel="0" collapsed="false">
      <c r="A156" s="178"/>
      <c r="B156" s="172" t="s">
        <v>210</v>
      </c>
      <c r="C156" s="172"/>
      <c r="D156" s="172"/>
      <c r="E156" s="172"/>
      <c r="F156" s="172"/>
      <c r="G156" s="172"/>
      <c r="H156" s="172"/>
      <c r="I156" s="185" t="s">
        <v>211</v>
      </c>
      <c r="J156" s="186" t="s">
        <v>114</v>
      </c>
      <c r="K156" s="187"/>
      <c r="L156" s="187"/>
      <c r="M156" s="187"/>
      <c r="N156" s="187"/>
      <c r="O156" s="187"/>
      <c r="P156" s="187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76" t="n">
        <f aca="false">SUM(AN156/$AN$8)</f>
        <v>0</v>
      </c>
      <c r="AP156" s="188" t="n">
        <v>50000</v>
      </c>
      <c r="AQ156" s="188" t="n">
        <v>50000</v>
      </c>
      <c r="AR156" s="176" t="n">
        <f aca="false">SUM(AP156/$AN$8)</f>
        <v>6636.1404207313</v>
      </c>
      <c r="AS156" s="188" t="n">
        <v>50000</v>
      </c>
      <c r="AT156" s="188" t="n">
        <v>50000</v>
      </c>
      <c r="AU156" s="176" t="n">
        <f aca="false">SUM(AU157)</f>
        <v>0</v>
      </c>
      <c r="AV156" s="177" t="n">
        <f aca="false">SUM(AU156/AR156*100)</f>
        <v>0</v>
      </c>
      <c r="BC156" s="143" t="n">
        <f aca="false">SUM(AU156-BB156)</f>
        <v>0</v>
      </c>
    </row>
    <row r="157" customFormat="false" ht="12.75" hidden="false" customHeight="false" outlineLevel="0" collapsed="false">
      <c r="A157" s="189"/>
      <c r="B157" s="190"/>
      <c r="C157" s="190"/>
      <c r="D157" s="190"/>
      <c r="E157" s="190"/>
      <c r="F157" s="190"/>
      <c r="G157" s="190"/>
      <c r="H157" s="190"/>
      <c r="I157" s="191" t="n">
        <v>3</v>
      </c>
      <c r="J157" s="84" t="s">
        <v>64</v>
      </c>
      <c r="K157" s="192" t="e">
        <f aca="false">SUM(K158)</f>
        <v>#REF!</v>
      </c>
      <c r="L157" s="192" t="e">
        <f aca="false">SUM(L158)</f>
        <v>#REF!</v>
      </c>
      <c r="M157" s="192" t="e">
        <f aca="false">SUM(M158)</f>
        <v>#REF!</v>
      </c>
      <c r="N157" s="192" t="n">
        <f aca="false">SUM(N158)</f>
        <v>40000</v>
      </c>
      <c r="O157" s="192" t="n">
        <f aca="false">SUM(O158)</f>
        <v>40000</v>
      </c>
      <c r="P157" s="192" t="n">
        <f aca="false">SUM(P158)</f>
        <v>28000</v>
      </c>
      <c r="Q157" s="192" t="n">
        <f aca="false">SUM(Q158)</f>
        <v>28000</v>
      </c>
      <c r="R157" s="192" t="n">
        <f aca="false">SUM(R158)</f>
        <v>0</v>
      </c>
      <c r="S157" s="192" t="n">
        <f aca="false">SUM(S158)</f>
        <v>28000</v>
      </c>
      <c r="T157" s="192" t="n">
        <f aca="false">SUM(T158)</f>
        <v>0</v>
      </c>
      <c r="U157" s="192" t="n">
        <f aca="false">SUM(U158)</f>
        <v>0</v>
      </c>
      <c r="V157" s="192" t="n">
        <f aca="false">SUM(V158)</f>
        <v>100</v>
      </c>
      <c r="W157" s="192" t="n">
        <f aca="false">SUM(W158)</f>
        <v>28000</v>
      </c>
      <c r="X157" s="192" t="n">
        <f aca="false">SUM(X158)</f>
        <v>85000</v>
      </c>
      <c r="Y157" s="192" t="n">
        <f aca="false">SUM(Y158)</f>
        <v>85000</v>
      </c>
      <c r="Z157" s="192" t="n">
        <f aca="false">SUM(Z158)</f>
        <v>85000</v>
      </c>
      <c r="AA157" s="192" t="n">
        <f aca="false">SUM(AA158)</f>
        <v>85000</v>
      </c>
      <c r="AB157" s="192" t="n">
        <f aca="false">SUM(AB158)</f>
        <v>0</v>
      </c>
      <c r="AC157" s="192" t="n">
        <f aca="false">SUM(AC158)</f>
        <v>85000</v>
      </c>
      <c r="AD157" s="192" t="n">
        <f aca="false">SUM(AD158)</f>
        <v>85000</v>
      </c>
      <c r="AE157" s="192" t="n">
        <f aca="false">SUM(AE158)</f>
        <v>0</v>
      </c>
      <c r="AF157" s="192" t="n">
        <f aca="false">SUM(AF158)</f>
        <v>0</v>
      </c>
      <c r="AG157" s="192" t="n">
        <f aca="false">SUM(AG158)</f>
        <v>85000</v>
      </c>
      <c r="AH157" s="192" t="n">
        <f aca="false">SUM(AH158)</f>
        <v>0</v>
      </c>
      <c r="AI157" s="192" t="n">
        <f aca="false">SUM(AI158)</f>
        <v>50000</v>
      </c>
      <c r="AJ157" s="192" t="n">
        <f aca="false">SUM(AJ158)</f>
        <v>0</v>
      </c>
      <c r="AK157" s="192" t="n">
        <f aca="false">SUM(AK158)</f>
        <v>50000</v>
      </c>
      <c r="AL157" s="192" t="n">
        <f aca="false">SUM(AL158)</f>
        <v>0</v>
      </c>
      <c r="AM157" s="192" t="n">
        <f aca="false">SUM(AM158)</f>
        <v>0</v>
      </c>
      <c r="AN157" s="192" t="n">
        <f aca="false">SUM(AN158)</f>
        <v>50000</v>
      </c>
      <c r="AO157" s="176" t="n">
        <f aca="false">SUM(AN157/$AN$8)</f>
        <v>6636.1404207313</v>
      </c>
      <c r="AP157" s="176" t="n">
        <f aca="false">SUM(AP158)</f>
        <v>50000</v>
      </c>
      <c r="AQ157" s="176" t="n">
        <f aca="false">SUM(AQ158)</f>
        <v>0</v>
      </c>
      <c r="AR157" s="176" t="n">
        <f aca="false">SUM(AP157/$AN$8)</f>
        <v>6636.1404207313</v>
      </c>
      <c r="AS157" s="176" t="n">
        <f aca="false">SUM(AS158)</f>
        <v>50000</v>
      </c>
      <c r="AT157" s="176" t="n">
        <f aca="false">SUM(AT158)</f>
        <v>0</v>
      </c>
      <c r="AU157" s="176" t="n">
        <f aca="false">SUM(AU158)</f>
        <v>0</v>
      </c>
      <c r="AV157" s="177" t="n">
        <f aca="false">SUM(AU157/AR157*100)</f>
        <v>0</v>
      </c>
      <c r="BB157" s="19" t="n">
        <f aca="false">SUM(AW157+AX157+AY157+AZ157+BA157)</f>
        <v>0</v>
      </c>
      <c r="BC157" s="143" t="n">
        <f aca="false">SUM(AU157-BB157)</f>
        <v>0</v>
      </c>
    </row>
    <row r="158" customFormat="false" ht="12.75" hidden="false" customHeight="false" outlineLevel="0" collapsed="false">
      <c r="A158" s="189"/>
      <c r="B158" s="190"/>
      <c r="C158" s="190"/>
      <c r="D158" s="190"/>
      <c r="E158" s="190"/>
      <c r="F158" s="190"/>
      <c r="G158" s="190"/>
      <c r="H158" s="190"/>
      <c r="I158" s="191" t="n">
        <v>38</v>
      </c>
      <c r="J158" s="84" t="s">
        <v>219</v>
      </c>
      <c r="K158" s="192" t="e">
        <f aca="false">SUM(K159)</f>
        <v>#REF!</v>
      </c>
      <c r="L158" s="192" t="e">
        <f aca="false">SUM(L159)</f>
        <v>#REF!</v>
      </c>
      <c r="M158" s="192" t="e">
        <f aca="false">SUM(M159)</f>
        <v>#REF!</v>
      </c>
      <c r="N158" s="192" t="n">
        <f aca="false">SUM(N159)</f>
        <v>40000</v>
      </c>
      <c r="O158" s="192" t="n">
        <f aca="false">SUM(O159)</f>
        <v>40000</v>
      </c>
      <c r="P158" s="192" t="n">
        <f aca="false">SUM(P159)</f>
        <v>28000</v>
      </c>
      <c r="Q158" s="192" t="n">
        <f aca="false">SUM(Q159)</f>
        <v>28000</v>
      </c>
      <c r="R158" s="192" t="n">
        <f aca="false">SUM(R159)</f>
        <v>0</v>
      </c>
      <c r="S158" s="192" t="n">
        <f aca="false">SUM(S159)</f>
        <v>28000</v>
      </c>
      <c r="T158" s="192" t="n">
        <f aca="false">SUM(T159)</f>
        <v>0</v>
      </c>
      <c r="U158" s="192" t="n">
        <f aca="false">SUM(U159)</f>
        <v>0</v>
      </c>
      <c r="V158" s="192" t="n">
        <f aca="false">SUM(V159)</f>
        <v>100</v>
      </c>
      <c r="W158" s="192" t="n">
        <f aca="false">SUM(W159)</f>
        <v>28000</v>
      </c>
      <c r="X158" s="192" t="n">
        <f aca="false">SUM(X159)</f>
        <v>85000</v>
      </c>
      <c r="Y158" s="192" t="n">
        <f aca="false">SUM(Y159)</f>
        <v>85000</v>
      </c>
      <c r="Z158" s="192" t="n">
        <f aca="false">SUM(Z159)</f>
        <v>85000</v>
      </c>
      <c r="AA158" s="192" t="n">
        <f aca="false">SUM(AA159)</f>
        <v>85000</v>
      </c>
      <c r="AB158" s="192" t="n">
        <f aca="false">SUM(AB159)</f>
        <v>0</v>
      </c>
      <c r="AC158" s="192" t="n">
        <f aca="false">SUM(AC159)</f>
        <v>85000</v>
      </c>
      <c r="AD158" s="192" t="n">
        <f aca="false">SUM(AD159)</f>
        <v>85000</v>
      </c>
      <c r="AE158" s="192" t="n">
        <f aca="false">SUM(AE159)</f>
        <v>0</v>
      </c>
      <c r="AF158" s="192" t="n">
        <f aca="false">SUM(AF159)</f>
        <v>0</v>
      </c>
      <c r="AG158" s="192" t="n">
        <f aca="false">SUM(AG159)</f>
        <v>85000</v>
      </c>
      <c r="AH158" s="192" t="n">
        <f aca="false">SUM(AH159)</f>
        <v>0</v>
      </c>
      <c r="AI158" s="192" t="n">
        <f aca="false">SUM(AI159)</f>
        <v>50000</v>
      </c>
      <c r="AJ158" s="192" t="n">
        <f aca="false">SUM(AJ159)</f>
        <v>0</v>
      </c>
      <c r="AK158" s="192" t="n">
        <f aca="false">SUM(AK159)</f>
        <v>50000</v>
      </c>
      <c r="AL158" s="192" t="n">
        <f aca="false">SUM(AL159)</f>
        <v>0</v>
      </c>
      <c r="AM158" s="192" t="n">
        <f aca="false">SUM(AM159)</f>
        <v>0</v>
      </c>
      <c r="AN158" s="192" t="n">
        <f aca="false">SUM(AN159)</f>
        <v>50000</v>
      </c>
      <c r="AO158" s="176" t="n">
        <f aca="false">SUM(AN158/$AN$8)</f>
        <v>6636.1404207313</v>
      </c>
      <c r="AP158" s="176" t="n">
        <f aca="false">SUM(AP159)</f>
        <v>50000</v>
      </c>
      <c r="AQ158" s="176"/>
      <c r="AR158" s="176" t="n">
        <f aca="false">SUM(AP158/$AN$8)</f>
        <v>6636.1404207313</v>
      </c>
      <c r="AS158" s="176" t="n">
        <v>50000</v>
      </c>
      <c r="AT158" s="176"/>
      <c r="AU158" s="176" t="n">
        <f aca="false">SUM(AU159)</f>
        <v>0</v>
      </c>
      <c r="AV158" s="177" t="n">
        <f aca="false">SUM(AU158/AR158*100)</f>
        <v>0</v>
      </c>
      <c r="BB158" s="19" t="n">
        <f aca="false">SUM(AW158+AX158+AY158+AZ158+BA158)</f>
        <v>0</v>
      </c>
      <c r="BC158" s="143" t="n">
        <f aca="false">SUM(AU158-BB158)</f>
        <v>0</v>
      </c>
    </row>
    <row r="159" customFormat="false" ht="12.75" hidden="false" customHeight="false" outlineLevel="0" collapsed="false">
      <c r="A159" s="193"/>
      <c r="B159" s="194" t="s">
        <v>83</v>
      </c>
      <c r="C159" s="194"/>
      <c r="D159" s="194"/>
      <c r="E159" s="194"/>
      <c r="F159" s="194"/>
      <c r="G159" s="194"/>
      <c r="H159" s="194"/>
      <c r="I159" s="195" t="n">
        <v>381</v>
      </c>
      <c r="J159" s="196" t="s">
        <v>220</v>
      </c>
      <c r="K159" s="197" t="e">
        <f aca="false">SUM(#REF!)</f>
        <v>#REF!</v>
      </c>
      <c r="L159" s="197" t="e">
        <f aca="false">SUM(#REF!)</f>
        <v>#REF!</v>
      </c>
      <c r="M159" s="197" t="e">
        <f aca="false">SUM(#REF!)</f>
        <v>#REF!</v>
      </c>
      <c r="N159" s="197" t="n">
        <f aca="false">SUM(N160:N160)</f>
        <v>40000</v>
      </c>
      <c r="O159" s="197" t="n">
        <f aca="false">SUM(O160:O160)</f>
        <v>40000</v>
      </c>
      <c r="P159" s="197" t="n">
        <f aca="false">SUM(P160:P160)</f>
        <v>28000</v>
      </c>
      <c r="Q159" s="197" t="n">
        <f aca="false">SUM(Q160:Q160)</f>
        <v>28000</v>
      </c>
      <c r="R159" s="197" t="n">
        <f aca="false">SUM(R160:R160)</f>
        <v>0</v>
      </c>
      <c r="S159" s="197" t="n">
        <f aca="false">SUM(S160:S160)</f>
        <v>28000</v>
      </c>
      <c r="T159" s="197" t="n">
        <f aca="false">SUM(T160:T160)</f>
        <v>0</v>
      </c>
      <c r="U159" s="197" t="n">
        <f aca="false">SUM(U160:U160)</f>
        <v>0</v>
      </c>
      <c r="V159" s="197" t="n">
        <f aca="false">SUM(V160:V160)</f>
        <v>100</v>
      </c>
      <c r="W159" s="197" t="n">
        <f aca="false">SUM(W160:W160)</f>
        <v>28000</v>
      </c>
      <c r="X159" s="197" t="n">
        <f aca="false">SUM(X160:X160)</f>
        <v>85000</v>
      </c>
      <c r="Y159" s="197" t="n">
        <f aca="false">SUM(Y160:Y160)</f>
        <v>85000</v>
      </c>
      <c r="Z159" s="197" t="n">
        <f aca="false">SUM(Z160:Z160)</f>
        <v>85000</v>
      </c>
      <c r="AA159" s="197" t="n">
        <f aca="false">SUM(AA160:AA160)</f>
        <v>85000</v>
      </c>
      <c r="AB159" s="197" t="n">
        <f aca="false">SUM(AB160:AB160)</f>
        <v>0</v>
      </c>
      <c r="AC159" s="197" t="n">
        <f aca="false">SUM(AC160:AC160)</f>
        <v>85000</v>
      </c>
      <c r="AD159" s="197" t="n">
        <f aca="false">SUM(AD160:AD160)</f>
        <v>85000</v>
      </c>
      <c r="AE159" s="197" t="n">
        <f aca="false">SUM(AE160:AE160)</f>
        <v>0</v>
      </c>
      <c r="AF159" s="197" t="n">
        <f aca="false">SUM(AF160:AF160)</f>
        <v>0</v>
      </c>
      <c r="AG159" s="197" t="n">
        <f aca="false">SUM(AG160:AG160)</f>
        <v>85000</v>
      </c>
      <c r="AH159" s="197" t="n">
        <f aca="false">SUM(AH160:AH160)</f>
        <v>0</v>
      </c>
      <c r="AI159" s="197" t="n">
        <f aca="false">SUM(AI160:AI160)</f>
        <v>50000</v>
      </c>
      <c r="AJ159" s="197" t="n">
        <f aca="false">SUM(AJ160:AJ160)</f>
        <v>0</v>
      </c>
      <c r="AK159" s="197" t="n">
        <f aca="false">SUM(AK160:AK160)</f>
        <v>50000</v>
      </c>
      <c r="AL159" s="197" t="n">
        <f aca="false">SUM(AL160:AL160)</f>
        <v>0</v>
      </c>
      <c r="AM159" s="197" t="n">
        <f aca="false">SUM(AM160:AM160)</f>
        <v>0</v>
      </c>
      <c r="AN159" s="197" t="n">
        <f aca="false">SUM(AN160:AN160)</f>
        <v>50000</v>
      </c>
      <c r="AO159" s="176" t="n">
        <f aca="false">SUM(AN159/$AN$8)</f>
        <v>6636.1404207313</v>
      </c>
      <c r="AP159" s="188" t="n">
        <f aca="false">SUM(AP160:AP160)</f>
        <v>50000</v>
      </c>
      <c r="AQ159" s="188"/>
      <c r="AR159" s="176" t="n">
        <f aca="false">SUM(AP159/$AN$8)</f>
        <v>6636.1404207313</v>
      </c>
      <c r="AS159" s="188"/>
      <c r="AT159" s="188"/>
      <c r="AU159" s="176" t="n">
        <f aca="false">SUM(AU160)</f>
        <v>0</v>
      </c>
      <c r="AV159" s="177" t="n">
        <f aca="false">SUM(AU159/AR159*100)</f>
        <v>0</v>
      </c>
      <c r="BB159" s="19" t="n">
        <f aca="false">SUM(AW159+AX159+AY159+AZ159+BA159)</f>
        <v>0</v>
      </c>
      <c r="BC159" s="143" t="n">
        <f aca="false">SUM(AU159-BB159)</f>
        <v>0</v>
      </c>
    </row>
    <row r="160" customFormat="false" ht="12.75" hidden="false" customHeight="false" outlineLevel="0" collapsed="false">
      <c r="A160" s="193"/>
      <c r="B160" s="194"/>
      <c r="C160" s="194"/>
      <c r="D160" s="194"/>
      <c r="E160" s="194"/>
      <c r="F160" s="194"/>
      <c r="G160" s="194"/>
      <c r="H160" s="194"/>
      <c r="I160" s="206" t="n">
        <v>38111</v>
      </c>
      <c r="J160" s="196" t="s">
        <v>340</v>
      </c>
      <c r="K160" s="197"/>
      <c r="L160" s="197"/>
      <c r="M160" s="197"/>
      <c r="N160" s="197" t="n">
        <v>40000</v>
      </c>
      <c r="O160" s="197" t="n">
        <v>40000</v>
      </c>
      <c r="P160" s="197" t="n">
        <v>28000</v>
      </c>
      <c r="Q160" s="197" t="n">
        <v>28000</v>
      </c>
      <c r="R160" s="197"/>
      <c r="S160" s="197" t="n">
        <v>28000</v>
      </c>
      <c r="T160" s="197"/>
      <c r="U160" s="197"/>
      <c r="V160" s="176" t="n">
        <f aca="false">S160/P160*100</f>
        <v>100</v>
      </c>
      <c r="W160" s="188" t="n">
        <v>28000</v>
      </c>
      <c r="X160" s="197" t="n">
        <v>85000</v>
      </c>
      <c r="Y160" s="197" t="n">
        <v>85000</v>
      </c>
      <c r="Z160" s="197" t="n">
        <v>85000</v>
      </c>
      <c r="AA160" s="197" t="n">
        <v>85000</v>
      </c>
      <c r="AB160" s="197"/>
      <c r="AC160" s="197" t="n">
        <v>85000</v>
      </c>
      <c r="AD160" s="197" t="n">
        <v>85000</v>
      </c>
      <c r="AE160" s="197"/>
      <c r="AF160" s="197"/>
      <c r="AG160" s="198" t="n">
        <f aca="false">SUM(AC160+AE160-AF160)</f>
        <v>85000</v>
      </c>
      <c r="AH160" s="197"/>
      <c r="AI160" s="197" t="n">
        <v>50000</v>
      </c>
      <c r="AJ160" s="129" t="n">
        <v>0</v>
      </c>
      <c r="AK160" s="197" t="n">
        <v>50000</v>
      </c>
      <c r="AL160" s="197"/>
      <c r="AM160" s="197"/>
      <c r="AN160" s="129" t="n">
        <f aca="false">SUM(AK160+AL160-AM160)</f>
        <v>50000</v>
      </c>
      <c r="AO160" s="176" t="n">
        <f aca="false">SUM(AN160/$AN$8)</f>
        <v>6636.1404207313</v>
      </c>
      <c r="AP160" s="131" t="n">
        <v>50000</v>
      </c>
      <c r="AQ160" s="131"/>
      <c r="AR160" s="176" t="n">
        <f aca="false">SUM(AP160/$AN$8)</f>
        <v>6636.1404207313</v>
      </c>
      <c r="AS160" s="131"/>
      <c r="AT160" s="131"/>
      <c r="AU160" s="176" t="n">
        <v>0</v>
      </c>
      <c r="AV160" s="177" t="n">
        <f aca="false">SUM(AU160/AR160*100)</f>
        <v>0</v>
      </c>
      <c r="BB160" s="19" t="n">
        <f aca="false">SUM(AW160+AX160+AY160+AZ160+BA160)</f>
        <v>0</v>
      </c>
      <c r="BC160" s="143" t="n">
        <f aca="false">SUM(AU160-BB160)</f>
        <v>0</v>
      </c>
    </row>
    <row r="161" customFormat="false" ht="12.75" hidden="true" customHeight="false" outlineLevel="0" collapsed="false">
      <c r="A161" s="178" t="s">
        <v>342</v>
      </c>
      <c r="B161" s="172"/>
      <c r="C161" s="172"/>
      <c r="D161" s="172"/>
      <c r="E161" s="172"/>
      <c r="F161" s="172"/>
      <c r="G161" s="172"/>
      <c r="H161" s="172"/>
      <c r="I161" s="185" t="s">
        <v>207</v>
      </c>
      <c r="J161" s="186" t="s">
        <v>343</v>
      </c>
      <c r="K161" s="187" t="n">
        <f aca="false">SUM(K162)</f>
        <v>0</v>
      </c>
      <c r="L161" s="187" t="n">
        <f aca="false">SUM(L162)</f>
        <v>3000</v>
      </c>
      <c r="M161" s="187" t="n">
        <f aca="false">SUM(M162)</f>
        <v>3000</v>
      </c>
      <c r="N161" s="187" t="n">
        <f aca="false">SUM(N162)</f>
        <v>3000</v>
      </c>
      <c r="O161" s="187" t="n">
        <f aca="false">SUM(O162)</f>
        <v>3000</v>
      </c>
      <c r="P161" s="187" t="n">
        <f aca="false">SUM(P162)</f>
        <v>3000</v>
      </c>
      <c r="Q161" s="187" t="n">
        <f aca="false">SUM(Q162)</f>
        <v>3000</v>
      </c>
      <c r="R161" s="187" t="n">
        <f aca="false">SUM(R162)</f>
        <v>0</v>
      </c>
      <c r="S161" s="187" t="n">
        <f aca="false">SUM(S162)</f>
        <v>3000</v>
      </c>
      <c r="T161" s="187" t="n">
        <f aca="false">SUM(T162)</f>
        <v>0</v>
      </c>
      <c r="U161" s="187" t="n">
        <f aca="false">SUM(U162)</f>
        <v>0</v>
      </c>
      <c r="V161" s="187" t="n">
        <f aca="false">SUM(V162)</f>
        <v>100</v>
      </c>
      <c r="W161" s="187" t="n">
        <f aca="false">SUM(W162)</f>
        <v>3000</v>
      </c>
      <c r="X161" s="187" t="n">
        <f aca="false">SUM(X162)</f>
        <v>3000</v>
      </c>
      <c r="Y161" s="187" t="n">
        <f aca="false">SUM(Y162)</f>
        <v>3000</v>
      </c>
      <c r="Z161" s="187" t="n">
        <f aca="false">SUM(Z162)</f>
        <v>3000</v>
      </c>
      <c r="AA161" s="187" t="n">
        <f aca="false">SUM(AA162)</f>
        <v>8000</v>
      </c>
      <c r="AB161" s="187" t="n">
        <f aca="false">SUM(AB162)</f>
        <v>0</v>
      </c>
      <c r="AC161" s="187" t="n">
        <f aca="false">SUM(AC162)</f>
        <v>30000</v>
      </c>
      <c r="AD161" s="187" t="n">
        <f aca="false">SUM(AD162)</f>
        <v>10000</v>
      </c>
      <c r="AE161" s="187" t="n">
        <f aca="false">SUM(AE162)</f>
        <v>0</v>
      </c>
      <c r="AF161" s="187" t="n">
        <f aca="false">SUM(AF162)</f>
        <v>0</v>
      </c>
      <c r="AG161" s="187" t="n">
        <f aca="false">SUM(AG162)</f>
        <v>10000</v>
      </c>
      <c r="AH161" s="187" t="n">
        <f aca="false">SUM(AH162)</f>
        <v>4997.09</v>
      </c>
      <c r="AI161" s="187" t="n">
        <f aca="false">SUM(AI162)</f>
        <v>10000</v>
      </c>
      <c r="AJ161" s="187" t="n">
        <f aca="false">SUM(AJ162)</f>
        <v>0</v>
      </c>
      <c r="AK161" s="187" t="n">
        <f aca="false">SUM(AK162)</f>
        <v>10000</v>
      </c>
      <c r="AL161" s="187" t="n">
        <f aca="false">SUM(AL162)</f>
        <v>0</v>
      </c>
      <c r="AM161" s="187" t="n">
        <f aca="false">SUM(AM162)</f>
        <v>0</v>
      </c>
      <c r="AN161" s="187" t="n">
        <f aca="false">SUM(AN162)</f>
        <v>10000</v>
      </c>
      <c r="AO161" s="176" t="n">
        <f aca="false">SUM(AN161/$AN$8)</f>
        <v>1327.22808414626</v>
      </c>
      <c r="AP161" s="188" t="n">
        <f aca="false">SUM(AP162)</f>
        <v>10000</v>
      </c>
      <c r="AQ161" s="188" t="n">
        <f aca="false">SUM(AQ162)</f>
        <v>0</v>
      </c>
      <c r="AR161" s="176" t="n">
        <f aca="false">SUM(AP161/$AN$8)</f>
        <v>1327.22808414626</v>
      </c>
      <c r="AS161" s="188" t="n">
        <f aca="false">SUM(AS162)</f>
        <v>10000</v>
      </c>
      <c r="AT161" s="188" t="n">
        <f aca="false">SUM(AT162)</f>
        <v>0</v>
      </c>
      <c r="AU161" s="176" t="n">
        <f aca="false">SUM(AU162)</f>
        <v>0</v>
      </c>
      <c r="AV161" s="177" t="n">
        <f aca="false">SUM(AU161/AR161*100)</f>
        <v>0</v>
      </c>
      <c r="BB161" s="19" t="n">
        <f aca="false">SUM(AW161+AX161+AY161+AZ161+BA161)</f>
        <v>0</v>
      </c>
      <c r="BC161" s="143" t="n">
        <f aca="false">SUM(AU161-BB161)</f>
        <v>0</v>
      </c>
    </row>
    <row r="162" customFormat="false" ht="12.75" hidden="true" customHeight="false" outlineLevel="0" collapsed="false">
      <c r="A162" s="178"/>
      <c r="B162" s="172"/>
      <c r="C162" s="172"/>
      <c r="D162" s="172"/>
      <c r="E162" s="172"/>
      <c r="F162" s="172"/>
      <c r="G162" s="172"/>
      <c r="H162" s="172"/>
      <c r="I162" s="185" t="s">
        <v>344</v>
      </c>
      <c r="J162" s="186"/>
      <c r="K162" s="187" t="n">
        <f aca="false">SUM(K164)</f>
        <v>0</v>
      </c>
      <c r="L162" s="187" t="n">
        <f aca="false">SUM(L164)</f>
        <v>3000</v>
      </c>
      <c r="M162" s="187" t="n">
        <f aca="false">SUM(M164)</f>
        <v>3000</v>
      </c>
      <c r="N162" s="187" t="n">
        <f aca="false">SUM(N164)</f>
        <v>3000</v>
      </c>
      <c r="O162" s="187" t="n">
        <f aca="false">SUM(O164)</f>
        <v>3000</v>
      </c>
      <c r="P162" s="187" t="n">
        <f aca="false">SUM(P164)</f>
        <v>3000</v>
      </c>
      <c r="Q162" s="187" t="n">
        <f aca="false">SUM(Q164)</f>
        <v>3000</v>
      </c>
      <c r="R162" s="187" t="n">
        <f aca="false">SUM(R164)</f>
        <v>0</v>
      </c>
      <c r="S162" s="187" t="n">
        <f aca="false">SUM(S164)</f>
        <v>3000</v>
      </c>
      <c r="T162" s="187" t="n">
        <f aca="false">SUM(T164)</f>
        <v>0</v>
      </c>
      <c r="U162" s="187" t="n">
        <f aca="false">SUM(U164)</f>
        <v>0</v>
      </c>
      <c r="V162" s="187" t="n">
        <f aca="false">SUM(V164)</f>
        <v>100</v>
      </c>
      <c r="W162" s="187" t="n">
        <f aca="false">SUM(W164)</f>
        <v>3000</v>
      </c>
      <c r="X162" s="187" t="n">
        <f aca="false">SUM(X164)</f>
        <v>3000</v>
      </c>
      <c r="Y162" s="187" t="n">
        <f aca="false">SUM(Y164)</f>
        <v>3000</v>
      </c>
      <c r="Z162" s="187" t="n">
        <f aca="false">SUM(Z164)</f>
        <v>3000</v>
      </c>
      <c r="AA162" s="187" t="n">
        <f aca="false">SUM(AA164)</f>
        <v>8000</v>
      </c>
      <c r="AB162" s="187" t="n">
        <f aca="false">SUM(AB164)</f>
        <v>0</v>
      </c>
      <c r="AC162" s="187" t="n">
        <f aca="false">SUM(AC164)</f>
        <v>30000</v>
      </c>
      <c r="AD162" s="187" t="n">
        <f aca="false">SUM(AD164)</f>
        <v>10000</v>
      </c>
      <c r="AE162" s="187" t="n">
        <f aca="false">SUM(AE164)</f>
        <v>0</v>
      </c>
      <c r="AF162" s="187" t="n">
        <f aca="false">SUM(AF164)</f>
        <v>0</v>
      </c>
      <c r="AG162" s="187" t="n">
        <f aca="false">SUM(AG164)</f>
        <v>10000</v>
      </c>
      <c r="AH162" s="187" t="n">
        <f aca="false">SUM(AH164)</f>
        <v>4997.09</v>
      </c>
      <c r="AI162" s="187" t="n">
        <f aca="false">SUM(AI164)</f>
        <v>10000</v>
      </c>
      <c r="AJ162" s="187" t="n">
        <f aca="false">SUM(AJ164)</f>
        <v>0</v>
      </c>
      <c r="AK162" s="187" t="n">
        <f aca="false">SUM(AK164)</f>
        <v>10000</v>
      </c>
      <c r="AL162" s="187" t="n">
        <f aca="false">SUM(AL164)</f>
        <v>0</v>
      </c>
      <c r="AM162" s="187" t="n">
        <f aca="false">SUM(AM164)</f>
        <v>0</v>
      </c>
      <c r="AN162" s="187" t="n">
        <f aca="false">SUM(AN164)</f>
        <v>10000</v>
      </c>
      <c r="AO162" s="176" t="n">
        <f aca="false">SUM(AN162/$AN$8)</f>
        <v>1327.22808414626</v>
      </c>
      <c r="AP162" s="188" t="n">
        <f aca="false">SUM(AP164)</f>
        <v>10000</v>
      </c>
      <c r="AQ162" s="188" t="n">
        <f aca="false">SUM(AQ164)</f>
        <v>0</v>
      </c>
      <c r="AR162" s="176" t="n">
        <f aca="false">SUM(AP162/$AN$8)</f>
        <v>1327.22808414626</v>
      </c>
      <c r="AS162" s="188" t="n">
        <f aca="false">SUM(AS164)</f>
        <v>10000</v>
      </c>
      <c r="AT162" s="188" t="n">
        <f aca="false">SUM(AT164)</f>
        <v>0</v>
      </c>
      <c r="AU162" s="176" t="n">
        <f aca="false">SUM(AU163)</f>
        <v>0</v>
      </c>
      <c r="AV162" s="177" t="n">
        <f aca="false">SUM(AU162/AR162*100)</f>
        <v>0</v>
      </c>
      <c r="BB162" s="19" t="n">
        <f aca="false">SUM(AW162+AX162+AY162+AZ162+BA162)</f>
        <v>0</v>
      </c>
      <c r="BC162" s="143" t="n">
        <f aca="false">SUM(AU162-BB162)</f>
        <v>0</v>
      </c>
    </row>
    <row r="163" customFormat="false" ht="12.75" hidden="true" customHeight="false" outlineLevel="0" collapsed="false">
      <c r="A163" s="178"/>
      <c r="B163" s="172" t="s">
        <v>229</v>
      </c>
      <c r="C163" s="172"/>
      <c r="D163" s="172"/>
      <c r="E163" s="172"/>
      <c r="F163" s="172"/>
      <c r="G163" s="172"/>
      <c r="H163" s="172"/>
      <c r="I163" s="201" t="s">
        <v>230</v>
      </c>
      <c r="J163" s="186" t="s">
        <v>28</v>
      </c>
      <c r="K163" s="187"/>
      <c r="L163" s="187"/>
      <c r="M163" s="187"/>
      <c r="N163" s="187"/>
      <c r="O163" s="187"/>
      <c r="P163" s="187"/>
      <c r="Q163" s="187"/>
      <c r="R163" s="187"/>
      <c r="S163" s="187"/>
      <c r="T163" s="187"/>
      <c r="U163" s="187"/>
      <c r="V163" s="187"/>
      <c r="W163" s="187"/>
      <c r="X163" s="187"/>
      <c r="Y163" s="187"/>
      <c r="Z163" s="187"/>
      <c r="AA163" s="187"/>
      <c r="AB163" s="187"/>
      <c r="AC163" s="187"/>
      <c r="AD163" s="187"/>
      <c r="AE163" s="187"/>
      <c r="AF163" s="187"/>
      <c r="AG163" s="187"/>
      <c r="AH163" s="187"/>
      <c r="AI163" s="187"/>
      <c r="AJ163" s="187"/>
      <c r="AK163" s="187"/>
      <c r="AL163" s="187"/>
      <c r="AM163" s="187"/>
      <c r="AN163" s="187"/>
      <c r="AO163" s="176" t="n">
        <f aca="false">SUM(AN163/$AN$8)</f>
        <v>0</v>
      </c>
      <c r="AP163" s="188" t="n">
        <v>10000</v>
      </c>
      <c r="AQ163" s="188"/>
      <c r="AR163" s="176" t="n">
        <f aca="false">SUM(AP163/$AN$8)</f>
        <v>1327.22808414626</v>
      </c>
      <c r="AS163" s="188" t="n">
        <v>10000</v>
      </c>
      <c r="AT163" s="188"/>
      <c r="AU163" s="176" t="n">
        <v>0</v>
      </c>
      <c r="AV163" s="177" t="n">
        <f aca="false">SUM(AU163/AR163*100)</f>
        <v>0</v>
      </c>
      <c r="BC163" s="143" t="n">
        <f aca="false">SUM(AU163-BB163)</f>
        <v>0</v>
      </c>
    </row>
    <row r="164" customFormat="false" ht="12.75" hidden="false" customHeight="false" outlineLevel="0" collapsed="false">
      <c r="A164" s="189"/>
      <c r="B164" s="190"/>
      <c r="C164" s="190"/>
      <c r="D164" s="190"/>
      <c r="E164" s="190"/>
      <c r="F164" s="190"/>
      <c r="G164" s="190"/>
      <c r="H164" s="190"/>
      <c r="I164" s="191" t="n">
        <v>3</v>
      </c>
      <c r="J164" s="84" t="s">
        <v>64</v>
      </c>
      <c r="K164" s="192" t="n">
        <f aca="false">SUM(K165)</f>
        <v>0</v>
      </c>
      <c r="L164" s="192" t="n">
        <f aca="false">SUM(L165)</f>
        <v>3000</v>
      </c>
      <c r="M164" s="192" t="n">
        <f aca="false">SUM(M165)</f>
        <v>3000</v>
      </c>
      <c r="N164" s="192" t="n">
        <f aca="false">SUM(N165)</f>
        <v>3000</v>
      </c>
      <c r="O164" s="192" t="n">
        <f aca="false">SUM(O165)</f>
        <v>3000</v>
      </c>
      <c r="P164" s="192" t="n">
        <f aca="false">SUM(P165)</f>
        <v>3000</v>
      </c>
      <c r="Q164" s="192" t="n">
        <f aca="false">SUM(Q165)</f>
        <v>3000</v>
      </c>
      <c r="R164" s="192" t="n">
        <f aca="false">SUM(R165)</f>
        <v>0</v>
      </c>
      <c r="S164" s="192" t="n">
        <f aca="false">SUM(S165)</f>
        <v>3000</v>
      </c>
      <c r="T164" s="192" t="n">
        <f aca="false">SUM(T165)</f>
        <v>0</v>
      </c>
      <c r="U164" s="192" t="n">
        <f aca="false">SUM(U165)</f>
        <v>0</v>
      </c>
      <c r="V164" s="192" t="n">
        <f aca="false">SUM(V165)</f>
        <v>100</v>
      </c>
      <c r="W164" s="192" t="n">
        <f aca="false">SUM(W165)</f>
        <v>3000</v>
      </c>
      <c r="X164" s="192" t="n">
        <f aca="false">SUM(X165)</f>
        <v>3000</v>
      </c>
      <c r="Y164" s="192" t="n">
        <f aca="false">SUM(Y165)</f>
        <v>3000</v>
      </c>
      <c r="Z164" s="192" t="n">
        <f aca="false">SUM(Z165)</f>
        <v>3000</v>
      </c>
      <c r="AA164" s="192" t="n">
        <f aca="false">SUM(AA165)</f>
        <v>8000</v>
      </c>
      <c r="AB164" s="192" t="n">
        <f aca="false">SUM(AB165)</f>
        <v>0</v>
      </c>
      <c r="AC164" s="192" t="n">
        <f aca="false">SUM(AC165)</f>
        <v>30000</v>
      </c>
      <c r="AD164" s="192" t="n">
        <f aca="false">SUM(AD165)</f>
        <v>10000</v>
      </c>
      <c r="AE164" s="192" t="n">
        <f aca="false">SUM(AE165)</f>
        <v>0</v>
      </c>
      <c r="AF164" s="192" t="n">
        <f aca="false">SUM(AF165)</f>
        <v>0</v>
      </c>
      <c r="AG164" s="192" t="n">
        <f aca="false">SUM(AG165)</f>
        <v>10000</v>
      </c>
      <c r="AH164" s="192" t="n">
        <f aca="false">SUM(AH165)</f>
        <v>4997.09</v>
      </c>
      <c r="AI164" s="192" t="n">
        <f aca="false">SUM(AI165)</f>
        <v>10000</v>
      </c>
      <c r="AJ164" s="192" t="n">
        <f aca="false">SUM(AJ165)</f>
        <v>0</v>
      </c>
      <c r="AK164" s="192" t="n">
        <f aca="false">SUM(AK165)</f>
        <v>10000</v>
      </c>
      <c r="AL164" s="192" t="n">
        <f aca="false">SUM(AL165)</f>
        <v>0</v>
      </c>
      <c r="AM164" s="192" t="n">
        <f aca="false">SUM(AM165)</f>
        <v>0</v>
      </c>
      <c r="AN164" s="192" t="n">
        <f aca="false">SUM(AN165)</f>
        <v>10000</v>
      </c>
      <c r="AO164" s="176" t="n">
        <f aca="false">SUM(AN164/$AN$8)</f>
        <v>1327.22808414626</v>
      </c>
      <c r="AP164" s="176" t="n">
        <f aca="false">SUM(AP165)</f>
        <v>10000</v>
      </c>
      <c r="AQ164" s="176" t="n">
        <f aca="false">SUM(AQ165)</f>
        <v>0</v>
      </c>
      <c r="AR164" s="176" t="n">
        <f aca="false">SUM(AP164/$AN$8)</f>
        <v>1327.22808414626</v>
      </c>
      <c r="AS164" s="176" t="n">
        <f aca="false">SUM(AS165)</f>
        <v>10000</v>
      </c>
      <c r="AT164" s="176" t="n">
        <f aca="false">SUM(AT165)</f>
        <v>0</v>
      </c>
      <c r="AU164" s="176"/>
      <c r="AV164" s="177" t="n">
        <f aca="false">SUM(AU164/AR164*100)</f>
        <v>0</v>
      </c>
      <c r="BB164" s="19" t="n">
        <f aca="false">SUM(AW164+AX164+AY164+AZ164+BA164)</f>
        <v>0</v>
      </c>
      <c r="BC164" s="143" t="n">
        <f aca="false">SUM(AU164-BB164)</f>
        <v>0</v>
      </c>
    </row>
    <row r="165" customFormat="false" ht="12.75" hidden="false" customHeight="false" outlineLevel="0" collapsed="false">
      <c r="A165" s="189"/>
      <c r="B165" s="190"/>
      <c r="C165" s="190"/>
      <c r="D165" s="190"/>
      <c r="E165" s="190"/>
      <c r="F165" s="190"/>
      <c r="G165" s="190"/>
      <c r="H165" s="190"/>
      <c r="I165" s="191" t="n">
        <v>38</v>
      </c>
      <c r="J165" s="84" t="s">
        <v>219</v>
      </c>
      <c r="K165" s="192" t="n">
        <f aca="false">SUM(K166)</f>
        <v>0</v>
      </c>
      <c r="L165" s="192" t="n">
        <f aca="false">SUM(L166)</f>
        <v>3000</v>
      </c>
      <c r="M165" s="192" t="n">
        <f aca="false">SUM(M166)</f>
        <v>3000</v>
      </c>
      <c r="N165" s="192" t="n">
        <f aca="false">SUM(N166)</f>
        <v>3000</v>
      </c>
      <c r="O165" s="192" t="n">
        <f aca="false">SUM(O166)</f>
        <v>3000</v>
      </c>
      <c r="P165" s="192" t="n">
        <f aca="false">SUM(P166)</f>
        <v>3000</v>
      </c>
      <c r="Q165" s="192" t="n">
        <f aca="false">SUM(Q166)</f>
        <v>3000</v>
      </c>
      <c r="R165" s="192" t="n">
        <f aca="false">SUM(R166)</f>
        <v>0</v>
      </c>
      <c r="S165" s="192" t="n">
        <f aca="false">SUM(S166)</f>
        <v>3000</v>
      </c>
      <c r="T165" s="192" t="n">
        <f aca="false">SUM(T166)</f>
        <v>0</v>
      </c>
      <c r="U165" s="192" t="n">
        <f aca="false">SUM(U166)</f>
        <v>0</v>
      </c>
      <c r="V165" s="192" t="n">
        <f aca="false">SUM(V166)</f>
        <v>100</v>
      </c>
      <c r="W165" s="192" t="n">
        <f aca="false">SUM(W166)</f>
        <v>3000</v>
      </c>
      <c r="X165" s="192" t="n">
        <f aca="false">SUM(X166)</f>
        <v>3000</v>
      </c>
      <c r="Y165" s="192" t="n">
        <f aca="false">SUM(Y166)</f>
        <v>3000</v>
      </c>
      <c r="Z165" s="192" t="n">
        <f aca="false">SUM(Z166)</f>
        <v>3000</v>
      </c>
      <c r="AA165" s="192" t="n">
        <f aca="false">SUM(AA166)</f>
        <v>8000</v>
      </c>
      <c r="AB165" s="192" t="n">
        <f aca="false">SUM(AB166)</f>
        <v>0</v>
      </c>
      <c r="AC165" s="192" t="n">
        <f aca="false">SUM(AC166)</f>
        <v>30000</v>
      </c>
      <c r="AD165" s="192" t="n">
        <f aca="false">SUM(AD166)</f>
        <v>10000</v>
      </c>
      <c r="AE165" s="192" t="n">
        <f aca="false">SUM(AE166)</f>
        <v>0</v>
      </c>
      <c r="AF165" s="192" t="n">
        <f aca="false">SUM(AF166)</f>
        <v>0</v>
      </c>
      <c r="AG165" s="192" t="n">
        <f aca="false">SUM(AG166)</f>
        <v>10000</v>
      </c>
      <c r="AH165" s="192" t="n">
        <f aca="false">SUM(AH166)</f>
        <v>4997.09</v>
      </c>
      <c r="AI165" s="192" t="n">
        <f aca="false">SUM(AI166)</f>
        <v>10000</v>
      </c>
      <c r="AJ165" s="192" t="n">
        <f aca="false">SUM(AJ166)</f>
        <v>0</v>
      </c>
      <c r="AK165" s="192" t="n">
        <f aca="false">SUM(AK166)</f>
        <v>10000</v>
      </c>
      <c r="AL165" s="192" t="n">
        <f aca="false">SUM(AL166)</f>
        <v>0</v>
      </c>
      <c r="AM165" s="192" t="n">
        <f aca="false">SUM(AM166)</f>
        <v>0</v>
      </c>
      <c r="AN165" s="192" t="n">
        <f aca="false">SUM(AN166)</f>
        <v>10000</v>
      </c>
      <c r="AO165" s="176" t="n">
        <f aca="false">SUM(AN165/$AN$8)</f>
        <v>1327.22808414626</v>
      </c>
      <c r="AP165" s="176" t="n">
        <f aca="false">SUM(AP166)</f>
        <v>10000</v>
      </c>
      <c r="AQ165" s="176"/>
      <c r="AR165" s="176" t="n">
        <f aca="false">SUM(AP165/$AN$8)</f>
        <v>1327.22808414626</v>
      </c>
      <c r="AS165" s="176" t="n">
        <v>10000</v>
      </c>
      <c r="AT165" s="176"/>
      <c r="AU165" s="176"/>
      <c r="AV165" s="177" t="n">
        <f aca="false">SUM(AU165/AR165*100)</f>
        <v>0</v>
      </c>
      <c r="BB165" s="19" t="n">
        <f aca="false">SUM(AW165+AX165+AY165+AZ165+BA165)</f>
        <v>0</v>
      </c>
      <c r="BC165" s="143" t="n">
        <f aca="false">SUM(AU165-BB165)</f>
        <v>0</v>
      </c>
    </row>
    <row r="166" customFormat="false" ht="12.75" hidden="false" customHeight="false" outlineLevel="0" collapsed="false">
      <c r="A166" s="193"/>
      <c r="B166" s="194" t="s">
        <v>83</v>
      </c>
      <c r="C166" s="194"/>
      <c r="D166" s="194"/>
      <c r="E166" s="194"/>
      <c r="F166" s="194"/>
      <c r="G166" s="194"/>
      <c r="H166" s="194"/>
      <c r="I166" s="195" t="n">
        <v>381</v>
      </c>
      <c r="J166" s="196" t="s">
        <v>220</v>
      </c>
      <c r="K166" s="197" t="n">
        <f aca="false">SUM(K167)</f>
        <v>0</v>
      </c>
      <c r="L166" s="197" t="n">
        <f aca="false">SUM(L167)</f>
        <v>3000</v>
      </c>
      <c r="M166" s="197" t="n">
        <f aca="false">SUM(M167)</f>
        <v>3000</v>
      </c>
      <c r="N166" s="197" t="n">
        <f aca="false">SUM(N167)</f>
        <v>3000</v>
      </c>
      <c r="O166" s="197" t="n">
        <f aca="false">SUM(O167)</f>
        <v>3000</v>
      </c>
      <c r="P166" s="197" t="n">
        <f aca="false">SUM(P167)</f>
        <v>3000</v>
      </c>
      <c r="Q166" s="197" t="n">
        <f aca="false">SUM(Q167)</f>
        <v>3000</v>
      </c>
      <c r="R166" s="197" t="n">
        <f aca="false">SUM(R167)</f>
        <v>0</v>
      </c>
      <c r="S166" s="197" t="n">
        <f aca="false">SUM(S167)</f>
        <v>3000</v>
      </c>
      <c r="T166" s="197" t="n">
        <f aca="false">SUM(T167)</f>
        <v>0</v>
      </c>
      <c r="U166" s="197" t="n">
        <f aca="false">SUM(U167)</f>
        <v>0</v>
      </c>
      <c r="V166" s="197" t="n">
        <f aca="false">SUM(V167)</f>
        <v>100</v>
      </c>
      <c r="W166" s="197" t="n">
        <f aca="false">SUM(W167)</f>
        <v>3000</v>
      </c>
      <c r="X166" s="197" t="n">
        <f aca="false">SUM(X167)</f>
        <v>3000</v>
      </c>
      <c r="Y166" s="197" t="n">
        <f aca="false">SUM(Y167)</f>
        <v>3000</v>
      </c>
      <c r="Z166" s="197" t="n">
        <f aca="false">SUM(Z167)</f>
        <v>3000</v>
      </c>
      <c r="AA166" s="197" t="n">
        <f aca="false">SUM(AA167)</f>
        <v>8000</v>
      </c>
      <c r="AB166" s="197" t="n">
        <f aca="false">SUM(AB167)</f>
        <v>0</v>
      </c>
      <c r="AC166" s="197" t="n">
        <f aca="false">SUM(AC167)</f>
        <v>30000</v>
      </c>
      <c r="AD166" s="197" t="n">
        <f aca="false">SUM(AD167)</f>
        <v>10000</v>
      </c>
      <c r="AE166" s="197" t="n">
        <f aca="false">SUM(AE167)</f>
        <v>0</v>
      </c>
      <c r="AF166" s="197" t="n">
        <f aca="false">SUM(AF167)</f>
        <v>0</v>
      </c>
      <c r="AG166" s="197" t="n">
        <f aca="false">SUM(AG167)</f>
        <v>10000</v>
      </c>
      <c r="AH166" s="197" t="n">
        <f aca="false">SUM(AH167)</f>
        <v>4997.09</v>
      </c>
      <c r="AI166" s="197" t="n">
        <f aca="false">SUM(AI167)</f>
        <v>10000</v>
      </c>
      <c r="AJ166" s="197" t="n">
        <f aca="false">SUM(AJ167)</f>
        <v>0</v>
      </c>
      <c r="AK166" s="197" t="n">
        <f aca="false">SUM(AK167)</f>
        <v>10000</v>
      </c>
      <c r="AL166" s="197" t="n">
        <f aca="false">SUM(AL167)</f>
        <v>0</v>
      </c>
      <c r="AM166" s="197" t="n">
        <f aca="false">SUM(AM167)</f>
        <v>0</v>
      </c>
      <c r="AN166" s="197" t="n">
        <f aca="false">SUM(AN167)</f>
        <v>10000</v>
      </c>
      <c r="AO166" s="176" t="n">
        <f aca="false">SUM(AN166/$AN$8)</f>
        <v>1327.22808414626</v>
      </c>
      <c r="AP166" s="188" t="n">
        <f aca="false">SUM(AP167)</f>
        <v>10000</v>
      </c>
      <c r="AQ166" s="188"/>
      <c r="AR166" s="176" t="n">
        <f aca="false">SUM(AP166/$AN$8)</f>
        <v>1327.22808414626</v>
      </c>
      <c r="AS166" s="188"/>
      <c r="AT166" s="188"/>
      <c r="AU166" s="176" t="n">
        <f aca="false">SUM(AU167)</f>
        <v>0</v>
      </c>
      <c r="AV166" s="177" t="n">
        <f aca="false">SUM(AU166/AR166*100)</f>
        <v>0</v>
      </c>
      <c r="BB166" s="19" t="n">
        <f aca="false">SUM(AW166+AX166+AY166+AZ166+BA166)</f>
        <v>0</v>
      </c>
      <c r="BC166" s="143" t="n">
        <f aca="false">SUM(AU166-BB166)</f>
        <v>0</v>
      </c>
    </row>
    <row r="167" customFormat="false" ht="12.75" hidden="false" customHeight="false" outlineLevel="0" collapsed="false">
      <c r="A167" s="193"/>
      <c r="B167" s="194"/>
      <c r="C167" s="194"/>
      <c r="D167" s="194"/>
      <c r="E167" s="194"/>
      <c r="F167" s="194"/>
      <c r="G167" s="194"/>
      <c r="H167" s="194"/>
      <c r="I167" s="195" t="n">
        <v>38111</v>
      </c>
      <c r="J167" s="196" t="s">
        <v>343</v>
      </c>
      <c r="K167" s="197" t="n">
        <v>0</v>
      </c>
      <c r="L167" s="197" t="n">
        <v>3000</v>
      </c>
      <c r="M167" s="197" t="n">
        <v>3000</v>
      </c>
      <c r="N167" s="197" t="n">
        <v>3000</v>
      </c>
      <c r="O167" s="197" t="n">
        <v>3000</v>
      </c>
      <c r="P167" s="197" t="n">
        <v>3000</v>
      </c>
      <c r="Q167" s="197" t="n">
        <v>3000</v>
      </c>
      <c r="R167" s="197"/>
      <c r="S167" s="197" t="n">
        <v>3000</v>
      </c>
      <c r="T167" s="197"/>
      <c r="U167" s="197"/>
      <c r="V167" s="176" t="n">
        <f aca="false">S167/P167*100</f>
        <v>100</v>
      </c>
      <c r="W167" s="188" t="n">
        <v>3000</v>
      </c>
      <c r="X167" s="197" t="n">
        <v>3000</v>
      </c>
      <c r="Y167" s="197" t="n">
        <v>3000</v>
      </c>
      <c r="Z167" s="197" t="n">
        <v>3000</v>
      </c>
      <c r="AA167" s="197" t="n">
        <v>8000</v>
      </c>
      <c r="AB167" s="197"/>
      <c r="AC167" s="197" t="n">
        <v>30000</v>
      </c>
      <c r="AD167" s="197" t="n">
        <v>10000</v>
      </c>
      <c r="AE167" s="197"/>
      <c r="AF167" s="197"/>
      <c r="AG167" s="198" t="n">
        <v>10000</v>
      </c>
      <c r="AH167" s="197" t="n">
        <v>4997.09</v>
      </c>
      <c r="AI167" s="197" t="n">
        <v>10000</v>
      </c>
      <c r="AJ167" s="129" t="n">
        <v>0</v>
      </c>
      <c r="AK167" s="197" t="n">
        <v>10000</v>
      </c>
      <c r="AL167" s="197"/>
      <c r="AM167" s="197"/>
      <c r="AN167" s="129" t="n">
        <f aca="false">SUM(AK167+AL167-AM167)</f>
        <v>10000</v>
      </c>
      <c r="AO167" s="176" t="n">
        <f aca="false">SUM(AN167/$AN$8)</f>
        <v>1327.22808414626</v>
      </c>
      <c r="AP167" s="131" t="n">
        <v>10000</v>
      </c>
      <c r="AQ167" s="131"/>
      <c r="AR167" s="176" t="n">
        <f aca="false">SUM(AP167/$AN$8)</f>
        <v>1327.22808414626</v>
      </c>
      <c r="AS167" s="131"/>
      <c r="AT167" s="131"/>
      <c r="AU167" s="176"/>
      <c r="AV167" s="177" t="n">
        <f aca="false">SUM(AU167/AR167*100)</f>
        <v>0</v>
      </c>
      <c r="BB167" s="19" t="n">
        <f aca="false">SUM(AW167+AX167+AY167+AZ167+BA167)</f>
        <v>0</v>
      </c>
      <c r="BC167" s="143" t="n">
        <f aca="false">SUM(AU167-BB167)</f>
        <v>0</v>
      </c>
    </row>
    <row r="168" customFormat="false" ht="12.75" hidden="true" customHeight="false" outlineLevel="0" collapsed="false">
      <c r="A168" s="184" t="s">
        <v>345</v>
      </c>
      <c r="B168" s="209"/>
      <c r="C168" s="209"/>
      <c r="D168" s="209"/>
      <c r="E168" s="209"/>
      <c r="F168" s="209"/>
      <c r="G168" s="209"/>
      <c r="H168" s="209"/>
      <c r="I168" s="173" t="s">
        <v>346</v>
      </c>
      <c r="J168" s="174" t="s">
        <v>347</v>
      </c>
      <c r="K168" s="175" t="n">
        <f aca="false">SUM(K169+K180)</f>
        <v>82578.36</v>
      </c>
      <c r="L168" s="175" t="n">
        <f aca="false">SUM(L169+L180)</f>
        <v>25000</v>
      </c>
      <c r="M168" s="175" t="n">
        <f aca="false">SUM(M169+M180)</f>
        <v>25000</v>
      </c>
      <c r="N168" s="175" t="n">
        <f aca="false">SUM(N169+N180)</f>
        <v>122000</v>
      </c>
      <c r="O168" s="175" t="n">
        <f aca="false">SUM(O169+O180)</f>
        <v>122000</v>
      </c>
      <c r="P168" s="175" t="n">
        <f aca="false">SUM(P169+P180)</f>
        <v>129000</v>
      </c>
      <c r="Q168" s="175" t="n">
        <f aca="false">SUM(Q169+Q180)</f>
        <v>129000</v>
      </c>
      <c r="R168" s="175" t="n">
        <f aca="false">SUM(R169+R180)</f>
        <v>42556.25</v>
      </c>
      <c r="S168" s="175" t="n">
        <f aca="false">SUM(S169+S180+S187)</f>
        <v>110000</v>
      </c>
      <c r="T168" s="175" t="n">
        <f aca="false">SUM(T169+T180+T187)</f>
        <v>51240.19</v>
      </c>
      <c r="U168" s="175" t="n">
        <f aca="false">SUM(U169+U180+U187)</f>
        <v>0</v>
      </c>
      <c r="V168" s="175" t="n">
        <f aca="false">SUM(V169+V180+V187)</f>
        <v>161.390762843799</v>
      </c>
      <c r="W168" s="175" t="n">
        <f aca="false">SUM(W169+W180+W187)</f>
        <v>160000</v>
      </c>
      <c r="X168" s="175" t="n">
        <f aca="false">SUM(X169+X180+X187)</f>
        <v>191000</v>
      </c>
      <c r="Y168" s="175" t="n">
        <f aca="false">SUM(Y169+Y180+Y187)</f>
        <v>199500</v>
      </c>
      <c r="Z168" s="175" t="n">
        <f aca="false">SUM(Z169+Z180+Z187)</f>
        <v>199500</v>
      </c>
      <c r="AA168" s="175" t="n">
        <f aca="false">SUM(AA169+AA180+AA187)</f>
        <v>220000</v>
      </c>
      <c r="AB168" s="175" t="n">
        <f aca="false">SUM(AB169+AB180+AB187)</f>
        <v>110744.73</v>
      </c>
      <c r="AC168" s="175" t="n">
        <f aca="false">SUM(AC169+AC180+AC187)</f>
        <v>220000</v>
      </c>
      <c r="AD168" s="175" t="n">
        <f aca="false">SUM(AD169+AD180+AD187)</f>
        <v>208000</v>
      </c>
      <c r="AE168" s="175" t="n">
        <f aca="false">SUM(AE169+AE180+AE187)</f>
        <v>0</v>
      </c>
      <c r="AF168" s="175" t="n">
        <f aca="false">SUM(AF169+AF180+AF187)</f>
        <v>0</v>
      </c>
      <c r="AG168" s="175" t="n">
        <f aca="false">SUM(AG169+AG180+AG187)</f>
        <v>224000</v>
      </c>
      <c r="AH168" s="175" t="n">
        <f aca="false">SUM(AH169+AH180+AH187)</f>
        <v>135922.87</v>
      </c>
      <c r="AI168" s="175" t="n">
        <f aca="false">SUM(AI169+AI180+AI187)</f>
        <v>223000</v>
      </c>
      <c r="AJ168" s="175" t="n">
        <f aca="false">SUM(AJ169+AJ180+AJ187)</f>
        <v>64888.98</v>
      </c>
      <c r="AK168" s="175" t="n">
        <f aca="false">SUM(AK169+AK180+AK187)</f>
        <v>271000</v>
      </c>
      <c r="AL168" s="175" t="n">
        <f aca="false">SUM(AL169+AL180+AL187)</f>
        <v>33500</v>
      </c>
      <c r="AM168" s="175" t="n">
        <f aca="false">SUM(AM169+AM180+AM187)</f>
        <v>0</v>
      </c>
      <c r="AN168" s="175" t="n">
        <f aca="false">SUM(AN169+AN180+AN187)</f>
        <v>304500</v>
      </c>
      <c r="AO168" s="176" t="n">
        <f aca="false">SUM(AN168/$AN$8)</f>
        <v>40414.0951622536</v>
      </c>
      <c r="AP168" s="176" t="n">
        <f aca="false">SUM(AP169+AP180+AP187)</f>
        <v>300500</v>
      </c>
      <c r="AQ168" s="176" t="n">
        <f aca="false">SUM(AQ169+AQ180+AQ187)</f>
        <v>0</v>
      </c>
      <c r="AR168" s="176" t="n">
        <f aca="false">SUM(AP168/$AN$8)</f>
        <v>39883.2039285951</v>
      </c>
      <c r="AS168" s="176" t="n">
        <f aca="false">SUM(AS169+AS180+AS187)</f>
        <v>315000</v>
      </c>
      <c r="AT168" s="176" t="n">
        <f aca="false">SUM(AT169+AT180+AT187)</f>
        <v>0</v>
      </c>
      <c r="AU168" s="176" t="n">
        <f aca="false">SUM(AU169+AU180+AU187)</f>
        <v>19395.06</v>
      </c>
      <c r="AV168" s="177" t="n">
        <f aca="false">SUM(AU168/AR168*100)</f>
        <v>48.6296437836938</v>
      </c>
      <c r="BB168" s="19" t="n">
        <f aca="false">SUM(AW168+AX168+AY168+AZ168+BA168)</f>
        <v>0</v>
      </c>
      <c r="BC168" s="143" t="n">
        <f aca="false">SUM(AU168-BB168)</f>
        <v>19395.06</v>
      </c>
    </row>
    <row r="169" customFormat="false" ht="12.75" hidden="true" customHeight="false" outlineLevel="0" collapsed="false">
      <c r="A169" s="178" t="s">
        <v>348</v>
      </c>
      <c r="B169" s="172"/>
      <c r="C169" s="172"/>
      <c r="D169" s="172"/>
      <c r="E169" s="172"/>
      <c r="F169" s="172"/>
      <c r="G169" s="172"/>
      <c r="H169" s="172"/>
      <c r="I169" s="185" t="s">
        <v>207</v>
      </c>
      <c r="J169" s="186" t="s">
        <v>349</v>
      </c>
      <c r="K169" s="187" t="n">
        <f aca="false">SUM(K170)</f>
        <v>8000</v>
      </c>
      <c r="L169" s="187" t="n">
        <f aca="false">SUM(L170)</f>
        <v>10000</v>
      </c>
      <c r="M169" s="187" t="n">
        <f aca="false">SUM(M170)</f>
        <v>10000</v>
      </c>
      <c r="N169" s="187" t="n">
        <f aca="false">SUM(N170)</f>
        <v>82000</v>
      </c>
      <c r="O169" s="187" t="n">
        <f aca="false">SUM(O170)</f>
        <v>82000</v>
      </c>
      <c r="P169" s="187" t="n">
        <f aca="false">SUM(P170)</f>
        <v>82000</v>
      </c>
      <c r="Q169" s="187" t="n">
        <f aca="false">SUM(Q170)</f>
        <v>82000</v>
      </c>
      <c r="R169" s="187" t="n">
        <f aca="false">SUM(R170)</f>
        <v>37145.75</v>
      </c>
      <c r="S169" s="187" t="n">
        <f aca="false">SUM(S170)</f>
        <v>80000</v>
      </c>
      <c r="T169" s="187" t="n">
        <f aca="false">SUM(T170)</f>
        <v>29334.9</v>
      </c>
      <c r="U169" s="187" t="n">
        <f aca="false">SUM(U170)</f>
        <v>0</v>
      </c>
      <c r="V169" s="187" t="n">
        <f aca="false">SUM(V170)</f>
        <v>97.5609756097561</v>
      </c>
      <c r="W169" s="187" t="n">
        <f aca="false">SUM(W170)</f>
        <v>100000</v>
      </c>
      <c r="X169" s="187" t="n">
        <f aca="false">SUM(X170)</f>
        <v>100000</v>
      </c>
      <c r="Y169" s="187" t="n">
        <f aca="false">SUM(Y170)</f>
        <v>100000</v>
      </c>
      <c r="Z169" s="187" t="n">
        <f aca="false">SUM(Z170)</f>
        <v>100000</v>
      </c>
      <c r="AA169" s="187" t="n">
        <f aca="false">SUM(AA170)</f>
        <v>116000</v>
      </c>
      <c r="AB169" s="187" t="n">
        <f aca="false">SUM(AB170)</f>
        <v>63895.98</v>
      </c>
      <c r="AC169" s="187" t="n">
        <f aca="false">SUM(AC170)</f>
        <v>116000</v>
      </c>
      <c r="AD169" s="187" t="n">
        <f aca="false">SUM(AD170)</f>
        <v>116000</v>
      </c>
      <c r="AE169" s="187" t="n">
        <f aca="false">SUM(AE170)</f>
        <v>0</v>
      </c>
      <c r="AF169" s="187" t="n">
        <f aca="false">SUM(AF170)</f>
        <v>0</v>
      </c>
      <c r="AG169" s="187" t="n">
        <f aca="false">SUM(AG170)</f>
        <v>116000</v>
      </c>
      <c r="AH169" s="187" t="n">
        <f aca="false">SUM(AH170)</f>
        <v>80602.94</v>
      </c>
      <c r="AI169" s="187" t="n">
        <f aca="false">SUM(AI170)</f>
        <v>116000</v>
      </c>
      <c r="AJ169" s="187" t="n">
        <f aca="false">SUM(AJ170)</f>
        <v>51267.74</v>
      </c>
      <c r="AK169" s="187" t="n">
        <f aca="false">SUM(AK170)</f>
        <v>136000</v>
      </c>
      <c r="AL169" s="187" t="n">
        <f aca="false">SUM(AL170)</f>
        <v>5000</v>
      </c>
      <c r="AM169" s="187" t="n">
        <f aca="false">SUM(AM170)</f>
        <v>0</v>
      </c>
      <c r="AN169" s="187" t="n">
        <f aca="false">SUM(AN170)</f>
        <v>141000</v>
      </c>
      <c r="AO169" s="176" t="n">
        <f aca="false">SUM(AN169/$AN$8)</f>
        <v>18713.9159864623</v>
      </c>
      <c r="AP169" s="188" t="n">
        <f aca="false">SUM(AP170)</f>
        <v>142000</v>
      </c>
      <c r="AQ169" s="188" t="n">
        <f aca="false">SUM(AQ170)</f>
        <v>0</v>
      </c>
      <c r="AR169" s="176" t="n">
        <f aca="false">SUM(AP169/$AN$8)</f>
        <v>18846.6387948769</v>
      </c>
      <c r="AS169" s="188" t="n">
        <f aca="false">SUM(AS170)</f>
        <v>145000</v>
      </c>
      <c r="AT169" s="188" t="n">
        <f aca="false">SUM(AT170)</f>
        <v>0</v>
      </c>
      <c r="AU169" s="176" t="n">
        <f aca="false">SUM(AU170)</f>
        <v>9161.74</v>
      </c>
      <c r="AV169" s="177" t="n">
        <f aca="false">SUM(AU169/AR169*100)</f>
        <v>48.6120634014085</v>
      </c>
      <c r="BB169" s="19" t="n">
        <f aca="false">SUM(AW169+AX169+AY169+AZ169+BA169)</f>
        <v>0</v>
      </c>
      <c r="BC169" s="143" t="n">
        <f aca="false">SUM(AU169-BB169)</f>
        <v>9161.74</v>
      </c>
    </row>
    <row r="170" customFormat="false" ht="12.75" hidden="true" customHeight="false" outlineLevel="0" collapsed="false">
      <c r="A170" s="178"/>
      <c r="B170" s="172"/>
      <c r="C170" s="172"/>
      <c r="D170" s="172"/>
      <c r="E170" s="172"/>
      <c r="F170" s="172"/>
      <c r="G170" s="172"/>
      <c r="H170" s="172"/>
      <c r="I170" s="185" t="s">
        <v>350</v>
      </c>
      <c r="J170" s="186"/>
      <c r="K170" s="187" t="n">
        <f aca="false">SUM(K172)</f>
        <v>8000</v>
      </c>
      <c r="L170" s="187" t="n">
        <f aca="false">SUM(L172)</f>
        <v>10000</v>
      </c>
      <c r="M170" s="187" t="n">
        <f aca="false">SUM(M172)</f>
        <v>10000</v>
      </c>
      <c r="N170" s="187" t="n">
        <f aca="false">SUM(N172)</f>
        <v>82000</v>
      </c>
      <c r="O170" s="187" t="n">
        <f aca="false">SUM(O172)</f>
        <v>82000</v>
      </c>
      <c r="P170" s="187" t="n">
        <f aca="false">SUM(P172)</f>
        <v>82000</v>
      </c>
      <c r="Q170" s="187" t="n">
        <f aca="false">SUM(Q172)</f>
        <v>82000</v>
      </c>
      <c r="R170" s="187" t="n">
        <f aca="false">SUM(R172)</f>
        <v>37145.75</v>
      </c>
      <c r="S170" s="187" t="n">
        <f aca="false">SUM(S172)</f>
        <v>80000</v>
      </c>
      <c r="T170" s="187" t="n">
        <f aca="false">SUM(T172)</f>
        <v>29334.9</v>
      </c>
      <c r="U170" s="187" t="n">
        <f aca="false">SUM(U172)</f>
        <v>0</v>
      </c>
      <c r="V170" s="187" t="n">
        <f aca="false">SUM(V172)</f>
        <v>97.5609756097561</v>
      </c>
      <c r="W170" s="187" t="n">
        <f aca="false">SUM(W172)</f>
        <v>100000</v>
      </c>
      <c r="X170" s="187" t="n">
        <f aca="false">SUM(X172)</f>
        <v>100000</v>
      </c>
      <c r="Y170" s="187" t="n">
        <f aca="false">SUM(Y172)</f>
        <v>100000</v>
      </c>
      <c r="Z170" s="187" t="n">
        <f aca="false">SUM(Z172)</f>
        <v>100000</v>
      </c>
      <c r="AA170" s="187" t="n">
        <f aca="false">SUM(AA172)</f>
        <v>116000</v>
      </c>
      <c r="AB170" s="187" t="n">
        <f aca="false">SUM(AB172)</f>
        <v>63895.98</v>
      </c>
      <c r="AC170" s="187" t="n">
        <f aca="false">SUM(AC172)</f>
        <v>116000</v>
      </c>
      <c r="AD170" s="187" t="n">
        <f aca="false">SUM(AD172)</f>
        <v>116000</v>
      </c>
      <c r="AE170" s="187" t="n">
        <f aca="false">SUM(AE172)</f>
        <v>0</v>
      </c>
      <c r="AF170" s="187" t="n">
        <f aca="false">SUM(AF172)</f>
        <v>0</v>
      </c>
      <c r="AG170" s="187" t="n">
        <f aca="false">SUM(AG172)</f>
        <v>116000</v>
      </c>
      <c r="AH170" s="187" t="n">
        <f aca="false">SUM(AH172)</f>
        <v>80602.94</v>
      </c>
      <c r="AI170" s="187" t="n">
        <f aca="false">SUM(AI172)</f>
        <v>116000</v>
      </c>
      <c r="AJ170" s="187" t="n">
        <f aca="false">SUM(AJ172)</f>
        <v>51267.74</v>
      </c>
      <c r="AK170" s="187" t="n">
        <f aca="false">SUM(AK172)</f>
        <v>136000</v>
      </c>
      <c r="AL170" s="187" t="n">
        <f aca="false">SUM(AL172)</f>
        <v>5000</v>
      </c>
      <c r="AM170" s="187" t="n">
        <f aca="false">SUM(AM172)</f>
        <v>0</v>
      </c>
      <c r="AN170" s="187" t="n">
        <f aca="false">SUM(AN172)</f>
        <v>141000</v>
      </c>
      <c r="AO170" s="176" t="n">
        <f aca="false">SUM(AN170/$AN$8)</f>
        <v>18713.9159864623</v>
      </c>
      <c r="AP170" s="188" t="n">
        <f aca="false">SUM(AP172)</f>
        <v>142000</v>
      </c>
      <c r="AQ170" s="188" t="n">
        <f aca="false">SUM(AQ172)</f>
        <v>0</v>
      </c>
      <c r="AR170" s="176" t="n">
        <f aca="false">SUM(AP170/$AN$8)</f>
        <v>18846.6387948769</v>
      </c>
      <c r="AS170" s="188" t="n">
        <f aca="false">SUM(AS172)</f>
        <v>145000</v>
      </c>
      <c r="AT170" s="188" t="n">
        <f aca="false">SUM(AT172)</f>
        <v>0</v>
      </c>
      <c r="AU170" s="176" t="n">
        <f aca="false">SUM(AU171)</f>
        <v>9161.74</v>
      </c>
      <c r="AV170" s="177" t="n">
        <f aca="false">SUM(AU170/AR170*100)</f>
        <v>48.6120634014085</v>
      </c>
      <c r="BB170" s="19" t="n">
        <f aca="false">SUM(AW170+AX170+AY170+AZ170+BA170)</f>
        <v>0</v>
      </c>
      <c r="BC170" s="143" t="n">
        <f aca="false">SUM(AU170-BB170)</f>
        <v>9161.74</v>
      </c>
    </row>
    <row r="171" customFormat="false" ht="12.75" hidden="true" customHeight="false" outlineLevel="0" collapsed="false">
      <c r="A171" s="178"/>
      <c r="B171" s="172" t="s">
        <v>229</v>
      </c>
      <c r="C171" s="172"/>
      <c r="D171" s="172"/>
      <c r="E171" s="172"/>
      <c r="F171" s="172"/>
      <c r="G171" s="172"/>
      <c r="H171" s="172"/>
      <c r="I171" s="201" t="s">
        <v>230</v>
      </c>
      <c r="J171" s="186" t="s">
        <v>28</v>
      </c>
      <c r="K171" s="187"/>
      <c r="L171" s="187"/>
      <c r="M171" s="187"/>
      <c r="N171" s="187"/>
      <c r="O171" s="187"/>
      <c r="P171" s="187"/>
      <c r="Q171" s="187"/>
      <c r="R171" s="187"/>
      <c r="S171" s="187"/>
      <c r="T171" s="187"/>
      <c r="U171" s="187"/>
      <c r="V171" s="187"/>
      <c r="W171" s="187"/>
      <c r="X171" s="187"/>
      <c r="Y171" s="187"/>
      <c r="Z171" s="187"/>
      <c r="AA171" s="187"/>
      <c r="AB171" s="187"/>
      <c r="AC171" s="187"/>
      <c r="AD171" s="187"/>
      <c r="AE171" s="187"/>
      <c r="AF171" s="187"/>
      <c r="AG171" s="187"/>
      <c r="AH171" s="187"/>
      <c r="AI171" s="187"/>
      <c r="AJ171" s="187"/>
      <c r="AK171" s="187"/>
      <c r="AL171" s="187"/>
      <c r="AM171" s="187"/>
      <c r="AN171" s="187"/>
      <c r="AO171" s="176" t="n">
        <f aca="false">SUM(AN171/$AN$8)</f>
        <v>0</v>
      </c>
      <c r="AP171" s="188" t="n">
        <v>142000</v>
      </c>
      <c r="AQ171" s="188"/>
      <c r="AR171" s="176" t="n">
        <f aca="false">SUM(AP171/$AN$8)</f>
        <v>18846.6387948769</v>
      </c>
      <c r="AS171" s="188" t="n">
        <v>145000</v>
      </c>
      <c r="AT171" s="188"/>
      <c r="AU171" s="176" t="n">
        <f aca="false">SUM(AU172)</f>
        <v>9161.74</v>
      </c>
      <c r="AV171" s="177" t="n">
        <f aca="false">SUM(AU171/AR171*100)</f>
        <v>48.6120634014085</v>
      </c>
      <c r="BC171" s="143" t="n">
        <f aca="false">SUM(AU171-BB171)</f>
        <v>9161.74</v>
      </c>
    </row>
    <row r="172" customFormat="false" ht="12.75" hidden="false" customHeight="false" outlineLevel="0" collapsed="false">
      <c r="A172" s="189"/>
      <c r="B172" s="190"/>
      <c r="C172" s="190"/>
      <c r="D172" s="190"/>
      <c r="E172" s="190"/>
      <c r="F172" s="190"/>
      <c r="G172" s="190"/>
      <c r="H172" s="190"/>
      <c r="I172" s="191" t="n">
        <v>3</v>
      </c>
      <c r="J172" s="84" t="s">
        <v>64</v>
      </c>
      <c r="K172" s="192" t="n">
        <f aca="false">SUM(K173)</f>
        <v>8000</v>
      </c>
      <c r="L172" s="192" t="n">
        <f aca="false">SUM(L173)</f>
        <v>10000</v>
      </c>
      <c r="M172" s="192" t="n">
        <f aca="false">SUM(M173)</f>
        <v>10000</v>
      </c>
      <c r="N172" s="192" t="n">
        <f aca="false">SUM(N173)</f>
        <v>82000</v>
      </c>
      <c r="O172" s="192" t="n">
        <f aca="false">SUM(O173)</f>
        <v>82000</v>
      </c>
      <c r="P172" s="192" t="n">
        <f aca="false">SUM(P173)</f>
        <v>82000</v>
      </c>
      <c r="Q172" s="192" t="n">
        <f aca="false">SUM(Q173)</f>
        <v>82000</v>
      </c>
      <c r="R172" s="192" t="n">
        <f aca="false">SUM(R173)</f>
        <v>37145.75</v>
      </c>
      <c r="S172" s="192" t="n">
        <f aca="false">SUM(S173)</f>
        <v>80000</v>
      </c>
      <c r="T172" s="192" t="n">
        <f aca="false">SUM(T173)</f>
        <v>29334.9</v>
      </c>
      <c r="U172" s="192" t="n">
        <f aca="false">SUM(U173)</f>
        <v>0</v>
      </c>
      <c r="V172" s="192" t="n">
        <f aca="false">SUM(V173)</f>
        <v>97.5609756097561</v>
      </c>
      <c r="W172" s="192" t="n">
        <f aca="false">SUM(W173)</f>
        <v>100000</v>
      </c>
      <c r="X172" s="192" t="n">
        <f aca="false">SUM(X173)</f>
        <v>100000</v>
      </c>
      <c r="Y172" s="192" t="n">
        <f aca="false">SUM(Y173)</f>
        <v>100000</v>
      </c>
      <c r="Z172" s="192" t="n">
        <f aca="false">SUM(Z173)</f>
        <v>100000</v>
      </c>
      <c r="AA172" s="192" t="n">
        <f aca="false">SUM(AA173)</f>
        <v>116000</v>
      </c>
      <c r="AB172" s="192" t="n">
        <f aca="false">SUM(AB173)</f>
        <v>63895.98</v>
      </c>
      <c r="AC172" s="192" t="n">
        <f aca="false">SUM(AC173)</f>
        <v>116000</v>
      </c>
      <c r="AD172" s="192" t="n">
        <f aca="false">SUM(AD173)</f>
        <v>116000</v>
      </c>
      <c r="AE172" s="192" t="n">
        <f aca="false">SUM(AE173)</f>
        <v>0</v>
      </c>
      <c r="AF172" s="192" t="n">
        <f aca="false">SUM(AF173)</f>
        <v>0</v>
      </c>
      <c r="AG172" s="192" t="n">
        <f aca="false">SUM(AG173)</f>
        <v>116000</v>
      </c>
      <c r="AH172" s="192" t="n">
        <f aca="false">SUM(AH173)</f>
        <v>80602.94</v>
      </c>
      <c r="AI172" s="192" t="n">
        <f aca="false">SUM(AI173)</f>
        <v>116000</v>
      </c>
      <c r="AJ172" s="192" t="n">
        <f aca="false">SUM(AJ173)</f>
        <v>51267.74</v>
      </c>
      <c r="AK172" s="192" t="n">
        <f aca="false">SUM(AK173)</f>
        <v>136000</v>
      </c>
      <c r="AL172" s="192" t="n">
        <f aca="false">SUM(AL173)</f>
        <v>5000</v>
      </c>
      <c r="AM172" s="192" t="n">
        <f aca="false">SUM(AM173)</f>
        <v>0</v>
      </c>
      <c r="AN172" s="192" t="n">
        <f aca="false">SUM(AN173)</f>
        <v>141000</v>
      </c>
      <c r="AO172" s="176" t="n">
        <f aca="false">SUM(AN172/$AN$8)</f>
        <v>18713.9159864623</v>
      </c>
      <c r="AP172" s="176" t="n">
        <f aca="false">SUM(AP173)</f>
        <v>142000</v>
      </c>
      <c r="AQ172" s="176" t="n">
        <f aca="false">SUM(AQ173)</f>
        <v>0</v>
      </c>
      <c r="AR172" s="176" t="n">
        <f aca="false">SUM(AP172/$AN$8)</f>
        <v>18846.6387948769</v>
      </c>
      <c r="AS172" s="176" t="n">
        <f aca="false">SUM(AS173)</f>
        <v>145000</v>
      </c>
      <c r="AT172" s="176" t="n">
        <f aca="false">SUM(AT173)</f>
        <v>0</v>
      </c>
      <c r="AU172" s="176" t="n">
        <f aca="false">SUM(AU173)</f>
        <v>9161.74</v>
      </c>
      <c r="AV172" s="177" t="n">
        <f aca="false">SUM(AU172/AR172*100)</f>
        <v>48.6120634014085</v>
      </c>
      <c r="BB172" s="19" t="n">
        <f aca="false">SUM(AW172+AX172+AY172+AZ172+BA172)</f>
        <v>0</v>
      </c>
      <c r="BC172" s="143" t="n">
        <f aca="false">SUM(AU172-BB172)</f>
        <v>9161.74</v>
      </c>
    </row>
    <row r="173" customFormat="false" ht="12.75" hidden="false" customHeight="false" outlineLevel="0" collapsed="false">
      <c r="A173" s="189"/>
      <c r="B173" s="190"/>
      <c r="C173" s="190"/>
      <c r="D173" s="190"/>
      <c r="E173" s="190"/>
      <c r="F173" s="190"/>
      <c r="G173" s="190"/>
      <c r="H173" s="190"/>
      <c r="I173" s="191" t="n">
        <v>38</v>
      </c>
      <c r="J173" s="84" t="s">
        <v>70</v>
      </c>
      <c r="K173" s="192" t="n">
        <f aca="false">SUM(K174)</f>
        <v>8000</v>
      </c>
      <c r="L173" s="192" t="n">
        <f aca="false">SUM(L174)</f>
        <v>10000</v>
      </c>
      <c r="M173" s="192" t="n">
        <f aca="false">SUM(M174)</f>
        <v>10000</v>
      </c>
      <c r="N173" s="192" t="n">
        <f aca="false">SUM(N174)</f>
        <v>82000</v>
      </c>
      <c r="O173" s="192" t="n">
        <f aca="false">SUM(O174)</f>
        <v>82000</v>
      </c>
      <c r="P173" s="192" t="n">
        <f aca="false">SUM(P174)</f>
        <v>82000</v>
      </c>
      <c r="Q173" s="192" t="n">
        <f aca="false">SUM(Q174)</f>
        <v>82000</v>
      </c>
      <c r="R173" s="192" t="n">
        <f aca="false">SUM(R174)</f>
        <v>37145.75</v>
      </c>
      <c r="S173" s="192" t="n">
        <f aca="false">SUM(S174)</f>
        <v>80000</v>
      </c>
      <c r="T173" s="192" t="n">
        <f aca="false">SUM(T174)</f>
        <v>29334.9</v>
      </c>
      <c r="U173" s="192" t="n">
        <f aca="false">SUM(U174)</f>
        <v>0</v>
      </c>
      <c r="V173" s="192" t="n">
        <f aca="false">SUM(V174)</f>
        <v>97.5609756097561</v>
      </c>
      <c r="W173" s="192" t="n">
        <f aca="false">SUM(W174)</f>
        <v>100000</v>
      </c>
      <c r="X173" s="192" t="n">
        <f aca="false">SUM(X174)</f>
        <v>100000</v>
      </c>
      <c r="Y173" s="192" t="n">
        <v>100000</v>
      </c>
      <c r="Z173" s="192" t="n">
        <v>100000</v>
      </c>
      <c r="AA173" s="192" t="n">
        <f aca="false">SUM(AA174)</f>
        <v>116000</v>
      </c>
      <c r="AB173" s="192" t="n">
        <f aca="false">SUM(AB174)</f>
        <v>63895.98</v>
      </c>
      <c r="AC173" s="192" t="n">
        <f aca="false">SUM(AC174)</f>
        <v>116000</v>
      </c>
      <c r="AD173" s="192" t="n">
        <f aca="false">SUM(AD174)</f>
        <v>116000</v>
      </c>
      <c r="AE173" s="192" t="n">
        <f aca="false">SUM(AE174)</f>
        <v>0</v>
      </c>
      <c r="AF173" s="192" t="n">
        <f aca="false">SUM(AF174)</f>
        <v>0</v>
      </c>
      <c r="AG173" s="192" t="n">
        <f aca="false">SUM(AG174)</f>
        <v>116000</v>
      </c>
      <c r="AH173" s="192" t="n">
        <f aca="false">SUM(AH174)</f>
        <v>80602.94</v>
      </c>
      <c r="AI173" s="192" t="n">
        <f aca="false">SUM(AI174)</f>
        <v>116000</v>
      </c>
      <c r="AJ173" s="192" t="n">
        <f aca="false">SUM(AJ174)</f>
        <v>51267.74</v>
      </c>
      <c r="AK173" s="192" t="n">
        <f aca="false">SUM(AK174)</f>
        <v>136000</v>
      </c>
      <c r="AL173" s="192" t="n">
        <f aca="false">SUM(AL174)</f>
        <v>5000</v>
      </c>
      <c r="AM173" s="192" t="n">
        <f aca="false">SUM(AM174)</f>
        <v>0</v>
      </c>
      <c r="AN173" s="192" t="n">
        <f aca="false">SUM(AN174)</f>
        <v>141000</v>
      </c>
      <c r="AO173" s="176" t="n">
        <f aca="false">SUM(AN173/$AN$8)</f>
        <v>18713.9159864623</v>
      </c>
      <c r="AP173" s="176" t="n">
        <f aca="false">SUM(AP174)</f>
        <v>142000</v>
      </c>
      <c r="AQ173" s="176"/>
      <c r="AR173" s="176" t="n">
        <f aca="false">SUM(AP173/$AN$8)</f>
        <v>18846.6387948769</v>
      </c>
      <c r="AS173" s="176" t="n">
        <v>145000</v>
      </c>
      <c r="AT173" s="176"/>
      <c r="AU173" s="176" t="n">
        <f aca="false">SUM(AU174)</f>
        <v>9161.74</v>
      </c>
      <c r="AV173" s="177" t="n">
        <f aca="false">SUM(AU173/AR173*100)</f>
        <v>48.6120634014085</v>
      </c>
      <c r="BB173" s="19" t="n">
        <f aca="false">SUM(AW173+AX173+AY173+AZ173+BA173)</f>
        <v>0</v>
      </c>
      <c r="BC173" s="143" t="n">
        <f aca="false">SUM(AU173-BB173)</f>
        <v>9161.74</v>
      </c>
    </row>
    <row r="174" customFormat="false" ht="12.75" hidden="false" customHeight="false" outlineLevel="0" collapsed="false">
      <c r="A174" s="193"/>
      <c r="B174" s="194" t="s">
        <v>83</v>
      </c>
      <c r="C174" s="194"/>
      <c r="D174" s="194"/>
      <c r="E174" s="194"/>
      <c r="F174" s="194"/>
      <c r="G174" s="194"/>
      <c r="H174" s="194"/>
      <c r="I174" s="195" t="n">
        <v>381</v>
      </c>
      <c r="J174" s="196" t="s">
        <v>220</v>
      </c>
      <c r="K174" s="197" t="n">
        <f aca="false">SUM(K175)</f>
        <v>8000</v>
      </c>
      <c r="L174" s="197" t="n">
        <f aca="false">SUM(L175)</f>
        <v>10000</v>
      </c>
      <c r="M174" s="197" t="n">
        <f aca="false">SUM(M175)</f>
        <v>10000</v>
      </c>
      <c r="N174" s="197" t="n">
        <f aca="false">SUM(N175)</f>
        <v>82000</v>
      </c>
      <c r="O174" s="197" t="n">
        <f aca="false">SUM(O175)</f>
        <v>82000</v>
      </c>
      <c r="P174" s="197" t="n">
        <f aca="false">SUM(P175)</f>
        <v>82000</v>
      </c>
      <c r="Q174" s="197" t="n">
        <f aca="false">SUM(Q175)</f>
        <v>82000</v>
      </c>
      <c r="R174" s="197" t="n">
        <f aca="false">SUM(R175)</f>
        <v>37145.75</v>
      </c>
      <c r="S174" s="197" t="n">
        <f aca="false">SUM(S175)</f>
        <v>80000</v>
      </c>
      <c r="T174" s="197" t="n">
        <f aca="false">SUM(T175)</f>
        <v>29334.9</v>
      </c>
      <c r="U174" s="197" t="n">
        <f aca="false">SUM(U175)</f>
        <v>0</v>
      </c>
      <c r="V174" s="197" t="n">
        <f aca="false">SUM(V175)</f>
        <v>97.5609756097561</v>
      </c>
      <c r="W174" s="197" t="n">
        <f aca="false">SUM(W175)</f>
        <v>100000</v>
      </c>
      <c r="X174" s="197" t="n">
        <f aca="false">SUM(X175)</f>
        <v>100000</v>
      </c>
      <c r="Y174" s="197" t="n">
        <v>100000</v>
      </c>
      <c r="Z174" s="197" t="n">
        <v>100000</v>
      </c>
      <c r="AA174" s="197" t="n">
        <f aca="false">SUM(AA175:AA179)</f>
        <v>116000</v>
      </c>
      <c r="AB174" s="197" t="n">
        <f aca="false">SUM(AB175:AB179)</f>
        <v>63895.98</v>
      </c>
      <c r="AC174" s="197" t="n">
        <f aca="false">SUM(AC175:AC179)</f>
        <v>116000</v>
      </c>
      <c r="AD174" s="197" t="n">
        <f aca="false">SUM(AD175:AD179)</f>
        <v>116000</v>
      </c>
      <c r="AE174" s="197" t="n">
        <f aca="false">SUM(AE175:AE179)</f>
        <v>0</v>
      </c>
      <c r="AF174" s="197" t="n">
        <f aca="false">SUM(AF175:AF179)</f>
        <v>0</v>
      </c>
      <c r="AG174" s="197" t="n">
        <f aca="false">SUM(AG175:AG179)</f>
        <v>116000</v>
      </c>
      <c r="AH174" s="197" t="n">
        <f aca="false">SUM(AH175:AH179)</f>
        <v>80602.94</v>
      </c>
      <c r="AI174" s="197" t="n">
        <f aca="false">SUM(AI175:AI179)</f>
        <v>116000</v>
      </c>
      <c r="AJ174" s="197" t="n">
        <f aca="false">SUM(AJ175:AJ179)</f>
        <v>51267.74</v>
      </c>
      <c r="AK174" s="197" t="n">
        <f aca="false">SUM(AK175:AK179)</f>
        <v>136000</v>
      </c>
      <c r="AL174" s="197" t="n">
        <f aca="false">SUM(AL175:AL179)</f>
        <v>5000</v>
      </c>
      <c r="AM174" s="197" t="n">
        <f aca="false">SUM(AM175:AM179)</f>
        <v>0</v>
      </c>
      <c r="AN174" s="197" t="n">
        <f aca="false">SUM(AN175:AN179)</f>
        <v>141000</v>
      </c>
      <c r="AO174" s="176" t="n">
        <f aca="false">SUM(AN174/$AN$8)</f>
        <v>18713.9159864623</v>
      </c>
      <c r="AP174" s="188" t="n">
        <f aca="false">SUM(AP175:AP179)</f>
        <v>142000</v>
      </c>
      <c r="AQ174" s="188"/>
      <c r="AR174" s="176" t="n">
        <f aca="false">SUM(AP174/$AN$8)</f>
        <v>18846.6387948769</v>
      </c>
      <c r="AS174" s="188"/>
      <c r="AT174" s="188"/>
      <c r="AU174" s="176" t="n">
        <f aca="false">SUM(AU175:AU179)</f>
        <v>9161.74</v>
      </c>
      <c r="AV174" s="177" t="n">
        <f aca="false">SUM(AU174/AR174*100)</f>
        <v>48.6120634014085</v>
      </c>
      <c r="BB174" s="19" t="n">
        <f aca="false">SUM(AW174+AX174+AY174+AZ174+BA174)</f>
        <v>0</v>
      </c>
      <c r="BC174" s="143" t="n">
        <f aca="false">SUM(AU174-BB174)</f>
        <v>9161.74</v>
      </c>
    </row>
    <row r="175" customFormat="false" ht="12.75" hidden="false" customHeight="false" outlineLevel="0" collapsed="false">
      <c r="A175" s="193"/>
      <c r="B175" s="194"/>
      <c r="C175" s="194"/>
      <c r="D175" s="194"/>
      <c r="E175" s="194"/>
      <c r="F175" s="194"/>
      <c r="G175" s="194"/>
      <c r="H175" s="194"/>
      <c r="I175" s="195" t="n">
        <v>38113</v>
      </c>
      <c r="J175" s="196" t="s">
        <v>351</v>
      </c>
      <c r="K175" s="197" t="n">
        <v>8000</v>
      </c>
      <c r="L175" s="197" t="n">
        <v>10000</v>
      </c>
      <c r="M175" s="197" t="n">
        <v>10000</v>
      </c>
      <c r="N175" s="197" t="n">
        <v>82000</v>
      </c>
      <c r="O175" s="197" t="n">
        <v>82000</v>
      </c>
      <c r="P175" s="197" t="n">
        <v>82000</v>
      </c>
      <c r="Q175" s="197" t="n">
        <v>82000</v>
      </c>
      <c r="R175" s="197" t="n">
        <v>37145.75</v>
      </c>
      <c r="S175" s="188" t="n">
        <v>80000</v>
      </c>
      <c r="T175" s="197" t="n">
        <v>29334.9</v>
      </c>
      <c r="U175" s="197"/>
      <c r="V175" s="176" t="n">
        <f aca="false">S175/P175*100</f>
        <v>97.5609756097561</v>
      </c>
      <c r="W175" s="188" t="n">
        <v>100000</v>
      </c>
      <c r="X175" s="197" t="n">
        <v>100000</v>
      </c>
      <c r="Y175" s="197" t="n">
        <v>100000</v>
      </c>
      <c r="Z175" s="197" t="n">
        <v>100000</v>
      </c>
      <c r="AA175" s="197" t="n">
        <v>96000</v>
      </c>
      <c r="AB175" s="197" t="n">
        <v>31947.99</v>
      </c>
      <c r="AC175" s="197" t="n">
        <v>96000</v>
      </c>
      <c r="AD175" s="197" t="n">
        <v>92000</v>
      </c>
      <c r="AE175" s="197"/>
      <c r="AF175" s="197"/>
      <c r="AG175" s="198" t="n">
        <f aca="false">SUM(AD175+AE175-AF175)</f>
        <v>92000</v>
      </c>
      <c r="AH175" s="197" t="n">
        <v>80602.94</v>
      </c>
      <c r="AI175" s="197" t="n">
        <v>97000</v>
      </c>
      <c r="AJ175" s="129" t="n">
        <v>45465.24</v>
      </c>
      <c r="AK175" s="197" t="n">
        <v>117000</v>
      </c>
      <c r="AL175" s="197"/>
      <c r="AM175" s="197"/>
      <c r="AN175" s="129" t="n">
        <f aca="false">SUM(AK175+AL175-AM175)</f>
        <v>117000</v>
      </c>
      <c r="AO175" s="176" t="n">
        <f aca="false">SUM(AN175/$AN$8)</f>
        <v>15528.5685845112</v>
      </c>
      <c r="AP175" s="131" t="n">
        <v>117000</v>
      </c>
      <c r="AQ175" s="131"/>
      <c r="AR175" s="176" t="n">
        <f aca="false">SUM(AP175/$AN$8)</f>
        <v>15528.5685845112</v>
      </c>
      <c r="AS175" s="131"/>
      <c r="AT175" s="131"/>
      <c r="AU175" s="176" t="n">
        <v>7143.22</v>
      </c>
      <c r="AV175" s="177" t="n">
        <f aca="false">SUM(AU175/AR175*100)</f>
        <v>46.0005052051282</v>
      </c>
      <c r="AW175" s="176"/>
      <c r="BA175" s="19" t="n">
        <v>7143.22</v>
      </c>
      <c r="BB175" s="19" t="n">
        <f aca="false">SUM(AW175+AX175+AY175+AZ175+BA175)</f>
        <v>7143.22</v>
      </c>
      <c r="BC175" s="143" t="n">
        <f aca="false">SUM(AU175-BB175)</f>
        <v>0</v>
      </c>
    </row>
    <row r="176" customFormat="false" ht="12.75" hidden="false" customHeight="false" outlineLevel="0" collapsed="false">
      <c r="A176" s="193"/>
      <c r="B176" s="194"/>
      <c r="C176" s="194"/>
      <c r="D176" s="194"/>
      <c r="E176" s="194"/>
      <c r="F176" s="194"/>
      <c r="G176" s="194"/>
      <c r="H176" s="194"/>
      <c r="I176" s="206" t="n">
        <v>38113</v>
      </c>
      <c r="J176" s="196" t="s">
        <v>352</v>
      </c>
      <c r="K176" s="197"/>
      <c r="L176" s="197"/>
      <c r="M176" s="197"/>
      <c r="N176" s="197"/>
      <c r="O176" s="197"/>
      <c r="P176" s="197"/>
      <c r="Q176" s="197"/>
      <c r="R176" s="197"/>
      <c r="S176" s="188"/>
      <c r="T176" s="197"/>
      <c r="U176" s="197"/>
      <c r="V176" s="176"/>
      <c r="W176" s="188"/>
      <c r="X176" s="197"/>
      <c r="Y176" s="197"/>
      <c r="Z176" s="197"/>
      <c r="AA176" s="197"/>
      <c r="AB176" s="197"/>
      <c r="AC176" s="197"/>
      <c r="AD176" s="197" t="n">
        <v>4000</v>
      </c>
      <c r="AE176" s="197"/>
      <c r="AF176" s="197"/>
      <c r="AG176" s="198" t="n">
        <f aca="false">SUM(AD176+AE176-AF176)</f>
        <v>4000</v>
      </c>
      <c r="AH176" s="197"/>
      <c r="AI176" s="197" t="n">
        <v>4000</v>
      </c>
      <c r="AJ176" s="129" t="n">
        <v>0</v>
      </c>
      <c r="AK176" s="197" t="n">
        <v>4000</v>
      </c>
      <c r="AL176" s="197"/>
      <c r="AM176" s="197"/>
      <c r="AN176" s="129" t="n">
        <f aca="false">SUM(AK176+AL176-AM176)</f>
        <v>4000</v>
      </c>
      <c r="AO176" s="176" t="n">
        <f aca="false">SUM(AN176/$AN$8)</f>
        <v>530.891233658504</v>
      </c>
      <c r="AP176" s="131" t="n">
        <v>0</v>
      </c>
      <c r="AQ176" s="131"/>
      <c r="AR176" s="176" t="n">
        <f aca="false">SUM(AP176/$AN$8)</f>
        <v>0</v>
      </c>
      <c r="AS176" s="131"/>
      <c r="AT176" s="131"/>
      <c r="AU176" s="176"/>
      <c r="AV176" s="177" t="n">
        <v>0</v>
      </c>
      <c r="AW176" s="176"/>
      <c r="BB176" s="19" t="n">
        <f aca="false">SUM(AW176+AX176+AY176+AZ176+BA176)</f>
        <v>0</v>
      </c>
      <c r="BC176" s="143" t="n">
        <f aca="false">SUM(AU176-BB176)</f>
        <v>0</v>
      </c>
    </row>
    <row r="177" customFormat="false" ht="12.75" hidden="false" customHeight="false" outlineLevel="0" collapsed="false">
      <c r="A177" s="193"/>
      <c r="B177" s="194"/>
      <c r="C177" s="194"/>
      <c r="D177" s="194"/>
      <c r="E177" s="194"/>
      <c r="F177" s="194"/>
      <c r="G177" s="194"/>
      <c r="H177" s="194"/>
      <c r="I177" s="206" t="n">
        <v>38113</v>
      </c>
      <c r="J177" s="196" t="s">
        <v>353</v>
      </c>
      <c r="K177" s="197"/>
      <c r="L177" s="197"/>
      <c r="M177" s="197"/>
      <c r="N177" s="197"/>
      <c r="O177" s="197"/>
      <c r="P177" s="197"/>
      <c r="Q177" s="197"/>
      <c r="R177" s="197"/>
      <c r="S177" s="188"/>
      <c r="T177" s="197"/>
      <c r="U177" s="197"/>
      <c r="V177" s="176"/>
      <c r="W177" s="188"/>
      <c r="X177" s="197"/>
      <c r="Y177" s="197"/>
      <c r="Z177" s="197"/>
      <c r="AA177" s="197"/>
      <c r="AB177" s="197"/>
      <c r="AC177" s="197"/>
      <c r="AD177" s="197"/>
      <c r="AE177" s="197"/>
      <c r="AF177" s="197"/>
      <c r="AG177" s="198"/>
      <c r="AH177" s="197"/>
      <c r="AI177" s="197"/>
      <c r="AJ177" s="129"/>
      <c r="AK177" s="197"/>
      <c r="AL177" s="197"/>
      <c r="AM177" s="197"/>
      <c r="AN177" s="129"/>
      <c r="AO177" s="176" t="n">
        <f aca="false">SUM(AN177/$AN$8)</f>
        <v>0</v>
      </c>
      <c r="AP177" s="131" t="n">
        <v>5000</v>
      </c>
      <c r="AQ177" s="131"/>
      <c r="AR177" s="176" t="n">
        <f aca="false">SUM(AP177/$AN$8)</f>
        <v>663.61404207313</v>
      </c>
      <c r="AS177" s="131"/>
      <c r="AT177" s="131"/>
      <c r="AU177" s="176"/>
      <c r="AV177" s="177" t="n">
        <f aca="false">SUM(AU177/AR177*100)</f>
        <v>0</v>
      </c>
      <c r="AW177" s="176"/>
      <c r="BB177" s="19" t="n">
        <f aca="false">SUM(AW177+AX177+AY177+AZ177+BA177)</f>
        <v>0</v>
      </c>
      <c r="BC177" s="143" t="n">
        <f aca="false">SUM(AU177-BB177)</f>
        <v>0</v>
      </c>
    </row>
    <row r="178" customFormat="false" ht="12.75" hidden="false" customHeight="false" outlineLevel="0" collapsed="false">
      <c r="A178" s="193"/>
      <c r="B178" s="194"/>
      <c r="C178" s="194"/>
      <c r="D178" s="194"/>
      <c r="E178" s="194"/>
      <c r="F178" s="194"/>
      <c r="G178" s="194"/>
      <c r="H178" s="194"/>
      <c r="I178" s="206" t="n">
        <v>38113</v>
      </c>
      <c r="J178" s="196" t="s">
        <v>354</v>
      </c>
      <c r="K178" s="197"/>
      <c r="L178" s="197"/>
      <c r="M178" s="197"/>
      <c r="N178" s="197"/>
      <c r="O178" s="197"/>
      <c r="P178" s="197"/>
      <c r="Q178" s="197"/>
      <c r="R178" s="197"/>
      <c r="S178" s="188"/>
      <c r="T178" s="197"/>
      <c r="U178" s="197"/>
      <c r="V178" s="176"/>
      <c r="W178" s="188"/>
      <c r="X178" s="197"/>
      <c r="Y178" s="197"/>
      <c r="Z178" s="197"/>
      <c r="AA178" s="197"/>
      <c r="AB178" s="197"/>
      <c r="AC178" s="197"/>
      <c r="AD178" s="197"/>
      <c r="AE178" s="197"/>
      <c r="AF178" s="197"/>
      <c r="AG178" s="198"/>
      <c r="AH178" s="197"/>
      <c r="AI178" s="197"/>
      <c r="AJ178" s="129"/>
      <c r="AK178" s="197"/>
      <c r="AL178" s="197"/>
      <c r="AM178" s="197"/>
      <c r="AN178" s="129"/>
      <c r="AO178" s="176"/>
      <c r="AP178" s="131"/>
      <c r="AQ178" s="131"/>
      <c r="AR178" s="176"/>
      <c r="AS178" s="131"/>
      <c r="AT178" s="131"/>
      <c r="AU178" s="176" t="n">
        <v>231</v>
      </c>
      <c r="AV178" s="177" t="n">
        <v>0</v>
      </c>
      <c r="AW178" s="176" t="n">
        <v>231</v>
      </c>
      <c r="BC178" s="143" t="n">
        <f aca="false">SUM(AU178-BB178)</f>
        <v>231</v>
      </c>
    </row>
    <row r="179" customFormat="false" ht="12.75" hidden="false" customHeight="false" outlineLevel="0" collapsed="false">
      <c r="A179" s="193"/>
      <c r="B179" s="194"/>
      <c r="C179" s="194"/>
      <c r="D179" s="194"/>
      <c r="E179" s="194"/>
      <c r="F179" s="194"/>
      <c r="G179" s="194"/>
      <c r="H179" s="194"/>
      <c r="I179" s="206" t="n">
        <v>38113</v>
      </c>
      <c r="J179" s="196" t="s">
        <v>355</v>
      </c>
      <c r="K179" s="197" t="n">
        <v>8000</v>
      </c>
      <c r="L179" s="197" t="n">
        <v>10000</v>
      </c>
      <c r="M179" s="197" t="n">
        <v>10000</v>
      </c>
      <c r="N179" s="197" t="n">
        <v>82000</v>
      </c>
      <c r="O179" s="197" t="n">
        <v>82000</v>
      </c>
      <c r="P179" s="197" t="n">
        <v>82000</v>
      </c>
      <c r="Q179" s="197" t="n">
        <v>82000</v>
      </c>
      <c r="R179" s="197" t="n">
        <v>37145.75</v>
      </c>
      <c r="S179" s="188" t="n">
        <v>80000</v>
      </c>
      <c r="T179" s="197" t="n">
        <v>29334.9</v>
      </c>
      <c r="U179" s="197"/>
      <c r="V179" s="176" t="n">
        <f aca="false">S179/P179*100</f>
        <v>97.5609756097561</v>
      </c>
      <c r="W179" s="188" t="n">
        <v>100000</v>
      </c>
      <c r="X179" s="197" t="n">
        <v>100000</v>
      </c>
      <c r="Y179" s="197"/>
      <c r="Z179" s="197"/>
      <c r="AA179" s="197" t="n">
        <v>20000</v>
      </c>
      <c r="AB179" s="197" t="n">
        <v>31947.99</v>
      </c>
      <c r="AC179" s="197" t="n">
        <v>20000</v>
      </c>
      <c r="AD179" s="197" t="n">
        <v>20000</v>
      </c>
      <c r="AE179" s="197"/>
      <c r="AF179" s="197"/>
      <c r="AG179" s="198" t="n">
        <f aca="false">SUM(AD179+AE179-AF179)</f>
        <v>20000</v>
      </c>
      <c r="AH179" s="197"/>
      <c r="AI179" s="197" t="n">
        <v>15000</v>
      </c>
      <c r="AJ179" s="129" t="n">
        <v>5802.5</v>
      </c>
      <c r="AK179" s="197" t="n">
        <v>15000</v>
      </c>
      <c r="AL179" s="197" t="n">
        <v>5000</v>
      </c>
      <c r="AM179" s="197"/>
      <c r="AN179" s="129" t="n">
        <f aca="false">SUM(AK179+AL179-AM179)</f>
        <v>20000</v>
      </c>
      <c r="AO179" s="176" t="n">
        <f aca="false">SUM(AN179/$AN$8)</f>
        <v>2654.45616829252</v>
      </c>
      <c r="AP179" s="131" t="n">
        <v>20000</v>
      </c>
      <c r="AQ179" s="131"/>
      <c r="AR179" s="176" t="n">
        <f aca="false">SUM(AP179/$AN$8)</f>
        <v>2654.45616829252</v>
      </c>
      <c r="AS179" s="131"/>
      <c r="AT179" s="131"/>
      <c r="AU179" s="176" t="n">
        <v>1787.52</v>
      </c>
      <c r="AV179" s="177" t="n">
        <f aca="false">SUM(AU179/AR179*100)</f>
        <v>67.3403472</v>
      </c>
      <c r="BA179" s="19" t="n">
        <v>1787.52</v>
      </c>
      <c r="BB179" s="19" t="n">
        <f aca="false">SUM(AW179+AX179+AY179+AZ179+BA179)</f>
        <v>1787.52</v>
      </c>
      <c r="BC179" s="143" t="n">
        <f aca="false">SUM(AU179-BB179)</f>
        <v>0</v>
      </c>
    </row>
    <row r="180" customFormat="false" ht="12.75" hidden="true" customHeight="false" outlineLevel="0" collapsed="false">
      <c r="A180" s="178" t="s">
        <v>356</v>
      </c>
      <c r="B180" s="172"/>
      <c r="C180" s="172"/>
      <c r="D180" s="172"/>
      <c r="E180" s="172"/>
      <c r="F180" s="172"/>
      <c r="G180" s="172"/>
      <c r="H180" s="172"/>
      <c r="I180" s="185" t="s">
        <v>207</v>
      </c>
      <c r="J180" s="186" t="s">
        <v>357</v>
      </c>
      <c r="K180" s="187" t="n">
        <f aca="false">SUM(K181)</f>
        <v>74578.36</v>
      </c>
      <c r="L180" s="187" t="n">
        <f aca="false">SUM(L181)</f>
        <v>15000</v>
      </c>
      <c r="M180" s="187" t="n">
        <f aca="false">SUM(M181)</f>
        <v>15000</v>
      </c>
      <c r="N180" s="187" t="n">
        <f aca="false">SUM(N181)</f>
        <v>40000</v>
      </c>
      <c r="O180" s="187" t="n">
        <f aca="false">SUM(O181)</f>
        <v>40000</v>
      </c>
      <c r="P180" s="187" t="n">
        <f aca="false">SUM(P181)</f>
        <v>47000</v>
      </c>
      <c r="Q180" s="187" t="n">
        <f aca="false">SUM(Q181)</f>
        <v>47000</v>
      </c>
      <c r="R180" s="187" t="n">
        <f aca="false">SUM(R181)</f>
        <v>5410.5</v>
      </c>
      <c r="S180" s="187" t="n">
        <f aca="false">SUM(S181)</f>
        <v>30000</v>
      </c>
      <c r="T180" s="187" t="n">
        <f aca="false">SUM(T181)</f>
        <v>8352</v>
      </c>
      <c r="U180" s="187" t="n">
        <f aca="false">SUM(U181)</f>
        <v>0</v>
      </c>
      <c r="V180" s="187" t="n">
        <f aca="false">SUM(V181)</f>
        <v>63.8297872340426</v>
      </c>
      <c r="W180" s="187" t="n">
        <f aca="false">SUM(W181)</f>
        <v>30000</v>
      </c>
      <c r="X180" s="187" t="n">
        <f aca="false">SUM(X181)</f>
        <v>15000</v>
      </c>
      <c r="Y180" s="187" t="n">
        <f aca="false">SUM(Y181)</f>
        <v>30000</v>
      </c>
      <c r="Z180" s="187" t="n">
        <f aca="false">SUM(Z181)</f>
        <v>30000</v>
      </c>
      <c r="AA180" s="187" t="n">
        <f aca="false">SUM(AA181)</f>
        <v>35000</v>
      </c>
      <c r="AB180" s="187" t="n">
        <f aca="false">SUM(AB181)</f>
        <v>6735.11</v>
      </c>
      <c r="AC180" s="187" t="n">
        <f aca="false">SUM(AC181)</f>
        <v>35000</v>
      </c>
      <c r="AD180" s="187" t="n">
        <f aca="false">SUM(AD181)</f>
        <v>35000</v>
      </c>
      <c r="AE180" s="187" t="n">
        <f aca="false">SUM(AE181)</f>
        <v>0</v>
      </c>
      <c r="AF180" s="187" t="n">
        <f aca="false">SUM(AF181)</f>
        <v>0</v>
      </c>
      <c r="AG180" s="187" t="n">
        <f aca="false">SUM(AG181)</f>
        <v>35000</v>
      </c>
      <c r="AH180" s="187" t="n">
        <f aca="false">SUM(AH181)</f>
        <v>6097.03</v>
      </c>
      <c r="AI180" s="187" t="n">
        <f aca="false">SUM(AI181)</f>
        <v>35000</v>
      </c>
      <c r="AJ180" s="187" t="n">
        <f aca="false">SUM(AJ181)</f>
        <v>5570.24</v>
      </c>
      <c r="AK180" s="187" t="n">
        <f aca="false">SUM(AK181)</f>
        <v>35000</v>
      </c>
      <c r="AL180" s="187" t="n">
        <f aca="false">SUM(AL181)</f>
        <v>0</v>
      </c>
      <c r="AM180" s="187" t="n">
        <f aca="false">SUM(AM181)</f>
        <v>0</v>
      </c>
      <c r="AN180" s="187" t="n">
        <f aca="false">SUM(AN181)</f>
        <v>35000</v>
      </c>
      <c r="AO180" s="176" t="n">
        <f aca="false">SUM(AN180/$AN$8)</f>
        <v>4645.29829451191</v>
      </c>
      <c r="AP180" s="188" t="n">
        <f aca="false">SUM(AP181)</f>
        <v>25000</v>
      </c>
      <c r="AQ180" s="188" t="n">
        <f aca="false">SUM(AQ181)</f>
        <v>0</v>
      </c>
      <c r="AR180" s="176" t="n">
        <f aca="false">SUM(AP180/$AN$8)</f>
        <v>3318.07021036565</v>
      </c>
      <c r="AS180" s="188" t="n">
        <f aca="false">SUM(AS181)</f>
        <v>30000</v>
      </c>
      <c r="AT180" s="188" t="n">
        <f aca="false">SUM(AT181)</f>
        <v>0</v>
      </c>
      <c r="AU180" s="176" t="n">
        <f aca="false">SUM(AU181)</f>
        <v>1444.38</v>
      </c>
      <c r="AV180" s="177" t="n">
        <f aca="false">SUM(AU180/AR180*100)</f>
        <v>43.53072444</v>
      </c>
      <c r="BB180" s="19" t="n">
        <f aca="false">SUM(AW180+AX180+AY180+AZ180+BA180)</f>
        <v>0</v>
      </c>
      <c r="BC180" s="143" t="n">
        <f aca="false">SUM(AU180-BB180)</f>
        <v>1444.38</v>
      </c>
    </row>
    <row r="181" customFormat="false" ht="12.75" hidden="true" customHeight="false" outlineLevel="0" collapsed="false">
      <c r="A181" s="178"/>
      <c r="B181" s="172"/>
      <c r="C181" s="172"/>
      <c r="D181" s="172"/>
      <c r="E181" s="172"/>
      <c r="F181" s="172"/>
      <c r="G181" s="172"/>
      <c r="H181" s="172"/>
      <c r="I181" s="185" t="s">
        <v>358</v>
      </c>
      <c r="J181" s="186"/>
      <c r="K181" s="187" t="n">
        <f aca="false">SUM(K183)</f>
        <v>74578.36</v>
      </c>
      <c r="L181" s="187" t="n">
        <f aca="false">SUM(L183)</f>
        <v>15000</v>
      </c>
      <c r="M181" s="187" t="n">
        <f aca="false">SUM(M183)</f>
        <v>15000</v>
      </c>
      <c r="N181" s="187" t="n">
        <f aca="false">SUM(N183)</f>
        <v>40000</v>
      </c>
      <c r="O181" s="187" t="n">
        <f aca="false">SUM(O183)</f>
        <v>40000</v>
      </c>
      <c r="P181" s="187" t="n">
        <f aca="false">SUM(P183)</f>
        <v>47000</v>
      </c>
      <c r="Q181" s="187" t="n">
        <f aca="false">SUM(Q183)</f>
        <v>47000</v>
      </c>
      <c r="R181" s="187" t="n">
        <f aca="false">SUM(R183)</f>
        <v>5410.5</v>
      </c>
      <c r="S181" s="187" t="n">
        <f aca="false">SUM(S183)</f>
        <v>30000</v>
      </c>
      <c r="T181" s="187" t="n">
        <f aca="false">SUM(T183)</f>
        <v>8352</v>
      </c>
      <c r="U181" s="187" t="n">
        <f aca="false">SUM(U183)</f>
        <v>0</v>
      </c>
      <c r="V181" s="187" t="n">
        <f aca="false">SUM(V183)</f>
        <v>63.8297872340426</v>
      </c>
      <c r="W181" s="187" t="n">
        <f aca="false">SUM(W183)</f>
        <v>30000</v>
      </c>
      <c r="X181" s="187" t="n">
        <f aca="false">SUM(X183)</f>
        <v>15000</v>
      </c>
      <c r="Y181" s="187" t="n">
        <f aca="false">SUM(Y183)</f>
        <v>30000</v>
      </c>
      <c r="Z181" s="187" t="n">
        <f aca="false">SUM(Z183)</f>
        <v>30000</v>
      </c>
      <c r="AA181" s="187" t="n">
        <f aca="false">SUM(AA183)</f>
        <v>35000</v>
      </c>
      <c r="AB181" s="187" t="n">
        <f aca="false">SUM(AB183)</f>
        <v>6735.11</v>
      </c>
      <c r="AC181" s="187" t="n">
        <f aca="false">SUM(AC183)</f>
        <v>35000</v>
      </c>
      <c r="AD181" s="187" t="n">
        <f aca="false">SUM(AD183)</f>
        <v>35000</v>
      </c>
      <c r="AE181" s="187" t="n">
        <f aca="false">SUM(AE183)</f>
        <v>0</v>
      </c>
      <c r="AF181" s="187" t="n">
        <f aca="false">SUM(AF183)</f>
        <v>0</v>
      </c>
      <c r="AG181" s="187" t="n">
        <f aca="false">SUM(AG183)</f>
        <v>35000</v>
      </c>
      <c r="AH181" s="187" t="n">
        <f aca="false">SUM(AH183)</f>
        <v>6097.03</v>
      </c>
      <c r="AI181" s="187" t="n">
        <f aca="false">SUM(AI183)</f>
        <v>35000</v>
      </c>
      <c r="AJ181" s="187" t="n">
        <f aca="false">SUM(AJ183)</f>
        <v>5570.24</v>
      </c>
      <c r="AK181" s="187" t="n">
        <f aca="false">SUM(AK183)</f>
        <v>35000</v>
      </c>
      <c r="AL181" s="187" t="n">
        <f aca="false">SUM(AL183)</f>
        <v>0</v>
      </c>
      <c r="AM181" s="187" t="n">
        <f aca="false">SUM(AM183)</f>
        <v>0</v>
      </c>
      <c r="AN181" s="187" t="n">
        <f aca="false">SUM(AN183)</f>
        <v>35000</v>
      </c>
      <c r="AO181" s="176" t="n">
        <f aca="false">SUM(AN181/$AN$8)</f>
        <v>4645.29829451191</v>
      </c>
      <c r="AP181" s="188" t="n">
        <f aca="false">SUM(AP183)</f>
        <v>25000</v>
      </c>
      <c r="AQ181" s="188" t="n">
        <f aca="false">SUM(AQ183)</f>
        <v>0</v>
      </c>
      <c r="AR181" s="176" t="n">
        <f aca="false">SUM(AP181/$AN$8)</f>
        <v>3318.07021036565</v>
      </c>
      <c r="AS181" s="188" t="n">
        <f aca="false">SUM(AS183)</f>
        <v>30000</v>
      </c>
      <c r="AT181" s="188" t="n">
        <f aca="false">SUM(AT183)</f>
        <v>0</v>
      </c>
      <c r="AU181" s="176" t="n">
        <f aca="false">SUM(AU182)</f>
        <v>1444.38</v>
      </c>
      <c r="AV181" s="177" t="n">
        <f aca="false">SUM(AU181/AR181*100)</f>
        <v>43.53072444</v>
      </c>
      <c r="BB181" s="19" t="n">
        <f aca="false">SUM(AW181+AX181+AY181+AZ181+BA181)</f>
        <v>0</v>
      </c>
      <c r="BC181" s="143" t="n">
        <f aca="false">SUM(AU181-BB181)</f>
        <v>1444.38</v>
      </c>
    </row>
    <row r="182" customFormat="false" ht="12.75" hidden="true" customHeight="false" outlineLevel="0" collapsed="false">
      <c r="A182" s="178"/>
      <c r="B182" s="172" t="s">
        <v>229</v>
      </c>
      <c r="C182" s="172"/>
      <c r="D182" s="172"/>
      <c r="E182" s="172"/>
      <c r="F182" s="172"/>
      <c r="G182" s="172"/>
      <c r="H182" s="172"/>
      <c r="I182" s="201" t="s">
        <v>230</v>
      </c>
      <c r="J182" s="186" t="s">
        <v>28</v>
      </c>
      <c r="K182" s="187"/>
      <c r="L182" s="187"/>
      <c r="M182" s="187"/>
      <c r="N182" s="187"/>
      <c r="O182" s="187"/>
      <c r="P182" s="187"/>
      <c r="Q182" s="187"/>
      <c r="R182" s="187"/>
      <c r="S182" s="187"/>
      <c r="T182" s="187"/>
      <c r="U182" s="187"/>
      <c r="V182" s="187"/>
      <c r="W182" s="187"/>
      <c r="X182" s="187"/>
      <c r="Y182" s="187"/>
      <c r="Z182" s="187"/>
      <c r="AA182" s="187"/>
      <c r="AB182" s="187"/>
      <c r="AC182" s="187"/>
      <c r="AD182" s="187"/>
      <c r="AE182" s="187"/>
      <c r="AF182" s="187"/>
      <c r="AG182" s="187"/>
      <c r="AH182" s="187"/>
      <c r="AI182" s="187"/>
      <c r="AJ182" s="187"/>
      <c r="AK182" s="187"/>
      <c r="AL182" s="187"/>
      <c r="AM182" s="187"/>
      <c r="AN182" s="187"/>
      <c r="AO182" s="176" t="n">
        <f aca="false">SUM(AN182/$AN$8)</f>
        <v>0</v>
      </c>
      <c r="AP182" s="188" t="n">
        <v>25000</v>
      </c>
      <c r="AQ182" s="188"/>
      <c r="AR182" s="176" t="n">
        <f aca="false">SUM(AP182/$AN$8)</f>
        <v>3318.07021036565</v>
      </c>
      <c r="AS182" s="188" t="n">
        <v>30000</v>
      </c>
      <c r="AT182" s="188"/>
      <c r="AU182" s="176" t="n">
        <f aca="false">SUM(AU183)</f>
        <v>1444.38</v>
      </c>
      <c r="AV182" s="177" t="n">
        <f aca="false">SUM(AU182/AR182*100)</f>
        <v>43.53072444</v>
      </c>
      <c r="BC182" s="143" t="n">
        <f aca="false">SUM(AU182-BB182)</f>
        <v>1444.38</v>
      </c>
    </row>
    <row r="183" customFormat="false" ht="12.75" hidden="false" customHeight="false" outlineLevel="0" collapsed="false">
      <c r="A183" s="189"/>
      <c r="B183" s="190"/>
      <c r="C183" s="190"/>
      <c r="D183" s="190"/>
      <c r="E183" s="190"/>
      <c r="F183" s="190"/>
      <c r="G183" s="190"/>
      <c r="H183" s="190"/>
      <c r="I183" s="191" t="n">
        <v>3</v>
      </c>
      <c r="J183" s="84" t="s">
        <v>64</v>
      </c>
      <c r="K183" s="192" t="n">
        <f aca="false">SUM(K184)</f>
        <v>74578.36</v>
      </c>
      <c r="L183" s="192" t="n">
        <f aca="false">SUM(L184)</f>
        <v>15000</v>
      </c>
      <c r="M183" s="192" t="n">
        <f aca="false">SUM(M184)</f>
        <v>15000</v>
      </c>
      <c r="N183" s="192" t="n">
        <f aca="false">SUM(N184)</f>
        <v>40000</v>
      </c>
      <c r="O183" s="192" t="n">
        <f aca="false">SUM(O184)</f>
        <v>40000</v>
      </c>
      <c r="P183" s="192" t="n">
        <f aca="false">SUM(P184)</f>
        <v>47000</v>
      </c>
      <c r="Q183" s="192" t="n">
        <f aca="false">SUM(Q184)</f>
        <v>47000</v>
      </c>
      <c r="R183" s="192" t="n">
        <f aca="false">SUM(R184)</f>
        <v>5410.5</v>
      </c>
      <c r="S183" s="192" t="n">
        <f aca="false">SUM(S184)</f>
        <v>30000</v>
      </c>
      <c r="T183" s="192" t="n">
        <f aca="false">SUM(T184)</f>
        <v>8352</v>
      </c>
      <c r="U183" s="192" t="n">
        <f aca="false">SUM(U184)</f>
        <v>0</v>
      </c>
      <c r="V183" s="192" t="n">
        <f aca="false">SUM(V184)</f>
        <v>63.8297872340426</v>
      </c>
      <c r="W183" s="192" t="n">
        <f aca="false">SUM(W184)</f>
        <v>30000</v>
      </c>
      <c r="X183" s="192" t="n">
        <f aca="false">SUM(X184)</f>
        <v>15000</v>
      </c>
      <c r="Y183" s="192" t="n">
        <f aca="false">SUM(Y184)</f>
        <v>30000</v>
      </c>
      <c r="Z183" s="192" t="n">
        <f aca="false">SUM(Z184)</f>
        <v>30000</v>
      </c>
      <c r="AA183" s="192" t="n">
        <f aca="false">SUM(AA184)</f>
        <v>35000</v>
      </c>
      <c r="AB183" s="192" t="n">
        <f aca="false">SUM(AB184)</f>
        <v>6735.11</v>
      </c>
      <c r="AC183" s="192" t="n">
        <f aca="false">SUM(AC184)</f>
        <v>35000</v>
      </c>
      <c r="AD183" s="192" t="n">
        <f aca="false">SUM(AD184)</f>
        <v>35000</v>
      </c>
      <c r="AE183" s="192" t="n">
        <f aca="false">SUM(AE184)</f>
        <v>0</v>
      </c>
      <c r="AF183" s="192" t="n">
        <f aca="false">SUM(AF184)</f>
        <v>0</v>
      </c>
      <c r="AG183" s="192" t="n">
        <f aca="false">SUM(AG184)</f>
        <v>35000</v>
      </c>
      <c r="AH183" s="192" t="n">
        <f aca="false">SUM(AH184)</f>
        <v>6097.03</v>
      </c>
      <c r="AI183" s="192" t="n">
        <f aca="false">SUM(AI184)</f>
        <v>35000</v>
      </c>
      <c r="AJ183" s="192" t="n">
        <f aca="false">SUM(AJ184)</f>
        <v>5570.24</v>
      </c>
      <c r="AK183" s="192" t="n">
        <f aca="false">SUM(AK184)</f>
        <v>35000</v>
      </c>
      <c r="AL183" s="192" t="n">
        <f aca="false">SUM(AL184)</f>
        <v>0</v>
      </c>
      <c r="AM183" s="192" t="n">
        <f aca="false">SUM(AM184)</f>
        <v>0</v>
      </c>
      <c r="AN183" s="192" t="n">
        <f aca="false">SUM(AN184)</f>
        <v>35000</v>
      </c>
      <c r="AO183" s="176" t="n">
        <f aca="false">SUM(AN183/$AN$8)</f>
        <v>4645.29829451191</v>
      </c>
      <c r="AP183" s="176" t="n">
        <f aca="false">SUM(AP184)</f>
        <v>25000</v>
      </c>
      <c r="AQ183" s="176" t="n">
        <f aca="false">SUM(AQ184)</f>
        <v>0</v>
      </c>
      <c r="AR183" s="176" t="n">
        <f aca="false">SUM(AP183/$AN$8)</f>
        <v>3318.07021036565</v>
      </c>
      <c r="AS183" s="176" t="n">
        <f aca="false">SUM(AS184)</f>
        <v>30000</v>
      </c>
      <c r="AT183" s="176" t="n">
        <f aca="false">SUM(AT184)</f>
        <v>0</v>
      </c>
      <c r="AU183" s="176" t="n">
        <f aca="false">SUM(AU184)</f>
        <v>1444.38</v>
      </c>
      <c r="AV183" s="177" t="n">
        <f aca="false">SUM(AU183/AR183*100)</f>
        <v>43.53072444</v>
      </c>
      <c r="BB183" s="19" t="n">
        <f aca="false">SUM(AW183+AX183+AY183+AZ183+BA183)</f>
        <v>0</v>
      </c>
      <c r="BC183" s="143" t="n">
        <f aca="false">SUM(AU183-BB183)</f>
        <v>1444.38</v>
      </c>
    </row>
    <row r="184" customFormat="false" ht="12.75" hidden="false" customHeight="false" outlineLevel="0" collapsed="false">
      <c r="A184" s="189"/>
      <c r="B184" s="190"/>
      <c r="C184" s="190"/>
      <c r="D184" s="190"/>
      <c r="E184" s="190"/>
      <c r="F184" s="190"/>
      <c r="G184" s="190"/>
      <c r="H184" s="190"/>
      <c r="I184" s="191" t="n">
        <v>37</v>
      </c>
      <c r="J184" s="84" t="s">
        <v>359</v>
      </c>
      <c r="K184" s="192" t="n">
        <f aca="false">SUM(K185)</f>
        <v>74578.36</v>
      </c>
      <c r="L184" s="192" t="n">
        <f aca="false">SUM(L185)</f>
        <v>15000</v>
      </c>
      <c r="M184" s="192" t="n">
        <f aca="false">SUM(M185)</f>
        <v>15000</v>
      </c>
      <c r="N184" s="192" t="n">
        <f aca="false">SUM(N185)</f>
        <v>40000</v>
      </c>
      <c r="O184" s="192" t="n">
        <f aca="false">SUM(O185)</f>
        <v>40000</v>
      </c>
      <c r="P184" s="192" t="n">
        <f aca="false">SUM(P185)</f>
        <v>47000</v>
      </c>
      <c r="Q184" s="192" t="n">
        <f aca="false">SUM(Q185)</f>
        <v>47000</v>
      </c>
      <c r="R184" s="192" t="n">
        <f aca="false">SUM(R185)</f>
        <v>5410.5</v>
      </c>
      <c r="S184" s="192" t="n">
        <f aca="false">SUM(S185)</f>
        <v>30000</v>
      </c>
      <c r="T184" s="192" t="n">
        <f aca="false">SUM(T185)</f>
        <v>8352</v>
      </c>
      <c r="U184" s="192" t="n">
        <f aca="false">SUM(U185)</f>
        <v>0</v>
      </c>
      <c r="V184" s="192" t="n">
        <f aca="false">SUM(V185)</f>
        <v>63.8297872340426</v>
      </c>
      <c r="W184" s="192" t="n">
        <f aca="false">SUM(W185)</f>
        <v>30000</v>
      </c>
      <c r="X184" s="192" t="n">
        <f aca="false">SUM(X185)</f>
        <v>15000</v>
      </c>
      <c r="Y184" s="192" t="n">
        <f aca="false">SUM(Y185)</f>
        <v>30000</v>
      </c>
      <c r="Z184" s="192" t="n">
        <f aca="false">SUM(Z185)</f>
        <v>30000</v>
      </c>
      <c r="AA184" s="192" t="n">
        <f aca="false">SUM(AA185)</f>
        <v>35000</v>
      </c>
      <c r="AB184" s="192" t="n">
        <f aca="false">SUM(AB185)</f>
        <v>6735.11</v>
      </c>
      <c r="AC184" s="192" t="n">
        <f aca="false">SUM(AC185)</f>
        <v>35000</v>
      </c>
      <c r="AD184" s="192" t="n">
        <f aca="false">SUM(AD185)</f>
        <v>35000</v>
      </c>
      <c r="AE184" s="192" t="n">
        <f aca="false">SUM(AE185)</f>
        <v>0</v>
      </c>
      <c r="AF184" s="192" t="n">
        <f aca="false">SUM(AF185)</f>
        <v>0</v>
      </c>
      <c r="AG184" s="192" t="n">
        <f aca="false">SUM(AG185)</f>
        <v>35000</v>
      </c>
      <c r="AH184" s="192" t="n">
        <f aca="false">SUM(AH185)</f>
        <v>6097.03</v>
      </c>
      <c r="AI184" s="192" t="n">
        <f aca="false">SUM(AI185)</f>
        <v>35000</v>
      </c>
      <c r="AJ184" s="192" t="n">
        <f aca="false">SUM(AJ185)</f>
        <v>5570.24</v>
      </c>
      <c r="AK184" s="192" t="n">
        <f aca="false">SUM(AK185)</f>
        <v>35000</v>
      </c>
      <c r="AL184" s="192" t="n">
        <f aca="false">SUM(AL185)</f>
        <v>0</v>
      </c>
      <c r="AM184" s="192" t="n">
        <f aca="false">SUM(AM185)</f>
        <v>0</v>
      </c>
      <c r="AN184" s="192" t="n">
        <f aca="false">SUM(AN185)</f>
        <v>35000</v>
      </c>
      <c r="AO184" s="176" t="n">
        <f aca="false">SUM(AN184/$AN$8)</f>
        <v>4645.29829451191</v>
      </c>
      <c r="AP184" s="176" t="n">
        <f aca="false">SUM(AP185)</f>
        <v>25000</v>
      </c>
      <c r="AQ184" s="176"/>
      <c r="AR184" s="176" t="n">
        <f aca="false">SUM(AP184/$AN$8)</f>
        <v>3318.07021036565</v>
      </c>
      <c r="AS184" s="176" t="n">
        <v>30000</v>
      </c>
      <c r="AT184" s="176"/>
      <c r="AU184" s="176" t="n">
        <f aca="false">SUM(AU185)</f>
        <v>1444.38</v>
      </c>
      <c r="AV184" s="177" t="n">
        <f aca="false">SUM(AU184/AR184*100)</f>
        <v>43.53072444</v>
      </c>
      <c r="BB184" s="19" t="n">
        <f aca="false">SUM(AW184+AX184+AY184+AZ184+BA184)</f>
        <v>0</v>
      </c>
      <c r="BC184" s="143" t="n">
        <f aca="false">SUM(AU184-BB184)</f>
        <v>1444.38</v>
      </c>
    </row>
    <row r="185" customFormat="false" ht="12.75" hidden="false" customHeight="false" outlineLevel="0" collapsed="false">
      <c r="A185" s="193"/>
      <c r="B185" s="194" t="s">
        <v>83</v>
      </c>
      <c r="C185" s="194"/>
      <c r="D185" s="194"/>
      <c r="E185" s="194"/>
      <c r="F185" s="194"/>
      <c r="G185" s="194"/>
      <c r="H185" s="194"/>
      <c r="I185" s="195" t="n">
        <v>372</v>
      </c>
      <c r="J185" s="196" t="s">
        <v>360</v>
      </c>
      <c r="K185" s="197" t="n">
        <f aca="false">SUM(K186)</f>
        <v>74578.36</v>
      </c>
      <c r="L185" s="197" t="n">
        <f aca="false">SUM(L186)</f>
        <v>15000</v>
      </c>
      <c r="M185" s="197" t="n">
        <f aca="false">SUM(M186)</f>
        <v>15000</v>
      </c>
      <c r="N185" s="197" t="n">
        <f aca="false">SUM(N186)</f>
        <v>40000</v>
      </c>
      <c r="O185" s="197" t="n">
        <f aca="false">SUM(O186)</f>
        <v>40000</v>
      </c>
      <c r="P185" s="197" t="n">
        <f aca="false">SUM(P186)</f>
        <v>47000</v>
      </c>
      <c r="Q185" s="197" t="n">
        <f aca="false">SUM(Q186)</f>
        <v>47000</v>
      </c>
      <c r="R185" s="197" t="n">
        <f aca="false">SUM(R186)</f>
        <v>5410.5</v>
      </c>
      <c r="S185" s="197" t="n">
        <f aca="false">SUM(S186)</f>
        <v>30000</v>
      </c>
      <c r="T185" s="197" t="n">
        <f aca="false">SUM(T186)</f>
        <v>8352</v>
      </c>
      <c r="U185" s="197" t="n">
        <f aca="false">SUM(U186)</f>
        <v>0</v>
      </c>
      <c r="V185" s="197" t="n">
        <f aca="false">SUM(V186)</f>
        <v>63.8297872340426</v>
      </c>
      <c r="W185" s="197" t="n">
        <f aca="false">SUM(W186)</f>
        <v>30000</v>
      </c>
      <c r="X185" s="197" t="n">
        <f aca="false">SUM(X186)</f>
        <v>15000</v>
      </c>
      <c r="Y185" s="197" t="n">
        <f aca="false">SUM(Y186)</f>
        <v>30000</v>
      </c>
      <c r="Z185" s="197" t="n">
        <f aca="false">SUM(Z186)</f>
        <v>30000</v>
      </c>
      <c r="AA185" s="197" t="n">
        <f aca="false">SUM(AA186)</f>
        <v>35000</v>
      </c>
      <c r="AB185" s="197" t="n">
        <f aca="false">SUM(AB186)</f>
        <v>6735.11</v>
      </c>
      <c r="AC185" s="197" t="n">
        <f aca="false">SUM(AC186)</f>
        <v>35000</v>
      </c>
      <c r="AD185" s="197" t="n">
        <f aca="false">SUM(AD186)</f>
        <v>35000</v>
      </c>
      <c r="AE185" s="197" t="n">
        <f aca="false">SUM(AE186)</f>
        <v>0</v>
      </c>
      <c r="AF185" s="197" t="n">
        <f aca="false">SUM(AF186)</f>
        <v>0</v>
      </c>
      <c r="AG185" s="197" t="n">
        <f aca="false">SUM(AG186)</f>
        <v>35000</v>
      </c>
      <c r="AH185" s="197" t="n">
        <f aca="false">SUM(AH186)</f>
        <v>6097.03</v>
      </c>
      <c r="AI185" s="197" t="n">
        <f aca="false">SUM(AI186)</f>
        <v>35000</v>
      </c>
      <c r="AJ185" s="197" t="n">
        <f aca="false">SUM(AJ186)</f>
        <v>5570.24</v>
      </c>
      <c r="AK185" s="197" t="n">
        <f aca="false">SUM(AK186)</f>
        <v>35000</v>
      </c>
      <c r="AL185" s="197" t="n">
        <f aca="false">SUM(AL186)</f>
        <v>0</v>
      </c>
      <c r="AM185" s="197" t="n">
        <f aca="false">SUM(AM186)</f>
        <v>0</v>
      </c>
      <c r="AN185" s="197" t="n">
        <f aca="false">SUM(AN186)</f>
        <v>35000</v>
      </c>
      <c r="AO185" s="176" t="n">
        <f aca="false">SUM(AN185/$AN$8)</f>
        <v>4645.29829451191</v>
      </c>
      <c r="AP185" s="188" t="n">
        <f aca="false">SUM(AP186)</f>
        <v>25000</v>
      </c>
      <c r="AQ185" s="188"/>
      <c r="AR185" s="176" t="n">
        <f aca="false">SUM(AP185/$AN$8)</f>
        <v>3318.07021036565</v>
      </c>
      <c r="AS185" s="188"/>
      <c r="AT185" s="188"/>
      <c r="AU185" s="176" t="n">
        <f aca="false">SUM(AU186)</f>
        <v>1444.38</v>
      </c>
      <c r="AV185" s="177" t="n">
        <f aca="false">SUM(AU185/AR185*100)</f>
        <v>43.53072444</v>
      </c>
      <c r="BB185" s="19" t="n">
        <f aca="false">SUM(AW185+AX185+AY185+AZ185+BA185)</f>
        <v>0</v>
      </c>
      <c r="BC185" s="143" t="n">
        <f aca="false">SUM(AU185-BB185)</f>
        <v>1444.38</v>
      </c>
    </row>
    <row r="186" customFormat="false" ht="12.75" hidden="false" customHeight="false" outlineLevel="0" collapsed="false">
      <c r="A186" s="193"/>
      <c r="B186" s="194"/>
      <c r="C186" s="194"/>
      <c r="D186" s="194"/>
      <c r="E186" s="194"/>
      <c r="F186" s="194"/>
      <c r="G186" s="194"/>
      <c r="H186" s="194"/>
      <c r="I186" s="195" t="n">
        <v>37221</v>
      </c>
      <c r="J186" s="196" t="s">
        <v>361</v>
      </c>
      <c r="K186" s="197" t="n">
        <v>74578.36</v>
      </c>
      <c r="L186" s="197" t="n">
        <v>15000</v>
      </c>
      <c r="M186" s="197" t="n">
        <v>15000</v>
      </c>
      <c r="N186" s="197" t="n">
        <v>40000</v>
      </c>
      <c r="O186" s="197" t="n">
        <v>40000</v>
      </c>
      <c r="P186" s="197" t="n">
        <v>47000</v>
      </c>
      <c r="Q186" s="197" t="n">
        <v>47000</v>
      </c>
      <c r="R186" s="197" t="n">
        <v>5410.5</v>
      </c>
      <c r="S186" s="188" t="n">
        <v>30000</v>
      </c>
      <c r="T186" s="197" t="n">
        <v>8352</v>
      </c>
      <c r="U186" s="197"/>
      <c r="V186" s="176" t="n">
        <f aca="false">S186/P186*100</f>
        <v>63.8297872340426</v>
      </c>
      <c r="W186" s="188" t="n">
        <v>30000</v>
      </c>
      <c r="X186" s="197" t="n">
        <v>15000</v>
      </c>
      <c r="Y186" s="197" t="n">
        <v>30000</v>
      </c>
      <c r="Z186" s="197" t="n">
        <v>30000</v>
      </c>
      <c r="AA186" s="197" t="n">
        <v>35000</v>
      </c>
      <c r="AB186" s="197" t="n">
        <v>6735.11</v>
      </c>
      <c r="AC186" s="197" t="n">
        <v>35000</v>
      </c>
      <c r="AD186" s="197" t="n">
        <v>35000</v>
      </c>
      <c r="AE186" s="197"/>
      <c r="AF186" s="197"/>
      <c r="AG186" s="198" t="n">
        <f aca="false">SUM(AC186+AE186-AF186)</f>
        <v>35000</v>
      </c>
      <c r="AH186" s="197" t="n">
        <v>6097.03</v>
      </c>
      <c r="AI186" s="197" t="n">
        <v>35000</v>
      </c>
      <c r="AJ186" s="129" t="n">
        <v>5570.24</v>
      </c>
      <c r="AK186" s="197" t="n">
        <v>35000</v>
      </c>
      <c r="AL186" s="197"/>
      <c r="AM186" s="197"/>
      <c r="AN186" s="129" t="n">
        <f aca="false">SUM(AK186+AL186-AM186)</f>
        <v>35000</v>
      </c>
      <c r="AO186" s="176" t="n">
        <f aca="false">SUM(AN186/$AN$8)</f>
        <v>4645.29829451191</v>
      </c>
      <c r="AP186" s="131" t="n">
        <v>25000</v>
      </c>
      <c r="AQ186" s="131"/>
      <c r="AR186" s="176" t="n">
        <f aca="false">SUM(AP186/$AN$8)</f>
        <v>3318.07021036565</v>
      </c>
      <c r="AS186" s="131"/>
      <c r="AT186" s="131"/>
      <c r="AU186" s="176" t="n">
        <v>1444.38</v>
      </c>
      <c r="AV186" s="177" t="n">
        <f aca="false">SUM(AU186/AR186*100)</f>
        <v>43.53072444</v>
      </c>
      <c r="BA186" s="19" t="n">
        <v>1444.38</v>
      </c>
      <c r="BB186" s="19" t="n">
        <f aca="false">SUM(AW186+AX186+AY186+AZ186+BA186)</f>
        <v>1444.38</v>
      </c>
      <c r="BC186" s="143" t="n">
        <f aca="false">SUM(AU186-BB186)</f>
        <v>0</v>
      </c>
    </row>
    <row r="187" customFormat="false" ht="12.75" hidden="true" customHeight="false" outlineLevel="0" collapsed="false">
      <c r="A187" s="178" t="s">
        <v>362</v>
      </c>
      <c r="B187" s="172"/>
      <c r="C187" s="172"/>
      <c r="D187" s="172"/>
      <c r="E187" s="172"/>
      <c r="F187" s="172"/>
      <c r="G187" s="172"/>
      <c r="H187" s="172"/>
      <c r="I187" s="185" t="s">
        <v>207</v>
      </c>
      <c r="J187" s="186" t="s">
        <v>363</v>
      </c>
      <c r="K187" s="187" t="n">
        <f aca="false">SUM(K188)</f>
        <v>8000</v>
      </c>
      <c r="L187" s="187" t="n">
        <f aca="false">SUM(L188)</f>
        <v>10000</v>
      </c>
      <c r="M187" s="187" t="n">
        <f aca="false">SUM(M188)</f>
        <v>10000</v>
      </c>
      <c r="N187" s="187" t="n">
        <f aca="false">SUM(N188)</f>
        <v>82000</v>
      </c>
      <c r="O187" s="187" t="n">
        <f aca="false">SUM(O188)</f>
        <v>82000</v>
      </c>
      <c r="P187" s="187" t="n">
        <f aca="false">SUM(P188)</f>
        <v>82000</v>
      </c>
      <c r="Q187" s="187" t="n">
        <f aca="false">SUM(Q188)</f>
        <v>82000</v>
      </c>
      <c r="R187" s="187" t="n">
        <f aca="false">SUM(R188)</f>
        <v>37145.75</v>
      </c>
      <c r="S187" s="187" t="n">
        <f aca="false">SUM(S188)</f>
        <v>0</v>
      </c>
      <c r="T187" s="187" t="n">
        <f aca="false">SUM(T188)</f>
        <v>13553.29</v>
      </c>
      <c r="U187" s="187" t="n">
        <f aca="false">SUM(U188)</f>
        <v>0</v>
      </c>
      <c r="V187" s="187" t="n">
        <f aca="false">SUM(V188)</f>
        <v>0</v>
      </c>
      <c r="W187" s="187" t="n">
        <f aca="false">SUM(W188)</f>
        <v>30000</v>
      </c>
      <c r="X187" s="187" t="n">
        <f aca="false">SUM(X188)</f>
        <v>76000</v>
      </c>
      <c r="Y187" s="187" t="n">
        <f aca="false">SUM(Y188)</f>
        <v>69500</v>
      </c>
      <c r="Z187" s="187" t="n">
        <f aca="false">SUM(Z188)</f>
        <v>69500</v>
      </c>
      <c r="AA187" s="187" t="n">
        <f aca="false">SUM(AA188)</f>
        <v>69000</v>
      </c>
      <c r="AB187" s="187" t="n">
        <f aca="false">SUM(AB188)</f>
        <v>40113.64</v>
      </c>
      <c r="AC187" s="187" t="n">
        <f aca="false">SUM(AC188)</f>
        <v>69000</v>
      </c>
      <c r="AD187" s="187" t="n">
        <f aca="false">SUM(AD188)</f>
        <v>57000</v>
      </c>
      <c r="AE187" s="187" t="n">
        <f aca="false">SUM(AE188)</f>
        <v>0</v>
      </c>
      <c r="AF187" s="187" t="n">
        <f aca="false">SUM(AF188)</f>
        <v>0</v>
      </c>
      <c r="AG187" s="187" t="n">
        <f aca="false">SUM(AG188)</f>
        <v>73000</v>
      </c>
      <c r="AH187" s="187" t="n">
        <f aca="false">SUM(AH188)</f>
        <v>49222.9</v>
      </c>
      <c r="AI187" s="187" t="n">
        <f aca="false">SUM(AI188)</f>
        <v>72000</v>
      </c>
      <c r="AJ187" s="187" t="n">
        <f aca="false">SUM(AJ188)</f>
        <v>8051</v>
      </c>
      <c r="AK187" s="187" t="n">
        <f aca="false">SUM(AK188)</f>
        <v>100000</v>
      </c>
      <c r="AL187" s="187" t="n">
        <f aca="false">SUM(AL188)</f>
        <v>28500</v>
      </c>
      <c r="AM187" s="187" t="n">
        <f aca="false">SUM(AM188)</f>
        <v>0</v>
      </c>
      <c r="AN187" s="187" t="n">
        <f aca="false">SUM(AN188)</f>
        <v>128500</v>
      </c>
      <c r="AO187" s="176" t="n">
        <f aca="false">SUM(AN187/$AN$8)</f>
        <v>17054.8808812795</v>
      </c>
      <c r="AP187" s="188" t="n">
        <f aca="false">SUM(AP188)</f>
        <v>133500</v>
      </c>
      <c r="AQ187" s="188" t="n">
        <f aca="false">SUM(AQ188)</f>
        <v>0</v>
      </c>
      <c r="AR187" s="176" t="n">
        <f aca="false">SUM(AP187/$AN$8)</f>
        <v>17718.4949233526</v>
      </c>
      <c r="AS187" s="188" t="n">
        <f aca="false">SUM(AS188)</f>
        <v>140000</v>
      </c>
      <c r="AT187" s="188" t="n">
        <f aca="false">SUM(AT188)</f>
        <v>0</v>
      </c>
      <c r="AU187" s="176" t="n">
        <f aca="false">SUM(AU191)</f>
        <v>8788.94</v>
      </c>
      <c r="AV187" s="177" t="n">
        <f aca="false">SUM(AU187/AR187*100)</f>
        <v>49.6031973258427</v>
      </c>
      <c r="BB187" s="19" t="n">
        <f aca="false">SUM(AW187+AX187+AY187+AZ187+BA187)</f>
        <v>0</v>
      </c>
      <c r="BC187" s="143" t="n">
        <f aca="false">SUM(AU187-BB187)</f>
        <v>8788.94</v>
      </c>
    </row>
    <row r="188" customFormat="false" ht="12.75" hidden="true" customHeight="false" outlineLevel="0" collapsed="false">
      <c r="A188" s="178"/>
      <c r="B188" s="172"/>
      <c r="C188" s="172"/>
      <c r="D188" s="172"/>
      <c r="E188" s="172"/>
      <c r="F188" s="172"/>
      <c r="G188" s="172"/>
      <c r="H188" s="172"/>
      <c r="I188" s="185" t="s">
        <v>364</v>
      </c>
      <c r="J188" s="186"/>
      <c r="K188" s="187" t="n">
        <f aca="false">SUM(K191)</f>
        <v>8000</v>
      </c>
      <c r="L188" s="187" t="n">
        <f aca="false">SUM(L191)</f>
        <v>10000</v>
      </c>
      <c r="M188" s="187" t="n">
        <f aca="false">SUM(M191)</f>
        <v>10000</v>
      </c>
      <c r="N188" s="187" t="n">
        <f aca="false">SUM(N191)</f>
        <v>82000</v>
      </c>
      <c r="O188" s="187" t="n">
        <f aca="false">SUM(O191)</f>
        <v>82000</v>
      </c>
      <c r="P188" s="187" t="n">
        <f aca="false">SUM(P191)</f>
        <v>82000</v>
      </c>
      <c r="Q188" s="187" t="n">
        <f aca="false">SUM(Q191)</f>
        <v>82000</v>
      </c>
      <c r="R188" s="187" t="n">
        <f aca="false">SUM(R191)</f>
        <v>37145.75</v>
      </c>
      <c r="S188" s="187" t="n">
        <f aca="false">SUM(S191)</f>
        <v>0</v>
      </c>
      <c r="T188" s="187" t="n">
        <f aca="false">SUM(T191)</f>
        <v>13553.29</v>
      </c>
      <c r="U188" s="187" t="n">
        <f aca="false">SUM(U191)</f>
        <v>0</v>
      </c>
      <c r="V188" s="187" t="n">
        <f aca="false">SUM(V191)</f>
        <v>0</v>
      </c>
      <c r="W188" s="187" t="n">
        <f aca="false">SUM(W191)</f>
        <v>30000</v>
      </c>
      <c r="X188" s="187" t="n">
        <f aca="false">SUM(X191)</f>
        <v>76000</v>
      </c>
      <c r="Y188" s="187" t="n">
        <f aca="false">SUM(Y191)</f>
        <v>69500</v>
      </c>
      <c r="Z188" s="187" t="n">
        <f aca="false">SUM(Z191)</f>
        <v>69500</v>
      </c>
      <c r="AA188" s="187" t="n">
        <f aca="false">SUM(AA191)</f>
        <v>69000</v>
      </c>
      <c r="AB188" s="187" t="n">
        <f aca="false">SUM(AB191)</f>
        <v>40113.64</v>
      </c>
      <c r="AC188" s="187" t="n">
        <f aca="false">SUM(AC191)</f>
        <v>69000</v>
      </c>
      <c r="AD188" s="187" t="n">
        <f aca="false">SUM(AD191)</f>
        <v>57000</v>
      </c>
      <c r="AE188" s="187" t="n">
        <f aca="false">SUM(AE191)</f>
        <v>0</v>
      </c>
      <c r="AF188" s="187" t="n">
        <f aca="false">SUM(AF191)</f>
        <v>0</v>
      </c>
      <c r="AG188" s="187" t="n">
        <f aca="false">SUM(AG191)</f>
        <v>73000</v>
      </c>
      <c r="AH188" s="187" t="n">
        <f aca="false">SUM(AH191)</f>
        <v>49222.9</v>
      </c>
      <c r="AI188" s="187" t="n">
        <f aca="false">SUM(AI191)</f>
        <v>72000</v>
      </c>
      <c r="AJ188" s="187" t="n">
        <f aca="false">SUM(AJ191)</f>
        <v>8051</v>
      </c>
      <c r="AK188" s="187" t="n">
        <f aca="false">SUM(AK191)</f>
        <v>100000</v>
      </c>
      <c r="AL188" s="187" t="n">
        <f aca="false">SUM(AL191)</f>
        <v>28500</v>
      </c>
      <c r="AM188" s="187" t="n">
        <f aca="false">SUM(AM191)</f>
        <v>0</v>
      </c>
      <c r="AN188" s="187" t="n">
        <f aca="false">SUM(AN191)</f>
        <v>128500</v>
      </c>
      <c r="AO188" s="176" t="n">
        <f aca="false">SUM(AN188/$AN$8)</f>
        <v>17054.8808812795</v>
      </c>
      <c r="AP188" s="188" t="n">
        <f aca="false">SUM(AP191)</f>
        <v>133500</v>
      </c>
      <c r="AQ188" s="188" t="n">
        <f aca="false">SUM(AQ191)</f>
        <v>0</v>
      </c>
      <c r="AR188" s="176" t="n">
        <f aca="false">SUM(AP188/$AN$8)</f>
        <v>17718.4949233526</v>
      </c>
      <c r="AS188" s="188" t="n">
        <f aca="false">SUM(AS191)</f>
        <v>140000</v>
      </c>
      <c r="AT188" s="188" t="n">
        <f aca="false">SUM(AT191)</f>
        <v>0</v>
      </c>
      <c r="AU188" s="176" t="n">
        <f aca="false">SUM(AU191)</f>
        <v>8788.94</v>
      </c>
      <c r="AV188" s="177" t="n">
        <f aca="false">SUM(AU188/AR188*100)</f>
        <v>49.6031973258427</v>
      </c>
      <c r="BB188" s="19" t="n">
        <f aca="false">SUM(AW188+AX188+AY188+AZ188+BA188)</f>
        <v>0</v>
      </c>
      <c r="BC188" s="143" t="n">
        <f aca="false">SUM(AU188-BB188)</f>
        <v>8788.94</v>
      </c>
    </row>
    <row r="189" customFormat="false" ht="12.75" hidden="true" customHeight="false" outlineLevel="0" collapsed="false">
      <c r="A189" s="178"/>
      <c r="B189" s="172" t="s">
        <v>210</v>
      </c>
      <c r="C189" s="172"/>
      <c r="D189" s="172"/>
      <c r="E189" s="172"/>
      <c r="F189" s="172"/>
      <c r="G189" s="172"/>
      <c r="H189" s="172"/>
      <c r="I189" s="185" t="s">
        <v>211</v>
      </c>
      <c r="J189" s="186" t="s">
        <v>114</v>
      </c>
      <c r="K189" s="187"/>
      <c r="L189" s="187"/>
      <c r="M189" s="187"/>
      <c r="N189" s="187"/>
      <c r="O189" s="187"/>
      <c r="P189" s="187"/>
      <c r="Q189" s="187"/>
      <c r="R189" s="187"/>
      <c r="S189" s="187"/>
      <c r="T189" s="187"/>
      <c r="U189" s="187"/>
      <c r="V189" s="187"/>
      <c r="W189" s="187"/>
      <c r="X189" s="187"/>
      <c r="Y189" s="187"/>
      <c r="Z189" s="187"/>
      <c r="AA189" s="187"/>
      <c r="AB189" s="187"/>
      <c r="AC189" s="187"/>
      <c r="AD189" s="187"/>
      <c r="AE189" s="187"/>
      <c r="AF189" s="187"/>
      <c r="AG189" s="187"/>
      <c r="AH189" s="187"/>
      <c r="AI189" s="187"/>
      <c r="AJ189" s="187"/>
      <c r="AK189" s="187"/>
      <c r="AL189" s="187"/>
      <c r="AM189" s="187"/>
      <c r="AN189" s="187"/>
      <c r="AO189" s="176" t="n">
        <f aca="false">SUM(AN189/$AN$8)</f>
        <v>0</v>
      </c>
      <c r="AP189" s="188" t="n">
        <v>8500</v>
      </c>
      <c r="AQ189" s="188"/>
      <c r="AR189" s="176" t="n">
        <f aca="false">SUM(AP189/$AN$8)</f>
        <v>1128.14387152432</v>
      </c>
      <c r="AS189" s="188" t="n">
        <v>10000</v>
      </c>
      <c r="AT189" s="188"/>
      <c r="AU189" s="176"/>
      <c r="AV189" s="177" t="n">
        <f aca="false">SUM(AU189/AR189*100)</f>
        <v>0</v>
      </c>
      <c r="BC189" s="143" t="n">
        <f aca="false">SUM(AU189-BB189)</f>
        <v>0</v>
      </c>
    </row>
    <row r="190" customFormat="false" ht="12.75" hidden="true" customHeight="false" outlineLevel="0" collapsed="false">
      <c r="A190" s="178"/>
      <c r="B190" s="172" t="s">
        <v>229</v>
      </c>
      <c r="C190" s="172"/>
      <c r="D190" s="172"/>
      <c r="E190" s="172"/>
      <c r="F190" s="172"/>
      <c r="G190" s="172"/>
      <c r="H190" s="172"/>
      <c r="I190" s="201" t="s">
        <v>230</v>
      </c>
      <c r="J190" s="186" t="s">
        <v>28</v>
      </c>
      <c r="K190" s="187"/>
      <c r="L190" s="187"/>
      <c r="M190" s="187"/>
      <c r="N190" s="187"/>
      <c r="O190" s="187"/>
      <c r="P190" s="187"/>
      <c r="Q190" s="187"/>
      <c r="R190" s="187"/>
      <c r="S190" s="187"/>
      <c r="T190" s="187"/>
      <c r="U190" s="187"/>
      <c r="V190" s="187"/>
      <c r="W190" s="187"/>
      <c r="X190" s="187"/>
      <c r="Y190" s="187"/>
      <c r="Z190" s="187"/>
      <c r="AA190" s="187"/>
      <c r="AB190" s="187"/>
      <c r="AC190" s="187"/>
      <c r="AD190" s="187"/>
      <c r="AE190" s="187"/>
      <c r="AF190" s="187"/>
      <c r="AG190" s="187"/>
      <c r="AH190" s="187"/>
      <c r="AI190" s="187"/>
      <c r="AJ190" s="187"/>
      <c r="AK190" s="187"/>
      <c r="AL190" s="187"/>
      <c r="AM190" s="187"/>
      <c r="AN190" s="187"/>
      <c r="AO190" s="176" t="n">
        <f aca="false">SUM(AN190/$AN$8)</f>
        <v>0</v>
      </c>
      <c r="AP190" s="188" t="n">
        <v>125000</v>
      </c>
      <c r="AQ190" s="188"/>
      <c r="AR190" s="176" t="n">
        <f aca="false">SUM(AP190/$AN$8)</f>
        <v>16590.3510518283</v>
      </c>
      <c r="AS190" s="188" t="n">
        <v>130000</v>
      </c>
      <c r="AT190" s="188"/>
      <c r="AU190" s="176"/>
      <c r="AV190" s="177" t="n">
        <f aca="false">SUM(AU190/AR190*100)</f>
        <v>0</v>
      </c>
      <c r="BC190" s="143" t="n">
        <f aca="false">SUM(AU190-BB190)</f>
        <v>0</v>
      </c>
    </row>
    <row r="191" customFormat="false" ht="12.75" hidden="false" customHeight="false" outlineLevel="0" collapsed="false">
      <c r="A191" s="189"/>
      <c r="B191" s="190"/>
      <c r="C191" s="190"/>
      <c r="D191" s="190"/>
      <c r="E191" s="190"/>
      <c r="F191" s="190"/>
      <c r="G191" s="190"/>
      <c r="H191" s="190"/>
      <c r="I191" s="191" t="n">
        <v>3</v>
      </c>
      <c r="J191" s="84" t="s">
        <v>64</v>
      </c>
      <c r="K191" s="192" t="n">
        <f aca="false">SUM(K192)</f>
        <v>8000</v>
      </c>
      <c r="L191" s="192" t="n">
        <f aca="false">SUM(L192)</f>
        <v>10000</v>
      </c>
      <c r="M191" s="192" t="n">
        <f aca="false">SUM(M192)</f>
        <v>10000</v>
      </c>
      <c r="N191" s="192" t="n">
        <f aca="false">SUM(N192)</f>
        <v>82000</v>
      </c>
      <c r="O191" s="192" t="n">
        <f aca="false">SUM(O192)</f>
        <v>82000</v>
      </c>
      <c r="P191" s="192" t="n">
        <f aca="false">SUM(P192)</f>
        <v>82000</v>
      </c>
      <c r="Q191" s="192" t="n">
        <f aca="false">SUM(Q192)</f>
        <v>82000</v>
      </c>
      <c r="R191" s="192" t="n">
        <f aca="false">SUM(R192)</f>
        <v>37145.75</v>
      </c>
      <c r="S191" s="192" t="n">
        <f aca="false">SUM(S192)</f>
        <v>0</v>
      </c>
      <c r="T191" s="192" t="n">
        <f aca="false">SUM(T192)</f>
        <v>13553.29</v>
      </c>
      <c r="U191" s="192" t="n">
        <f aca="false">SUM(U192)</f>
        <v>0</v>
      </c>
      <c r="V191" s="192" t="n">
        <f aca="false">SUM(V192)</f>
        <v>0</v>
      </c>
      <c r="W191" s="192" t="n">
        <f aca="false">SUM(W192)</f>
        <v>30000</v>
      </c>
      <c r="X191" s="192" t="n">
        <f aca="false">SUM(X192+X198)</f>
        <v>76000</v>
      </c>
      <c r="Y191" s="192" t="n">
        <f aca="false">SUM(Y192+Y198)</f>
        <v>69500</v>
      </c>
      <c r="Z191" s="192" t="n">
        <f aca="false">SUM(Z192+Z198)</f>
        <v>69500</v>
      </c>
      <c r="AA191" s="192" t="n">
        <f aca="false">SUM(AA192+AA198)</f>
        <v>69000</v>
      </c>
      <c r="AB191" s="192" t="n">
        <f aca="false">SUM(AB192+AB198)</f>
        <v>40113.64</v>
      </c>
      <c r="AC191" s="192" t="n">
        <f aca="false">SUM(AC192+AC198)</f>
        <v>69000</v>
      </c>
      <c r="AD191" s="192" t="n">
        <f aca="false">SUM(AD192+AD198)</f>
        <v>57000</v>
      </c>
      <c r="AE191" s="192" t="n">
        <f aca="false">SUM(AE192+AE198)</f>
        <v>0</v>
      </c>
      <c r="AF191" s="192" t="n">
        <f aca="false">SUM(AF192+AF198)</f>
        <v>0</v>
      </c>
      <c r="AG191" s="192" t="n">
        <f aca="false">SUM(AG192+AG198)</f>
        <v>73000</v>
      </c>
      <c r="AH191" s="192" t="n">
        <f aca="false">SUM(AH192+AH198)</f>
        <v>49222.9</v>
      </c>
      <c r="AI191" s="192" t="n">
        <f aca="false">SUM(AI192+AI198)</f>
        <v>72000</v>
      </c>
      <c r="AJ191" s="192" t="n">
        <f aca="false">SUM(AJ192+AJ198)</f>
        <v>8051</v>
      </c>
      <c r="AK191" s="192" t="n">
        <f aca="false">SUM(AK192+AK198)</f>
        <v>100000</v>
      </c>
      <c r="AL191" s="192" t="n">
        <f aca="false">SUM(AL192+AL198)</f>
        <v>28500</v>
      </c>
      <c r="AM191" s="192" t="n">
        <f aca="false">SUM(AM192+AM198)</f>
        <v>0</v>
      </c>
      <c r="AN191" s="192" t="n">
        <f aca="false">SUM(AN192+AN198)</f>
        <v>128500</v>
      </c>
      <c r="AO191" s="176" t="n">
        <f aca="false">SUM(AN191/$AN$8)</f>
        <v>17054.8808812795</v>
      </c>
      <c r="AP191" s="176" t="n">
        <f aca="false">SUM(AP192+AP198)</f>
        <v>133500</v>
      </c>
      <c r="AQ191" s="176" t="n">
        <f aca="false">SUM(AQ192+AQ198)</f>
        <v>0</v>
      </c>
      <c r="AR191" s="176" t="n">
        <f aca="false">SUM(AP191/$AN$8)</f>
        <v>17718.4949233526</v>
      </c>
      <c r="AS191" s="176" t="n">
        <f aca="false">SUM(AS192+AS198)</f>
        <v>140000</v>
      </c>
      <c r="AT191" s="176" t="n">
        <f aca="false">SUM(AT192+AT198)</f>
        <v>0</v>
      </c>
      <c r="AU191" s="176" t="n">
        <f aca="false">SUM(AU192+AU198)</f>
        <v>8788.94</v>
      </c>
      <c r="AV191" s="177" t="n">
        <f aca="false">SUM(AU191/AR191*100)</f>
        <v>49.6031973258427</v>
      </c>
      <c r="BB191" s="19" t="n">
        <f aca="false">SUM(AW191+AX191+AY191+AZ191+BA191)</f>
        <v>0</v>
      </c>
      <c r="BC191" s="143" t="n">
        <f aca="false">SUM(AU191-BB191)</f>
        <v>8788.94</v>
      </c>
    </row>
    <row r="192" customFormat="false" ht="12.75" hidden="false" customHeight="false" outlineLevel="0" collapsed="false">
      <c r="A192" s="189"/>
      <c r="B192" s="190"/>
      <c r="C192" s="190"/>
      <c r="D192" s="190"/>
      <c r="E192" s="190"/>
      <c r="F192" s="190"/>
      <c r="G192" s="190"/>
      <c r="H192" s="190"/>
      <c r="I192" s="191" t="n">
        <v>36</v>
      </c>
      <c r="J192" s="84" t="s">
        <v>70</v>
      </c>
      <c r="K192" s="192" t="n">
        <f aca="false">SUM(K193)</f>
        <v>8000</v>
      </c>
      <c r="L192" s="192" t="n">
        <f aca="false">SUM(L193)</f>
        <v>10000</v>
      </c>
      <c r="M192" s="192" t="n">
        <f aca="false">SUM(M193)</f>
        <v>10000</v>
      </c>
      <c r="N192" s="192" t="n">
        <f aca="false">SUM(N193)</f>
        <v>82000</v>
      </c>
      <c r="O192" s="192" t="n">
        <f aca="false">SUM(O193)</f>
        <v>82000</v>
      </c>
      <c r="P192" s="192" t="n">
        <f aca="false">SUM(P193)</f>
        <v>82000</v>
      </c>
      <c r="Q192" s="192" t="n">
        <f aca="false">SUM(Q193)</f>
        <v>82000</v>
      </c>
      <c r="R192" s="192" t="n">
        <f aca="false">SUM(R193)</f>
        <v>37145.75</v>
      </c>
      <c r="S192" s="192" t="n">
        <f aca="false">SUM(S193)</f>
        <v>0</v>
      </c>
      <c r="T192" s="192" t="n">
        <f aca="false">SUM(T193)</f>
        <v>13553.29</v>
      </c>
      <c r="U192" s="192" t="n">
        <f aca="false">SUM(U193)</f>
        <v>0</v>
      </c>
      <c r="V192" s="192" t="n">
        <f aca="false">SUM(V193)</f>
        <v>0</v>
      </c>
      <c r="W192" s="192" t="n">
        <f aca="false">SUM(W193)</f>
        <v>30000</v>
      </c>
      <c r="X192" s="192" t="n">
        <f aca="false">SUM(X193)</f>
        <v>46000</v>
      </c>
      <c r="Y192" s="192" t="n">
        <f aca="false">SUM(Y193)</f>
        <v>34000</v>
      </c>
      <c r="Z192" s="192" t="n">
        <f aca="false">SUM(Z193)</f>
        <v>49000</v>
      </c>
      <c r="AA192" s="192" t="n">
        <f aca="false">SUM(AA193)</f>
        <v>48000</v>
      </c>
      <c r="AB192" s="192" t="n">
        <f aca="false">SUM(AB193)</f>
        <v>40113.64</v>
      </c>
      <c r="AC192" s="192" t="n">
        <f aca="false">SUM(AC193)</f>
        <v>48000</v>
      </c>
      <c r="AD192" s="192" t="n">
        <f aca="false">SUM(AD193)</f>
        <v>36000</v>
      </c>
      <c r="AE192" s="192" t="n">
        <f aca="false">SUM(AE193)</f>
        <v>0</v>
      </c>
      <c r="AF192" s="192" t="n">
        <f aca="false">SUM(AF193)</f>
        <v>0</v>
      </c>
      <c r="AG192" s="192" t="n">
        <f aca="false">SUM(AG193)</f>
        <v>36000</v>
      </c>
      <c r="AH192" s="192" t="n">
        <f aca="false">SUM(AH193)</f>
        <v>16754.79</v>
      </c>
      <c r="AI192" s="192" t="n">
        <f aca="false">SUM(AI193)</f>
        <v>36000</v>
      </c>
      <c r="AJ192" s="192" t="n">
        <f aca="false">SUM(AJ193)</f>
        <v>8051</v>
      </c>
      <c r="AK192" s="192" t="n">
        <f aca="false">SUM(AK193)</f>
        <v>70000</v>
      </c>
      <c r="AL192" s="192" t="n">
        <f aca="false">SUM(AL193)</f>
        <v>20000</v>
      </c>
      <c r="AM192" s="192" t="n">
        <f aca="false">SUM(AM193)</f>
        <v>0</v>
      </c>
      <c r="AN192" s="192" t="n">
        <f aca="false">SUM(AN193)</f>
        <v>90000</v>
      </c>
      <c r="AO192" s="176" t="n">
        <f aca="false">SUM(AN192/$AN$8)</f>
        <v>11945.0527573163</v>
      </c>
      <c r="AP192" s="176" t="n">
        <f aca="false">SUM(AP193)</f>
        <v>90000</v>
      </c>
      <c r="AQ192" s="176"/>
      <c r="AR192" s="176" t="n">
        <f aca="false">SUM(AP192/$AN$8)</f>
        <v>11945.0527573163</v>
      </c>
      <c r="AS192" s="176" t="n">
        <v>95000</v>
      </c>
      <c r="AT192" s="176"/>
      <c r="AU192" s="176" t="n">
        <f aca="false">SUM(AU193)</f>
        <v>8737.97</v>
      </c>
      <c r="AV192" s="177" t="n">
        <f aca="false">SUM(AU192/AR192*100)</f>
        <v>73.1513721833333</v>
      </c>
      <c r="BB192" s="19" t="n">
        <f aca="false">SUM(AW192+AX192+AY192+AZ192+BA192)</f>
        <v>0</v>
      </c>
      <c r="BC192" s="143" t="n">
        <f aca="false">SUM(AU192-BB192)</f>
        <v>8737.97</v>
      </c>
    </row>
    <row r="193" customFormat="false" ht="12.75" hidden="false" customHeight="false" outlineLevel="0" collapsed="false">
      <c r="A193" s="193"/>
      <c r="B193" s="194" t="s">
        <v>83</v>
      </c>
      <c r="C193" s="194"/>
      <c r="D193" s="194"/>
      <c r="E193" s="194"/>
      <c r="F193" s="194"/>
      <c r="G193" s="194"/>
      <c r="H193" s="194"/>
      <c r="I193" s="195" t="n">
        <v>366</v>
      </c>
      <c r="J193" s="196" t="s">
        <v>220</v>
      </c>
      <c r="K193" s="197" t="n">
        <f aca="false">SUM(K201)</f>
        <v>8000</v>
      </c>
      <c r="L193" s="197" t="n">
        <f aca="false">SUM(L201)</f>
        <v>10000</v>
      </c>
      <c r="M193" s="197" t="n">
        <f aca="false">SUM(M201)</f>
        <v>10000</v>
      </c>
      <c r="N193" s="197" t="n">
        <f aca="false">SUM(N201)</f>
        <v>82000</v>
      </c>
      <c r="O193" s="197" t="n">
        <f aca="false">SUM(O201)</f>
        <v>82000</v>
      </c>
      <c r="P193" s="197" t="n">
        <f aca="false">SUM(P201)</f>
        <v>82000</v>
      </c>
      <c r="Q193" s="197" t="n">
        <f aca="false">SUM(Q201)</f>
        <v>82000</v>
      </c>
      <c r="R193" s="197" t="n">
        <f aca="false">SUM(R201)</f>
        <v>37145.75</v>
      </c>
      <c r="S193" s="197" t="n">
        <f aca="false">SUM(S201)</f>
        <v>0</v>
      </c>
      <c r="T193" s="197" t="n">
        <f aca="false">SUM(T194:T201)</f>
        <v>13553.29</v>
      </c>
      <c r="U193" s="197" t="n">
        <f aca="false">SUM(U194:U201)</f>
        <v>0</v>
      </c>
      <c r="V193" s="197" t="n">
        <f aca="false">SUM(V194:V201)</f>
        <v>0</v>
      </c>
      <c r="W193" s="197" t="n">
        <f aca="false">SUM(W194:W201)</f>
        <v>30000</v>
      </c>
      <c r="X193" s="197" t="n">
        <f aca="false">SUM(X194:X197)</f>
        <v>46000</v>
      </c>
      <c r="Y193" s="197" t="n">
        <f aca="false">SUM(Y194:Y197)</f>
        <v>34000</v>
      </c>
      <c r="Z193" s="197" t="n">
        <f aca="false">SUM(Z194:Z197)</f>
        <v>49000</v>
      </c>
      <c r="AA193" s="197" t="n">
        <f aca="false">SUM(AA194:AA197)</f>
        <v>48000</v>
      </c>
      <c r="AB193" s="197" t="n">
        <f aca="false">SUM(AB194:AB197)</f>
        <v>40113.64</v>
      </c>
      <c r="AC193" s="197" t="n">
        <f aca="false">SUM(AC194:AC197)</f>
        <v>48000</v>
      </c>
      <c r="AD193" s="197" t="n">
        <f aca="false">SUM(AD194:AD197)</f>
        <v>36000</v>
      </c>
      <c r="AE193" s="197" t="n">
        <f aca="false">SUM(AE194:AE197)</f>
        <v>0</v>
      </c>
      <c r="AF193" s="197" t="n">
        <f aca="false">SUM(AF194:AF197)</f>
        <v>0</v>
      </c>
      <c r="AG193" s="197" t="n">
        <f aca="false">SUM(AG194:AG197)</f>
        <v>36000</v>
      </c>
      <c r="AH193" s="197" t="n">
        <f aca="false">SUM(AH194:AH197)</f>
        <v>16754.79</v>
      </c>
      <c r="AI193" s="197" t="n">
        <f aca="false">SUM(AI194:AI197)</f>
        <v>36000</v>
      </c>
      <c r="AJ193" s="197" t="n">
        <f aca="false">SUM(AJ194:AJ197)</f>
        <v>8051</v>
      </c>
      <c r="AK193" s="197" t="n">
        <f aca="false">SUM(AK194:AK197)</f>
        <v>70000</v>
      </c>
      <c r="AL193" s="197" t="n">
        <f aca="false">SUM(AL194:AL197)</f>
        <v>20000</v>
      </c>
      <c r="AM193" s="197" t="n">
        <f aca="false">SUM(AM194:AM197)</f>
        <v>0</v>
      </c>
      <c r="AN193" s="197" t="n">
        <f aca="false">SUM(AN194:AN197)</f>
        <v>90000</v>
      </c>
      <c r="AO193" s="176" t="n">
        <f aca="false">SUM(AN193/$AN$8)</f>
        <v>11945.0527573163</v>
      </c>
      <c r="AP193" s="188" t="n">
        <f aca="false">SUM(AP194:AP197)</f>
        <v>90000</v>
      </c>
      <c r="AQ193" s="188"/>
      <c r="AR193" s="176" t="n">
        <f aca="false">SUM(AP193/$AN$8)</f>
        <v>11945.0527573163</v>
      </c>
      <c r="AS193" s="188"/>
      <c r="AT193" s="188"/>
      <c r="AU193" s="176" t="n">
        <f aca="false">SUM(AU194:AU197)</f>
        <v>8737.97</v>
      </c>
      <c r="AV193" s="177" t="n">
        <f aca="false">SUM(AU193/AR193*100)</f>
        <v>73.1513721833333</v>
      </c>
      <c r="BB193" s="19" t="n">
        <f aca="false">SUM(AW193+AX193+AY193+AZ193+BA193)</f>
        <v>0</v>
      </c>
      <c r="BC193" s="143" t="n">
        <f aca="false">SUM(AU193-BB193)</f>
        <v>8737.97</v>
      </c>
    </row>
    <row r="194" customFormat="false" ht="12.75" hidden="false" customHeight="false" outlineLevel="0" collapsed="false">
      <c r="A194" s="193"/>
      <c r="B194" s="194"/>
      <c r="C194" s="194"/>
      <c r="D194" s="194"/>
      <c r="E194" s="194"/>
      <c r="F194" s="194"/>
      <c r="G194" s="194"/>
      <c r="H194" s="194"/>
      <c r="I194" s="195" t="n">
        <v>36611</v>
      </c>
      <c r="J194" s="196" t="s">
        <v>365</v>
      </c>
      <c r="K194" s="197" t="n">
        <v>8000</v>
      </c>
      <c r="L194" s="197" t="n">
        <v>10000</v>
      </c>
      <c r="M194" s="197" t="n">
        <v>10000</v>
      </c>
      <c r="N194" s="197" t="n">
        <v>82000</v>
      </c>
      <c r="O194" s="197" t="n">
        <v>82000</v>
      </c>
      <c r="P194" s="197" t="n">
        <v>82000</v>
      </c>
      <c r="Q194" s="197" t="n">
        <v>82000</v>
      </c>
      <c r="R194" s="197" t="n">
        <v>37145.75</v>
      </c>
      <c r="S194" s="188"/>
      <c r="T194" s="197" t="n">
        <v>13553.29</v>
      </c>
      <c r="U194" s="197"/>
      <c r="V194" s="176" t="n">
        <f aca="false">S194/P194*100</f>
        <v>0</v>
      </c>
      <c r="W194" s="188" t="n">
        <v>15000</v>
      </c>
      <c r="X194" s="188" t="n">
        <v>16000</v>
      </c>
      <c r="Y194" s="188" t="n">
        <v>20000</v>
      </c>
      <c r="Z194" s="188" t="n">
        <v>20000</v>
      </c>
      <c r="AA194" s="197" t="n">
        <v>20000</v>
      </c>
      <c r="AB194" s="188" t="n">
        <v>18888.64</v>
      </c>
      <c r="AC194" s="197" t="n">
        <v>20000</v>
      </c>
      <c r="AD194" s="197" t="n">
        <v>20000</v>
      </c>
      <c r="AE194" s="197"/>
      <c r="AF194" s="197"/>
      <c r="AG194" s="198" t="n">
        <v>20000</v>
      </c>
      <c r="AH194" s="197" t="n">
        <v>16754.79</v>
      </c>
      <c r="AI194" s="197" t="n">
        <v>20000</v>
      </c>
      <c r="AJ194" s="129" t="n">
        <v>7051</v>
      </c>
      <c r="AK194" s="197" t="n">
        <v>10000</v>
      </c>
      <c r="AL194" s="197"/>
      <c r="AM194" s="197"/>
      <c r="AN194" s="129" t="n">
        <f aca="false">SUM(AK194+AL194-AM194)</f>
        <v>10000</v>
      </c>
      <c r="AO194" s="176" t="n">
        <f aca="false">SUM(AN194/$AN$8)</f>
        <v>1327.22808414626</v>
      </c>
      <c r="AP194" s="131" t="n">
        <v>10000</v>
      </c>
      <c r="AQ194" s="131"/>
      <c r="AR194" s="176" t="n">
        <f aca="false">SUM(AP194/$AN$8)</f>
        <v>1327.22808414626</v>
      </c>
      <c r="AS194" s="131"/>
      <c r="AT194" s="131"/>
      <c r="AU194" s="176" t="n">
        <v>1363.61</v>
      </c>
      <c r="AV194" s="177" t="n">
        <f aca="false">SUM(AU194/AR194*100)</f>
        <v>102.74119545</v>
      </c>
      <c r="BA194" s="176" t="n">
        <v>1363.61</v>
      </c>
      <c r="BB194" s="19" t="n">
        <f aca="false">SUM(AW194+AX194+AY194+AZ194+BA194)</f>
        <v>1363.61</v>
      </c>
      <c r="BC194" s="143" t="n">
        <f aca="false">SUM(AU194-BB194)</f>
        <v>0</v>
      </c>
    </row>
    <row r="195" customFormat="false" ht="12.75" hidden="false" customHeight="false" outlineLevel="0" collapsed="false">
      <c r="A195" s="193"/>
      <c r="B195" s="194"/>
      <c r="C195" s="194"/>
      <c r="D195" s="194"/>
      <c r="E195" s="194"/>
      <c r="F195" s="194"/>
      <c r="G195" s="194"/>
      <c r="H195" s="194"/>
      <c r="I195" s="195" t="n">
        <v>36611</v>
      </c>
      <c r="J195" s="196" t="s">
        <v>366</v>
      </c>
      <c r="K195" s="197"/>
      <c r="L195" s="197"/>
      <c r="M195" s="197"/>
      <c r="N195" s="197"/>
      <c r="O195" s="197"/>
      <c r="P195" s="197"/>
      <c r="Q195" s="197"/>
      <c r="R195" s="197"/>
      <c r="S195" s="188"/>
      <c r="T195" s="197"/>
      <c r="U195" s="197"/>
      <c r="V195" s="176"/>
      <c r="W195" s="188"/>
      <c r="X195" s="188"/>
      <c r="Y195" s="188"/>
      <c r="Z195" s="188"/>
      <c r="AA195" s="197"/>
      <c r="AB195" s="188"/>
      <c r="AC195" s="197"/>
      <c r="AD195" s="197"/>
      <c r="AE195" s="197"/>
      <c r="AF195" s="197"/>
      <c r="AG195" s="198"/>
      <c r="AH195" s="197"/>
      <c r="AI195" s="197"/>
      <c r="AJ195" s="129"/>
      <c r="AK195" s="197" t="n">
        <v>28000</v>
      </c>
      <c r="AL195" s="197" t="n">
        <v>7000</v>
      </c>
      <c r="AM195" s="197"/>
      <c r="AN195" s="129" t="n">
        <f aca="false">SUM(AK195+AL195-AM195)</f>
        <v>35000</v>
      </c>
      <c r="AO195" s="176" t="n">
        <f aca="false">SUM(AN195/$AN$8)</f>
        <v>4645.29829451191</v>
      </c>
      <c r="AP195" s="131" t="n">
        <v>30000</v>
      </c>
      <c r="AQ195" s="131"/>
      <c r="AR195" s="176" t="n">
        <f aca="false">SUM(AP195/$AN$8)</f>
        <v>3981.68425243878</v>
      </c>
      <c r="AS195" s="131"/>
      <c r="AT195" s="131"/>
      <c r="AU195" s="176" t="n">
        <v>536.86</v>
      </c>
      <c r="AV195" s="177" t="n">
        <f aca="false">SUM(AU195/AR195*100)</f>
        <v>13.4832389</v>
      </c>
      <c r="BA195" s="176" t="n">
        <v>536.86</v>
      </c>
      <c r="BB195" s="19" t="n">
        <f aca="false">SUM(AW195+AX195+AY195+AZ195+BA195)</f>
        <v>536.86</v>
      </c>
      <c r="BC195" s="143" t="n">
        <f aca="false">SUM(AU195-BB195)</f>
        <v>0</v>
      </c>
    </row>
    <row r="196" customFormat="false" ht="12.75" hidden="false" customHeight="false" outlineLevel="0" collapsed="false">
      <c r="A196" s="193"/>
      <c r="B196" s="194"/>
      <c r="C196" s="194"/>
      <c r="D196" s="194"/>
      <c r="E196" s="194"/>
      <c r="F196" s="194"/>
      <c r="G196" s="194"/>
      <c r="H196" s="194"/>
      <c r="I196" s="195" t="n">
        <v>36611</v>
      </c>
      <c r="J196" s="196" t="s">
        <v>367</v>
      </c>
      <c r="K196" s="197"/>
      <c r="L196" s="197"/>
      <c r="M196" s="197"/>
      <c r="N196" s="197"/>
      <c r="O196" s="197"/>
      <c r="P196" s="197"/>
      <c r="Q196" s="197"/>
      <c r="R196" s="197"/>
      <c r="S196" s="188"/>
      <c r="T196" s="197"/>
      <c r="U196" s="197"/>
      <c r="V196" s="176"/>
      <c r="W196" s="188"/>
      <c r="X196" s="188"/>
      <c r="Y196" s="188"/>
      <c r="Z196" s="188"/>
      <c r="AA196" s="197"/>
      <c r="AB196" s="188"/>
      <c r="AC196" s="197"/>
      <c r="AD196" s="197"/>
      <c r="AE196" s="197"/>
      <c r="AF196" s="197"/>
      <c r="AG196" s="198"/>
      <c r="AH196" s="197"/>
      <c r="AI196" s="197"/>
      <c r="AJ196" s="129"/>
      <c r="AK196" s="197"/>
      <c r="AL196" s="197"/>
      <c r="AM196" s="197"/>
      <c r="AN196" s="129"/>
      <c r="AO196" s="176" t="n">
        <f aca="false">SUM(AN196/$AN$8)</f>
        <v>0</v>
      </c>
      <c r="AP196" s="131" t="n">
        <v>10000</v>
      </c>
      <c r="AQ196" s="131"/>
      <c r="AR196" s="176" t="n">
        <f aca="false">SUM(AP196/$AN$8)</f>
        <v>1327.22808414626</v>
      </c>
      <c r="AS196" s="131"/>
      <c r="AT196" s="131"/>
      <c r="AU196" s="176"/>
      <c r="AV196" s="177" t="n">
        <f aca="false">SUM(AU196/AR196*100)</f>
        <v>0</v>
      </c>
      <c r="BA196" s="176"/>
      <c r="BB196" s="19" t="n">
        <f aca="false">SUM(AW196+AX196+AY196+AZ196+BA196)</f>
        <v>0</v>
      </c>
      <c r="BC196" s="143" t="n">
        <f aca="false">SUM(AU196-BB196)</f>
        <v>0</v>
      </c>
    </row>
    <row r="197" customFormat="false" ht="12.75" hidden="false" customHeight="false" outlineLevel="0" collapsed="false">
      <c r="A197" s="193"/>
      <c r="B197" s="194"/>
      <c r="C197" s="194"/>
      <c r="D197" s="194"/>
      <c r="E197" s="194"/>
      <c r="F197" s="194"/>
      <c r="G197" s="194"/>
      <c r="H197" s="194"/>
      <c r="I197" s="206" t="n">
        <v>36611</v>
      </c>
      <c r="J197" s="196" t="s">
        <v>368</v>
      </c>
      <c r="K197" s="197"/>
      <c r="L197" s="197"/>
      <c r="M197" s="197"/>
      <c r="N197" s="197"/>
      <c r="O197" s="197"/>
      <c r="P197" s="197"/>
      <c r="Q197" s="197"/>
      <c r="R197" s="197"/>
      <c r="S197" s="188"/>
      <c r="T197" s="197"/>
      <c r="U197" s="197"/>
      <c r="V197" s="176"/>
      <c r="W197" s="188"/>
      <c r="X197" s="188" t="n">
        <v>30000</v>
      </c>
      <c r="Y197" s="188" t="n">
        <v>14000</v>
      </c>
      <c r="Z197" s="188" t="n">
        <v>29000</v>
      </c>
      <c r="AA197" s="197" t="n">
        <v>28000</v>
      </c>
      <c r="AB197" s="188" t="n">
        <v>21225</v>
      </c>
      <c r="AC197" s="197" t="n">
        <v>28000</v>
      </c>
      <c r="AD197" s="197" t="n">
        <v>16000</v>
      </c>
      <c r="AE197" s="197"/>
      <c r="AF197" s="197"/>
      <c r="AG197" s="198" t="n">
        <f aca="false">SUM(AD197+AE197-AF197)</f>
        <v>16000</v>
      </c>
      <c r="AH197" s="197"/>
      <c r="AI197" s="197" t="n">
        <v>16000</v>
      </c>
      <c r="AJ197" s="129" t="n">
        <v>1000</v>
      </c>
      <c r="AK197" s="197" t="n">
        <v>32000</v>
      </c>
      <c r="AL197" s="197" t="n">
        <v>13000</v>
      </c>
      <c r="AM197" s="197"/>
      <c r="AN197" s="129" t="n">
        <f aca="false">SUM(AK197+AL197-AM197)</f>
        <v>45000</v>
      </c>
      <c r="AO197" s="176" t="n">
        <f aca="false">SUM(AN197/$AN$8)</f>
        <v>5972.52637865817</v>
      </c>
      <c r="AP197" s="131" t="n">
        <v>40000</v>
      </c>
      <c r="AQ197" s="131"/>
      <c r="AR197" s="176" t="n">
        <f aca="false">SUM(AP197/$AN$8)</f>
        <v>5308.91233658504</v>
      </c>
      <c r="AS197" s="131"/>
      <c r="AT197" s="131"/>
      <c r="AU197" s="176" t="n">
        <v>6837.5</v>
      </c>
      <c r="AV197" s="177" t="n">
        <f aca="false">SUM(AU197/AR197*100)</f>
        <v>128.792859375</v>
      </c>
      <c r="BA197" s="176" t="n">
        <v>6837.5</v>
      </c>
      <c r="BB197" s="19" t="n">
        <f aca="false">SUM(AW197+AX197+AY197+AZ197+BA197)</f>
        <v>6837.5</v>
      </c>
      <c r="BC197" s="143" t="n">
        <f aca="false">SUM(AU197-BB197)</f>
        <v>0</v>
      </c>
    </row>
    <row r="198" customFormat="false" ht="12.75" hidden="false" customHeight="false" outlineLevel="0" collapsed="false">
      <c r="A198" s="189"/>
      <c r="B198" s="190"/>
      <c r="C198" s="190"/>
      <c r="D198" s="190"/>
      <c r="E198" s="190"/>
      <c r="F198" s="190"/>
      <c r="G198" s="190"/>
      <c r="H198" s="190"/>
      <c r="I198" s="191" t="n">
        <v>37</v>
      </c>
      <c r="J198" s="84" t="s">
        <v>359</v>
      </c>
      <c r="K198" s="192"/>
      <c r="L198" s="192"/>
      <c r="M198" s="192"/>
      <c r="N198" s="192"/>
      <c r="O198" s="192"/>
      <c r="P198" s="192"/>
      <c r="Q198" s="192"/>
      <c r="R198" s="192"/>
      <c r="S198" s="176"/>
      <c r="T198" s="192"/>
      <c r="U198" s="192"/>
      <c r="V198" s="176"/>
      <c r="W198" s="176"/>
      <c r="X198" s="176" t="n">
        <f aca="false">SUM(X199)</f>
        <v>30000</v>
      </c>
      <c r="Y198" s="176" t="n">
        <f aca="false">SUM(Y199)</f>
        <v>35500</v>
      </c>
      <c r="Z198" s="176" t="n">
        <f aca="false">SUM(Z199)</f>
        <v>20500</v>
      </c>
      <c r="AA198" s="176" t="n">
        <f aca="false">SUM(AA199)</f>
        <v>21000</v>
      </c>
      <c r="AB198" s="176" t="n">
        <f aca="false">SUM(AB199)</f>
        <v>0</v>
      </c>
      <c r="AC198" s="176" t="n">
        <f aca="false">SUM(AC199)</f>
        <v>21000</v>
      </c>
      <c r="AD198" s="176" t="n">
        <f aca="false">SUM(AD199)</f>
        <v>21000</v>
      </c>
      <c r="AE198" s="176" t="n">
        <f aca="false">SUM(AE199)</f>
        <v>0</v>
      </c>
      <c r="AF198" s="176" t="n">
        <f aca="false">SUM(AF199)</f>
        <v>0</v>
      </c>
      <c r="AG198" s="176" t="n">
        <f aca="false">SUM(AG199)</f>
        <v>37000</v>
      </c>
      <c r="AH198" s="176" t="n">
        <f aca="false">SUM(AH199)</f>
        <v>32468.11</v>
      </c>
      <c r="AI198" s="176" t="n">
        <f aca="false">SUM(AI199)</f>
        <v>36000</v>
      </c>
      <c r="AJ198" s="176" t="n">
        <f aca="false">SUM(AJ199)</f>
        <v>0</v>
      </c>
      <c r="AK198" s="176" t="n">
        <f aca="false">SUM(AK199)</f>
        <v>30000</v>
      </c>
      <c r="AL198" s="176" t="n">
        <f aca="false">SUM(AL199)</f>
        <v>8500</v>
      </c>
      <c r="AM198" s="176" t="n">
        <f aca="false">SUM(AM199)</f>
        <v>0</v>
      </c>
      <c r="AN198" s="176" t="n">
        <f aca="false">SUM(AN199)</f>
        <v>38500</v>
      </c>
      <c r="AO198" s="176" t="n">
        <f aca="false">SUM(AN198/$AN$8)</f>
        <v>5109.8281239631</v>
      </c>
      <c r="AP198" s="176" t="n">
        <f aca="false">SUM(AP199)</f>
        <v>43500</v>
      </c>
      <c r="AQ198" s="176"/>
      <c r="AR198" s="176" t="n">
        <f aca="false">SUM(AP198/$AN$8)</f>
        <v>5773.44216603623</v>
      </c>
      <c r="AS198" s="176" t="n">
        <v>45000</v>
      </c>
      <c r="AT198" s="176"/>
      <c r="AU198" s="176" t="n">
        <f aca="false">SUM(AU199)</f>
        <v>50.97</v>
      </c>
      <c r="AV198" s="177" t="n">
        <f aca="false">SUM(AU198/AR198*100)</f>
        <v>0.882835551724138</v>
      </c>
      <c r="BB198" s="19" t="n">
        <f aca="false">SUM(AW198+AX198+AY198+AZ198+BA198)</f>
        <v>0</v>
      </c>
      <c r="BC198" s="143" t="n">
        <f aca="false">SUM(AU198-BB198)</f>
        <v>50.97</v>
      </c>
    </row>
    <row r="199" customFormat="false" ht="12.75" hidden="false" customHeight="false" outlineLevel="0" collapsed="false">
      <c r="A199" s="193"/>
      <c r="B199" s="194" t="s">
        <v>83</v>
      </c>
      <c r="C199" s="194"/>
      <c r="D199" s="194"/>
      <c r="E199" s="194"/>
      <c r="F199" s="194"/>
      <c r="G199" s="194"/>
      <c r="H199" s="194"/>
      <c r="I199" s="195" t="n">
        <v>372</v>
      </c>
      <c r="J199" s="196" t="s">
        <v>360</v>
      </c>
      <c r="K199" s="197"/>
      <c r="L199" s="197"/>
      <c r="M199" s="197"/>
      <c r="N199" s="197"/>
      <c r="O199" s="197"/>
      <c r="P199" s="197"/>
      <c r="Q199" s="197"/>
      <c r="R199" s="197"/>
      <c r="S199" s="188"/>
      <c r="T199" s="197"/>
      <c r="U199" s="197"/>
      <c r="V199" s="176"/>
      <c r="W199" s="188"/>
      <c r="X199" s="188" t="n">
        <f aca="false">SUM(X200:X201)</f>
        <v>30000</v>
      </c>
      <c r="Y199" s="188" t="n">
        <f aca="false">SUM(Y200:Y201)</f>
        <v>35500</v>
      </c>
      <c r="Z199" s="188" t="n">
        <f aca="false">SUM(Z200:Z201)</f>
        <v>20500</v>
      </c>
      <c r="AA199" s="188" t="n">
        <f aca="false">SUM(AA200:AA201)</f>
        <v>21000</v>
      </c>
      <c r="AB199" s="188" t="n">
        <f aca="false">SUM(AB200:AB201)</f>
        <v>0</v>
      </c>
      <c r="AC199" s="188" t="n">
        <f aca="false">SUM(AC200:AC201)</f>
        <v>21000</v>
      </c>
      <c r="AD199" s="188" t="n">
        <f aca="false">SUM(AD200:AD201)</f>
        <v>21000</v>
      </c>
      <c r="AE199" s="188"/>
      <c r="AF199" s="188"/>
      <c r="AG199" s="198" t="n">
        <f aca="false">SUM(AG200:AG202)</f>
        <v>37000</v>
      </c>
      <c r="AH199" s="198" t="n">
        <f aca="false">SUM(AH200:AH202)</f>
        <v>32468.11</v>
      </c>
      <c r="AI199" s="198" t="n">
        <f aca="false">SUM(AI200:AI202)</f>
        <v>36000</v>
      </c>
      <c r="AJ199" s="198" t="n">
        <f aca="false">SUM(AJ200:AJ202)</f>
        <v>0</v>
      </c>
      <c r="AK199" s="198" t="n">
        <v>30000</v>
      </c>
      <c r="AL199" s="198" t="n">
        <f aca="false">SUM(AL200:AL202)</f>
        <v>8500</v>
      </c>
      <c r="AM199" s="198" t="n">
        <f aca="false">SUM(AM200:AM202)</f>
        <v>0</v>
      </c>
      <c r="AN199" s="198" t="n">
        <f aca="false">SUM(AN200:AN202)</f>
        <v>38500</v>
      </c>
      <c r="AO199" s="176" t="n">
        <f aca="false">SUM(AN199/$AN$8)</f>
        <v>5109.8281239631</v>
      </c>
      <c r="AP199" s="210" t="n">
        <f aca="false">SUM(AP200:AP202)</f>
        <v>43500</v>
      </c>
      <c r="AQ199" s="210"/>
      <c r="AR199" s="176" t="n">
        <f aca="false">SUM(AP199/$AN$8)</f>
        <v>5773.44216603623</v>
      </c>
      <c r="AS199" s="210"/>
      <c r="AT199" s="210"/>
      <c r="AU199" s="176" t="n">
        <f aca="false">SUM(AU200:AU202)</f>
        <v>50.97</v>
      </c>
      <c r="AV199" s="177" t="n">
        <f aca="false">SUM(AU199/AR199*100)</f>
        <v>0.882835551724138</v>
      </c>
      <c r="BB199" s="19" t="n">
        <f aca="false">SUM(AW199+AX199+AY199+AZ199+BA199)</f>
        <v>0</v>
      </c>
      <c r="BC199" s="143" t="n">
        <f aca="false">SUM(AU199-BB199)</f>
        <v>50.97</v>
      </c>
    </row>
    <row r="200" customFormat="false" ht="12.75" hidden="false" customHeight="false" outlineLevel="0" collapsed="false">
      <c r="A200" s="193"/>
      <c r="B200" s="194"/>
      <c r="C200" s="194"/>
      <c r="D200" s="194"/>
      <c r="E200" s="194"/>
      <c r="F200" s="194"/>
      <c r="G200" s="194"/>
      <c r="H200" s="194"/>
      <c r="I200" s="206" t="n">
        <v>37221</v>
      </c>
      <c r="J200" s="196" t="s">
        <v>369</v>
      </c>
      <c r="K200" s="197"/>
      <c r="L200" s="197"/>
      <c r="M200" s="197"/>
      <c r="N200" s="197"/>
      <c r="O200" s="197"/>
      <c r="P200" s="197"/>
      <c r="Q200" s="197"/>
      <c r="R200" s="197"/>
      <c r="S200" s="197"/>
      <c r="T200" s="197"/>
      <c r="U200" s="197"/>
      <c r="V200" s="197"/>
      <c r="W200" s="197" t="n">
        <v>10000</v>
      </c>
      <c r="X200" s="188" t="n">
        <v>25000</v>
      </c>
      <c r="Y200" s="188" t="n">
        <v>30000</v>
      </c>
      <c r="Z200" s="188" t="n">
        <v>15000</v>
      </c>
      <c r="AA200" s="197" t="n">
        <v>15000</v>
      </c>
      <c r="AB200" s="188"/>
      <c r="AC200" s="197" t="n">
        <v>15000</v>
      </c>
      <c r="AD200" s="197" t="n">
        <v>15000</v>
      </c>
      <c r="AE200" s="197"/>
      <c r="AF200" s="197"/>
      <c r="AG200" s="198" t="n">
        <f aca="false">SUM(AD200+AE200-AF200)</f>
        <v>15000</v>
      </c>
      <c r="AH200" s="197" t="n">
        <v>16468.11</v>
      </c>
      <c r="AI200" s="197" t="n">
        <v>14000</v>
      </c>
      <c r="AJ200" s="129" t="n">
        <v>0</v>
      </c>
      <c r="AK200" s="197" t="n">
        <v>14000</v>
      </c>
      <c r="AL200" s="197"/>
      <c r="AM200" s="197"/>
      <c r="AN200" s="129" t="n">
        <f aca="false">SUM(AK200+AL200-AM200)</f>
        <v>14000</v>
      </c>
      <c r="AO200" s="176" t="n">
        <f aca="false">SUM(AN200/$AN$8)</f>
        <v>1858.11931780476</v>
      </c>
      <c r="AP200" s="131" t="n">
        <v>15000</v>
      </c>
      <c r="AQ200" s="131"/>
      <c r="AR200" s="176" t="n">
        <f aca="false">SUM(AP200/$AN$8)</f>
        <v>1990.84212621939</v>
      </c>
      <c r="AS200" s="131"/>
      <c r="AT200" s="131"/>
      <c r="AU200" s="176" t="n">
        <v>50.97</v>
      </c>
      <c r="AV200" s="177" t="n">
        <f aca="false">SUM(AU200/AR200*100)</f>
        <v>2.5602231</v>
      </c>
      <c r="AW200" s="19" t="n">
        <v>50.97</v>
      </c>
      <c r="BB200" s="19" t="n">
        <f aca="false">SUM(AW200+AX200+AY200+AZ200+BA200)</f>
        <v>50.97</v>
      </c>
      <c r="BC200" s="143" t="n">
        <f aca="false">SUM(AU200-BB200)</f>
        <v>0</v>
      </c>
    </row>
    <row r="201" customFormat="false" ht="12.75" hidden="false" customHeight="false" outlineLevel="0" collapsed="false">
      <c r="A201" s="193"/>
      <c r="B201" s="194"/>
      <c r="C201" s="194"/>
      <c r="D201" s="194"/>
      <c r="E201" s="194"/>
      <c r="F201" s="194"/>
      <c r="G201" s="194"/>
      <c r="H201" s="194"/>
      <c r="I201" s="206" t="n">
        <v>37221</v>
      </c>
      <c r="J201" s="196" t="s">
        <v>370</v>
      </c>
      <c r="K201" s="197" t="n">
        <v>8000</v>
      </c>
      <c r="L201" s="197" t="n">
        <v>10000</v>
      </c>
      <c r="M201" s="197" t="n">
        <v>10000</v>
      </c>
      <c r="N201" s="197" t="n">
        <v>82000</v>
      </c>
      <c r="O201" s="197" t="n">
        <v>82000</v>
      </c>
      <c r="P201" s="197" t="n">
        <v>82000</v>
      </c>
      <c r="Q201" s="197" t="n">
        <v>82000</v>
      </c>
      <c r="R201" s="197" t="n">
        <v>37145.75</v>
      </c>
      <c r="S201" s="188"/>
      <c r="T201" s="197"/>
      <c r="U201" s="197"/>
      <c r="V201" s="176" t="n">
        <f aca="false">S201/P201*100</f>
        <v>0</v>
      </c>
      <c r="W201" s="188" t="n">
        <v>5000</v>
      </c>
      <c r="X201" s="197" t="n">
        <v>5000</v>
      </c>
      <c r="Y201" s="197" t="n">
        <v>5500</v>
      </c>
      <c r="Z201" s="197" t="n">
        <v>5500</v>
      </c>
      <c r="AA201" s="197" t="n">
        <v>6000</v>
      </c>
      <c r="AB201" s="197"/>
      <c r="AC201" s="197" t="n">
        <v>6000</v>
      </c>
      <c r="AD201" s="197" t="n">
        <v>6000</v>
      </c>
      <c r="AE201" s="197"/>
      <c r="AF201" s="197"/>
      <c r="AG201" s="198" t="n">
        <f aca="false">SUM(AD201+AE201-AF201)</f>
        <v>6000</v>
      </c>
      <c r="AH201" s="197" t="n">
        <v>0</v>
      </c>
      <c r="AI201" s="197" t="n">
        <v>6000</v>
      </c>
      <c r="AJ201" s="129" t="n">
        <v>0</v>
      </c>
      <c r="AK201" s="197" t="n">
        <v>0</v>
      </c>
      <c r="AL201" s="197" t="n">
        <v>8500</v>
      </c>
      <c r="AM201" s="197"/>
      <c r="AN201" s="129" t="n">
        <f aca="false">SUM(AK201+AL201-AM201)</f>
        <v>8500</v>
      </c>
      <c r="AO201" s="176" t="n">
        <f aca="false">SUM(AN201/$AN$8)</f>
        <v>1128.14387152432</v>
      </c>
      <c r="AP201" s="131" t="n">
        <v>8500</v>
      </c>
      <c r="AQ201" s="131"/>
      <c r="AR201" s="176" t="n">
        <f aca="false">SUM(AP201/$AN$8)</f>
        <v>1128.14387152432</v>
      </c>
      <c r="AS201" s="131"/>
      <c r="AT201" s="131"/>
      <c r="AU201" s="176"/>
      <c r="AV201" s="177" t="n">
        <f aca="false">SUM(AU201/AR201*100)</f>
        <v>0</v>
      </c>
      <c r="BB201" s="19" t="n">
        <f aca="false">SUM(AW201+AX201+AY201+AZ201+BA201)</f>
        <v>0</v>
      </c>
      <c r="BC201" s="143" t="n">
        <f aca="false">SUM(AU201-BB201)</f>
        <v>0</v>
      </c>
    </row>
    <row r="202" customFormat="false" ht="13.5" hidden="false" customHeight="true" outlineLevel="0" collapsed="false">
      <c r="A202" s="193"/>
      <c r="B202" s="194"/>
      <c r="C202" s="194"/>
      <c r="D202" s="194"/>
      <c r="E202" s="194"/>
      <c r="F202" s="194"/>
      <c r="G202" s="194"/>
      <c r="H202" s="194"/>
      <c r="I202" s="206" t="n">
        <v>37229</v>
      </c>
      <c r="J202" s="196" t="s">
        <v>371</v>
      </c>
      <c r="K202" s="197"/>
      <c r="L202" s="197"/>
      <c r="M202" s="197"/>
      <c r="N202" s="197"/>
      <c r="O202" s="197"/>
      <c r="P202" s="197"/>
      <c r="Q202" s="197"/>
      <c r="R202" s="197"/>
      <c r="S202" s="188"/>
      <c r="T202" s="197"/>
      <c r="U202" s="197"/>
      <c r="V202" s="176"/>
      <c r="W202" s="188"/>
      <c r="X202" s="188"/>
      <c r="Y202" s="188"/>
      <c r="Z202" s="188"/>
      <c r="AA202" s="197"/>
      <c r="AB202" s="188"/>
      <c r="AC202" s="197"/>
      <c r="AD202" s="197" t="n">
        <v>16000</v>
      </c>
      <c r="AE202" s="197"/>
      <c r="AF202" s="197"/>
      <c r="AG202" s="198" t="n">
        <f aca="false">SUM(AD202+AE202-AF202)</f>
        <v>16000</v>
      </c>
      <c r="AH202" s="197" t="n">
        <v>16000</v>
      </c>
      <c r="AI202" s="197" t="n">
        <v>16000</v>
      </c>
      <c r="AJ202" s="129" t="n">
        <v>0</v>
      </c>
      <c r="AK202" s="197" t="n">
        <v>16000</v>
      </c>
      <c r="AL202" s="197"/>
      <c r="AM202" s="197"/>
      <c r="AN202" s="129" t="n">
        <f aca="false">SUM(AK202+AL202-AM202)</f>
        <v>16000</v>
      </c>
      <c r="AO202" s="176" t="n">
        <f aca="false">SUM(AN202/$AN$8)</f>
        <v>2123.56493463402</v>
      </c>
      <c r="AP202" s="131" t="n">
        <v>20000</v>
      </c>
      <c r="AQ202" s="131"/>
      <c r="AR202" s="176" t="n">
        <f aca="false">SUM(AP202/$AN$8)</f>
        <v>2654.45616829252</v>
      </c>
      <c r="AS202" s="131"/>
      <c r="AT202" s="131"/>
      <c r="AU202" s="176"/>
      <c r="AV202" s="177" t="n">
        <f aca="false">SUM(AU202/AR202*100)</f>
        <v>0</v>
      </c>
      <c r="BB202" s="19" t="n">
        <f aca="false">SUM(AW202+AX202+AY202+AZ202+BA202)</f>
        <v>0</v>
      </c>
      <c r="BC202" s="143" t="n">
        <f aca="false">SUM(AU202-BB202)</f>
        <v>0</v>
      </c>
    </row>
    <row r="203" customFormat="false" ht="12.75" hidden="true" customHeight="false" outlineLevel="0" collapsed="false">
      <c r="A203" s="184" t="s">
        <v>372</v>
      </c>
      <c r="B203" s="209"/>
      <c r="C203" s="209"/>
      <c r="D203" s="209"/>
      <c r="E203" s="209"/>
      <c r="F203" s="209"/>
      <c r="G203" s="209"/>
      <c r="H203" s="209"/>
      <c r="I203" s="173" t="s">
        <v>373</v>
      </c>
      <c r="J203" s="174" t="s">
        <v>374</v>
      </c>
      <c r="K203" s="175" t="e">
        <f aca="false">SUM(K204+K225+#REF!)</f>
        <v>#REF!</v>
      </c>
      <c r="L203" s="175" t="e">
        <f aca="false">SUM(L204+L225+#REF!)</f>
        <v>#REF!</v>
      </c>
      <c r="M203" s="175" t="e">
        <f aca="false">SUM(M204+M225+#REF!)</f>
        <v>#REF!</v>
      </c>
      <c r="N203" s="175" t="e">
        <f aca="false">SUM(N204+N225+N216)</f>
        <v>#REF!</v>
      </c>
      <c r="O203" s="175" t="e">
        <f aca="false">SUM(O204+O225+O216)</f>
        <v>#REF!</v>
      </c>
      <c r="P203" s="175" t="e">
        <f aca="false">SUM(P204+P225+P216)</f>
        <v>#REF!</v>
      </c>
      <c r="Q203" s="175" t="e">
        <f aca="false">SUM(Q204+Q225+Q216)</f>
        <v>#REF!</v>
      </c>
      <c r="R203" s="175" t="e">
        <f aca="false">SUM(R204+R225+R216)</f>
        <v>#REF!</v>
      </c>
      <c r="S203" s="175" t="e">
        <f aca="false">SUM(S204+S225+S216)</f>
        <v>#REF!</v>
      </c>
      <c r="T203" s="175" t="e">
        <f aca="false">SUM(T204+T225+T216)</f>
        <v>#REF!</v>
      </c>
      <c r="U203" s="175" t="e">
        <f aca="false">SUM(U204+U225+U216)</f>
        <v>#REF!</v>
      </c>
      <c r="V203" s="175" t="e">
        <f aca="false">SUM(V204+V225+V216)</f>
        <v>#REF!</v>
      </c>
      <c r="W203" s="175" t="n">
        <f aca="false">SUM(W204+W225+W216)</f>
        <v>115000</v>
      </c>
      <c r="X203" s="175" t="n">
        <f aca="false">SUM(X204+X225+X216)</f>
        <v>150000</v>
      </c>
      <c r="Y203" s="175" t="n">
        <f aca="false">SUM(Y204+Y225+Y216)</f>
        <v>950000</v>
      </c>
      <c r="Z203" s="175" t="n">
        <f aca="false">SUM(Z204+Z225+Z216)</f>
        <v>1200000</v>
      </c>
      <c r="AA203" s="175" t="n">
        <f aca="false">SUM(AA204+AA225+AA216)</f>
        <v>950000</v>
      </c>
      <c r="AB203" s="175" t="n">
        <f aca="false">SUM(AB204+AB225+AB216)</f>
        <v>82368.21</v>
      </c>
      <c r="AC203" s="175" t="n">
        <f aca="false">SUM(AC204+AC225+AC216)</f>
        <v>1788000</v>
      </c>
      <c r="AD203" s="175" t="n">
        <f aca="false">SUM(AD204+AD225+AD216)</f>
        <v>1998000</v>
      </c>
      <c r="AE203" s="175" t="n">
        <f aca="false">SUM(AE204+AE225+AE216)</f>
        <v>0</v>
      </c>
      <c r="AF203" s="175" t="n">
        <f aca="false">SUM(AF204+AF225+AF216)</f>
        <v>0</v>
      </c>
      <c r="AG203" s="175" t="n">
        <f aca="false">SUM(AG204+AG225+AG216)</f>
        <v>1998000</v>
      </c>
      <c r="AH203" s="175" t="n">
        <f aca="false">SUM(AH204+AH225+AH216)</f>
        <v>610261.41</v>
      </c>
      <c r="AI203" s="175" t="n">
        <f aca="false">SUM(AI204+AI225+AI216)</f>
        <v>1850000</v>
      </c>
      <c r="AJ203" s="175" t="n">
        <f aca="false">SUM(AJ204+AJ225+AJ216)</f>
        <v>281229.98</v>
      </c>
      <c r="AK203" s="175" t="n">
        <f aca="false">SUM(AK204+AK225+AK216)</f>
        <v>2030000</v>
      </c>
      <c r="AL203" s="175" t="n">
        <f aca="false">SUM(AL204+AL225+AL216)</f>
        <v>320000</v>
      </c>
      <c r="AM203" s="175" t="n">
        <f aca="false">SUM(AM204+AM225+AM216)</f>
        <v>200000</v>
      </c>
      <c r="AN203" s="175" t="n">
        <f aca="false">SUM(AN204+AN225+AN216)</f>
        <v>2150000</v>
      </c>
      <c r="AO203" s="176" t="n">
        <f aca="false">SUM(AN203/$AN$8)</f>
        <v>285354.038091446</v>
      </c>
      <c r="AP203" s="176" t="n">
        <f aca="false">SUM(AP204+AP225+AP216)</f>
        <v>1600000</v>
      </c>
      <c r="AQ203" s="176" t="n">
        <f aca="false">SUM(AQ204+AQ225+AQ216)</f>
        <v>0</v>
      </c>
      <c r="AR203" s="176" t="n">
        <f aca="false">SUM(AP203/$AN$8)</f>
        <v>212356.493463402</v>
      </c>
      <c r="AS203" s="176" t="n">
        <f aca="false">SUM(AS204+AS225+AS216)</f>
        <v>1600000</v>
      </c>
      <c r="AT203" s="176" t="n">
        <f aca="false">SUM(AT204+AT225+AT216)</f>
        <v>0</v>
      </c>
      <c r="AU203" s="176" t="n">
        <f aca="false">SUM(AU204+AU216+AU225)</f>
        <v>9410.61</v>
      </c>
      <c r="AV203" s="177" t="n">
        <f aca="false">SUM(AU203/AR203*100)</f>
        <v>4.4315150653125</v>
      </c>
      <c r="BB203" s="19" t="n">
        <f aca="false">SUM(AW203+AX203+AY203+AZ203+BA203)</f>
        <v>0</v>
      </c>
      <c r="BC203" s="143" t="n">
        <f aca="false">SUM(AU203-BB203)</f>
        <v>9410.61</v>
      </c>
    </row>
    <row r="204" customFormat="false" ht="12.75" hidden="true" customHeight="false" outlineLevel="0" collapsed="false">
      <c r="A204" s="178" t="s">
        <v>375</v>
      </c>
      <c r="B204" s="172"/>
      <c r="C204" s="172"/>
      <c r="D204" s="172"/>
      <c r="E204" s="172"/>
      <c r="F204" s="172"/>
      <c r="G204" s="172"/>
      <c r="H204" s="172"/>
      <c r="I204" s="185" t="s">
        <v>207</v>
      </c>
      <c r="J204" s="186" t="s">
        <v>376</v>
      </c>
      <c r="K204" s="187" t="e">
        <f aca="false">SUM(K205)</f>
        <v>#REF!</v>
      </c>
      <c r="L204" s="187" t="e">
        <f aca="false">SUM(L205)</f>
        <v>#REF!</v>
      </c>
      <c r="M204" s="187" t="e">
        <f aca="false">SUM(M205)</f>
        <v>#REF!</v>
      </c>
      <c r="N204" s="187" t="e">
        <f aca="false">SUM(N205)</f>
        <v>#REF!</v>
      </c>
      <c r="O204" s="187" t="e">
        <f aca="false">SUM(O205)</f>
        <v>#REF!</v>
      </c>
      <c r="P204" s="187" t="e">
        <f aca="false">SUM(P205)</f>
        <v>#REF!</v>
      </c>
      <c r="Q204" s="187" t="e">
        <f aca="false">SUM(Q205)</f>
        <v>#REF!</v>
      </c>
      <c r="R204" s="187" t="e">
        <f aca="false">SUM(R205)</f>
        <v>#REF!</v>
      </c>
      <c r="S204" s="187" t="e">
        <f aca="false">SUM(S205)</f>
        <v>#REF!</v>
      </c>
      <c r="T204" s="187" t="e">
        <f aca="false">SUM(T205)</f>
        <v>#REF!</v>
      </c>
      <c r="U204" s="187" t="e">
        <f aca="false">SUM(U205)</f>
        <v>#REF!</v>
      </c>
      <c r="V204" s="187" t="e">
        <f aca="false">SUM(V205)</f>
        <v>#REF!</v>
      </c>
      <c r="W204" s="187" t="n">
        <f aca="false">SUM(W205)</f>
        <v>0</v>
      </c>
      <c r="X204" s="187" t="n">
        <f aca="false">SUM(X205)</f>
        <v>0</v>
      </c>
      <c r="Y204" s="187" t="n">
        <f aca="false">SUM(Y205)</f>
        <v>400000</v>
      </c>
      <c r="Z204" s="187" t="n">
        <f aca="false">SUM(Z205)</f>
        <v>650000</v>
      </c>
      <c r="AA204" s="187" t="n">
        <f aca="false">SUM(AA205)</f>
        <v>400000</v>
      </c>
      <c r="AB204" s="187" t="n">
        <f aca="false">SUM(AB205)</f>
        <v>75137.46</v>
      </c>
      <c r="AC204" s="187" t="n">
        <f aca="false">SUM(AC205)</f>
        <v>1238000</v>
      </c>
      <c r="AD204" s="187" t="n">
        <f aca="false">SUM(AD205)</f>
        <v>1498000</v>
      </c>
      <c r="AE204" s="187" t="n">
        <f aca="false">SUM(AE205)</f>
        <v>0</v>
      </c>
      <c r="AF204" s="187" t="n">
        <f aca="false">SUM(AF205)</f>
        <v>0</v>
      </c>
      <c r="AG204" s="187" t="n">
        <f aca="false">SUM(AG205)</f>
        <v>1498000</v>
      </c>
      <c r="AH204" s="187" t="n">
        <f aca="false">SUM(AH205)</f>
        <v>601936.41</v>
      </c>
      <c r="AI204" s="187" t="n">
        <f aca="false">SUM(AI205)</f>
        <v>1250000</v>
      </c>
      <c r="AJ204" s="187" t="n">
        <f aca="false">SUM(AJ205)</f>
        <v>278452.08</v>
      </c>
      <c r="AK204" s="187" t="n">
        <f aca="false">SUM(AK205)</f>
        <v>1650000</v>
      </c>
      <c r="AL204" s="187" t="n">
        <f aca="false">SUM(AL205)</f>
        <v>320000</v>
      </c>
      <c r="AM204" s="187" t="n">
        <f aca="false">SUM(AM205)</f>
        <v>200000</v>
      </c>
      <c r="AN204" s="187" t="n">
        <f aca="false">SUM(AN205)</f>
        <v>1770000</v>
      </c>
      <c r="AO204" s="176" t="n">
        <f aca="false">SUM(AN204/$AN$8)</f>
        <v>234919.370893888</v>
      </c>
      <c r="AP204" s="188" t="n">
        <f aca="false">SUM(AP205)</f>
        <v>1170000</v>
      </c>
      <c r="AQ204" s="188" t="n">
        <f aca="false">SUM(AQ205)</f>
        <v>0</v>
      </c>
      <c r="AR204" s="176" t="n">
        <f aca="false">SUM(AP204/$AN$8)</f>
        <v>155285.685845113</v>
      </c>
      <c r="AS204" s="188" t="n">
        <f aca="false">SUM(AS205)</f>
        <v>1200000</v>
      </c>
      <c r="AT204" s="188" t="n">
        <f aca="false">SUM(AT205)</f>
        <v>0</v>
      </c>
      <c r="AU204" s="176" t="n">
        <f aca="false">SUM(AU205)</f>
        <v>8594.48</v>
      </c>
      <c r="AV204" s="177" t="n">
        <f aca="false">SUM(AU204/AR204*100)</f>
        <v>5.53462474871795</v>
      </c>
      <c r="BB204" s="19" t="n">
        <f aca="false">SUM(AW204+AX204+AY204+AZ204+BA204)</f>
        <v>0</v>
      </c>
      <c r="BC204" s="143" t="n">
        <f aca="false">SUM(AU204-BB204)</f>
        <v>8594.48</v>
      </c>
    </row>
    <row r="205" customFormat="false" ht="12.75" hidden="true" customHeight="false" outlineLevel="0" collapsed="false">
      <c r="A205" s="178"/>
      <c r="B205" s="172"/>
      <c r="C205" s="172"/>
      <c r="D205" s="172"/>
      <c r="E205" s="172"/>
      <c r="F205" s="172"/>
      <c r="G205" s="172"/>
      <c r="H205" s="172"/>
      <c r="I205" s="185" t="s">
        <v>377</v>
      </c>
      <c r="J205" s="186"/>
      <c r="K205" s="187" t="e">
        <f aca="false">SUM(K208)</f>
        <v>#REF!</v>
      </c>
      <c r="L205" s="187" t="e">
        <f aca="false">SUM(L208)</f>
        <v>#REF!</v>
      </c>
      <c r="M205" s="187" t="e">
        <f aca="false">SUM(M208)</f>
        <v>#REF!</v>
      </c>
      <c r="N205" s="187" t="e">
        <f aca="false">SUM(N208)</f>
        <v>#REF!</v>
      </c>
      <c r="O205" s="187" t="e">
        <f aca="false">SUM(O208)</f>
        <v>#REF!</v>
      </c>
      <c r="P205" s="187" t="e">
        <f aca="false">SUM(P208)</f>
        <v>#REF!</v>
      </c>
      <c r="Q205" s="187" t="e">
        <f aca="false">SUM(Q208)</f>
        <v>#REF!</v>
      </c>
      <c r="R205" s="187" t="e">
        <f aca="false">SUM(R208)</f>
        <v>#REF!</v>
      </c>
      <c r="S205" s="187" t="e">
        <f aca="false">SUM(S208)</f>
        <v>#REF!</v>
      </c>
      <c r="T205" s="187" t="e">
        <f aca="false">SUM(T208)</f>
        <v>#REF!</v>
      </c>
      <c r="U205" s="187" t="e">
        <f aca="false">SUM(U208)</f>
        <v>#REF!</v>
      </c>
      <c r="V205" s="187" t="e">
        <f aca="false">SUM(V208)</f>
        <v>#REF!</v>
      </c>
      <c r="W205" s="187" t="n">
        <f aca="false">SUM(W208)</f>
        <v>0</v>
      </c>
      <c r="X205" s="187" t="n">
        <f aca="false">SUM(X208)</f>
        <v>0</v>
      </c>
      <c r="Y205" s="187" t="n">
        <f aca="false">SUM(Y208)</f>
        <v>400000</v>
      </c>
      <c r="Z205" s="187" t="n">
        <f aca="false">SUM(Z208)</f>
        <v>650000</v>
      </c>
      <c r="AA205" s="187" t="n">
        <f aca="false">SUM(AA208)</f>
        <v>400000</v>
      </c>
      <c r="AB205" s="187" t="n">
        <f aca="false">SUM(AB208)</f>
        <v>75137.46</v>
      </c>
      <c r="AC205" s="187" t="n">
        <f aca="false">SUM(AC208)</f>
        <v>1238000</v>
      </c>
      <c r="AD205" s="187" t="n">
        <f aca="false">SUM(AD208)</f>
        <v>1498000</v>
      </c>
      <c r="AE205" s="187" t="n">
        <f aca="false">SUM(AE208)</f>
        <v>0</v>
      </c>
      <c r="AF205" s="187" t="n">
        <f aca="false">SUM(AF208)</f>
        <v>0</v>
      </c>
      <c r="AG205" s="187" t="n">
        <f aca="false">SUM(AG208)</f>
        <v>1498000</v>
      </c>
      <c r="AH205" s="187" t="n">
        <f aca="false">SUM(AH208)</f>
        <v>601936.41</v>
      </c>
      <c r="AI205" s="187" t="n">
        <f aca="false">SUM(AI208)</f>
        <v>1250000</v>
      </c>
      <c r="AJ205" s="187" t="n">
        <f aca="false">SUM(AJ208)</f>
        <v>278452.08</v>
      </c>
      <c r="AK205" s="187" t="n">
        <f aca="false">SUM(AK208)</f>
        <v>1650000</v>
      </c>
      <c r="AL205" s="187" t="n">
        <f aca="false">SUM(AL208)</f>
        <v>320000</v>
      </c>
      <c r="AM205" s="187" t="n">
        <f aca="false">SUM(AM208)</f>
        <v>200000</v>
      </c>
      <c r="AN205" s="187" t="n">
        <f aca="false">SUM(AN208)</f>
        <v>1770000</v>
      </c>
      <c r="AO205" s="176" t="n">
        <f aca="false">SUM(AN205/$AN$8)</f>
        <v>234919.370893888</v>
      </c>
      <c r="AP205" s="188" t="n">
        <f aca="false">SUM(AP208)</f>
        <v>1170000</v>
      </c>
      <c r="AQ205" s="188" t="n">
        <f aca="false">SUM(AQ208)</f>
        <v>0</v>
      </c>
      <c r="AR205" s="176" t="n">
        <f aca="false">SUM(AP205/$AN$8)</f>
        <v>155285.685845113</v>
      </c>
      <c r="AS205" s="188" t="n">
        <f aca="false">SUM(AS208)</f>
        <v>1200000</v>
      </c>
      <c r="AT205" s="188" t="n">
        <f aca="false">SUM(AT208)</f>
        <v>0</v>
      </c>
      <c r="AU205" s="176" t="n">
        <f aca="false">SUM(AU208)</f>
        <v>8594.48</v>
      </c>
      <c r="AV205" s="177" t="n">
        <f aca="false">SUM(AU205/AR205*100)</f>
        <v>5.53462474871795</v>
      </c>
      <c r="BB205" s="19" t="n">
        <f aca="false">SUM(AW205+AX205+AY205+AZ205+BA205)</f>
        <v>0</v>
      </c>
      <c r="BC205" s="143" t="n">
        <f aca="false">SUM(AU205-BB205)</f>
        <v>8594.48</v>
      </c>
    </row>
    <row r="206" customFormat="false" ht="12.75" hidden="true" customHeight="false" outlineLevel="0" collapsed="false">
      <c r="A206" s="178"/>
      <c r="B206" s="172" t="s">
        <v>229</v>
      </c>
      <c r="C206" s="172"/>
      <c r="D206" s="172"/>
      <c r="E206" s="172"/>
      <c r="F206" s="172"/>
      <c r="G206" s="172"/>
      <c r="H206" s="172"/>
      <c r="I206" s="201" t="s">
        <v>230</v>
      </c>
      <c r="J206" s="186" t="s">
        <v>28</v>
      </c>
      <c r="K206" s="187"/>
      <c r="L206" s="187"/>
      <c r="M206" s="187"/>
      <c r="N206" s="187"/>
      <c r="O206" s="187"/>
      <c r="P206" s="187"/>
      <c r="Q206" s="187"/>
      <c r="R206" s="187"/>
      <c r="S206" s="187"/>
      <c r="T206" s="187"/>
      <c r="U206" s="187"/>
      <c r="V206" s="187"/>
      <c r="W206" s="187"/>
      <c r="X206" s="187"/>
      <c r="Y206" s="187"/>
      <c r="Z206" s="187"/>
      <c r="AA206" s="187"/>
      <c r="AB206" s="187"/>
      <c r="AC206" s="187"/>
      <c r="AD206" s="187"/>
      <c r="AE206" s="187"/>
      <c r="AF206" s="187"/>
      <c r="AG206" s="187"/>
      <c r="AH206" s="187"/>
      <c r="AI206" s="187"/>
      <c r="AJ206" s="187"/>
      <c r="AK206" s="187"/>
      <c r="AL206" s="187"/>
      <c r="AM206" s="187"/>
      <c r="AN206" s="187"/>
      <c r="AO206" s="176" t="n">
        <f aca="false">SUM(AN206/$AN$8)</f>
        <v>0</v>
      </c>
      <c r="AP206" s="188" t="n">
        <v>500000</v>
      </c>
      <c r="AQ206" s="188"/>
      <c r="AR206" s="176" t="n">
        <f aca="false">SUM(AP206/$AN$8)</f>
        <v>66361.404207313</v>
      </c>
      <c r="AS206" s="188"/>
      <c r="AT206" s="188"/>
      <c r="AU206" s="176"/>
      <c r="AV206" s="177" t="n">
        <f aca="false">SUM(AU206/AR206*100)</f>
        <v>0</v>
      </c>
      <c r="BC206" s="143" t="n">
        <f aca="false">SUM(AU206-BB206)</f>
        <v>0</v>
      </c>
    </row>
    <row r="207" customFormat="false" ht="12.75" hidden="true" customHeight="false" outlineLevel="0" collapsed="false">
      <c r="A207" s="178"/>
      <c r="B207" s="172" t="s">
        <v>229</v>
      </c>
      <c r="C207" s="172"/>
      <c r="D207" s="172"/>
      <c r="E207" s="172"/>
      <c r="F207" s="172"/>
      <c r="G207" s="172"/>
      <c r="H207" s="172"/>
      <c r="I207" s="185" t="s">
        <v>231</v>
      </c>
      <c r="J207" s="186" t="s">
        <v>232</v>
      </c>
      <c r="K207" s="187"/>
      <c r="L207" s="187"/>
      <c r="M207" s="187"/>
      <c r="N207" s="187"/>
      <c r="O207" s="187"/>
      <c r="P207" s="187"/>
      <c r="Q207" s="187"/>
      <c r="R207" s="187"/>
      <c r="S207" s="187"/>
      <c r="T207" s="187"/>
      <c r="U207" s="187"/>
      <c r="V207" s="187"/>
      <c r="W207" s="187"/>
      <c r="X207" s="187"/>
      <c r="Y207" s="187"/>
      <c r="Z207" s="187"/>
      <c r="AA207" s="187"/>
      <c r="AB207" s="187"/>
      <c r="AC207" s="187"/>
      <c r="AD207" s="187"/>
      <c r="AE207" s="187"/>
      <c r="AF207" s="187"/>
      <c r="AG207" s="187"/>
      <c r="AH207" s="187"/>
      <c r="AI207" s="187"/>
      <c r="AJ207" s="187"/>
      <c r="AK207" s="187"/>
      <c r="AL207" s="187"/>
      <c r="AM207" s="187"/>
      <c r="AN207" s="187"/>
      <c r="AO207" s="176" t="n">
        <f aca="false">SUM(AN207/$AN$8)</f>
        <v>0</v>
      </c>
      <c r="AP207" s="188" t="n">
        <v>670000</v>
      </c>
      <c r="AQ207" s="188"/>
      <c r="AR207" s="176" t="n">
        <f aca="false">SUM(AP207/$AN$8)</f>
        <v>88924.2816377995</v>
      </c>
      <c r="AS207" s="188"/>
      <c r="AT207" s="188"/>
      <c r="AU207" s="176"/>
      <c r="AV207" s="177" t="n">
        <f aca="false">SUM(AU207/AR207*100)</f>
        <v>0</v>
      </c>
      <c r="BC207" s="143" t="n">
        <f aca="false">SUM(AU207-BB207)</f>
        <v>0</v>
      </c>
    </row>
    <row r="208" customFormat="false" ht="12.75" hidden="false" customHeight="false" outlineLevel="0" collapsed="false">
      <c r="A208" s="189"/>
      <c r="B208" s="190"/>
      <c r="C208" s="190"/>
      <c r="D208" s="190"/>
      <c r="E208" s="190"/>
      <c r="F208" s="190"/>
      <c r="G208" s="190"/>
      <c r="H208" s="190"/>
      <c r="I208" s="191" t="n">
        <v>4</v>
      </c>
      <c r="J208" s="84" t="s">
        <v>71</v>
      </c>
      <c r="K208" s="192" t="e">
        <f aca="false">SUM(K209)</f>
        <v>#REF!</v>
      </c>
      <c r="L208" s="192" t="e">
        <f aca="false">SUM(L209)</f>
        <v>#REF!</v>
      </c>
      <c r="M208" s="192" t="e">
        <f aca="false">SUM(M209)</f>
        <v>#REF!</v>
      </c>
      <c r="N208" s="192" t="e">
        <f aca="false">SUM(N209)</f>
        <v>#REF!</v>
      </c>
      <c r="O208" s="192" t="e">
        <f aca="false">SUM(O209)</f>
        <v>#REF!</v>
      </c>
      <c r="P208" s="192" t="e">
        <f aca="false">SUM(P209)</f>
        <v>#REF!</v>
      </c>
      <c r="Q208" s="192" t="e">
        <f aca="false">SUM(Q209)</f>
        <v>#REF!</v>
      </c>
      <c r="R208" s="192" t="e">
        <f aca="false">SUM(R209)</f>
        <v>#REF!</v>
      </c>
      <c r="S208" s="192" t="e">
        <f aca="false">SUM(S209)</f>
        <v>#REF!</v>
      </c>
      <c r="T208" s="192" t="e">
        <f aca="false">SUM(T209)</f>
        <v>#REF!</v>
      </c>
      <c r="U208" s="192" t="e">
        <f aca="false">SUM(U209)</f>
        <v>#REF!</v>
      </c>
      <c r="V208" s="192" t="e">
        <f aca="false">SUM(V209)</f>
        <v>#REF!</v>
      </c>
      <c r="W208" s="192" t="n">
        <f aca="false">SUM(W209)</f>
        <v>0</v>
      </c>
      <c r="X208" s="192" t="n">
        <f aca="false">SUM(X209)</f>
        <v>0</v>
      </c>
      <c r="Y208" s="192" t="n">
        <f aca="false">SUM(Y209)</f>
        <v>400000</v>
      </c>
      <c r="Z208" s="192" t="n">
        <f aca="false">SUM(Z209)</f>
        <v>650000</v>
      </c>
      <c r="AA208" s="192" t="n">
        <f aca="false">SUM(AA209)</f>
        <v>400000</v>
      </c>
      <c r="AB208" s="192" t="n">
        <f aca="false">SUM(AB209)</f>
        <v>75137.46</v>
      </c>
      <c r="AC208" s="192" t="n">
        <f aca="false">SUM(AC209)</f>
        <v>1238000</v>
      </c>
      <c r="AD208" s="192" t="n">
        <f aca="false">SUM(AD209)</f>
        <v>1498000</v>
      </c>
      <c r="AE208" s="192" t="n">
        <f aca="false">SUM(AE209)</f>
        <v>0</v>
      </c>
      <c r="AF208" s="192" t="n">
        <f aca="false">SUM(AF209)</f>
        <v>0</v>
      </c>
      <c r="AG208" s="192" t="n">
        <f aca="false">SUM(AG209)</f>
        <v>1498000</v>
      </c>
      <c r="AH208" s="192" t="n">
        <f aca="false">SUM(AH209)</f>
        <v>601936.41</v>
      </c>
      <c r="AI208" s="192" t="n">
        <f aca="false">SUM(AI209)</f>
        <v>1250000</v>
      </c>
      <c r="AJ208" s="192" t="n">
        <f aca="false">SUM(AJ209)</f>
        <v>278452.08</v>
      </c>
      <c r="AK208" s="192" t="n">
        <f aca="false">SUM(AK209)</f>
        <v>1650000</v>
      </c>
      <c r="AL208" s="192" t="n">
        <f aca="false">SUM(AL209)</f>
        <v>320000</v>
      </c>
      <c r="AM208" s="192" t="n">
        <f aca="false">SUM(AM209)</f>
        <v>200000</v>
      </c>
      <c r="AN208" s="192" t="n">
        <f aca="false">SUM(AN209)</f>
        <v>1770000</v>
      </c>
      <c r="AO208" s="176" t="n">
        <f aca="false">SUM(AN208/$AN$8)</f>
        <v>234919.370893888</v>
      </c>
      <c r="AP208" s="176" t="n">
        <f aca="false">SUM(AP209)</f>
        <v>1170000</v>
      </c>
      <c r="AQ208" s="176" t="n">
        <f aca="false">SUM(AQ209)</f>
        <v>0</v>
      </c>
      <c r="AR208" s="176" t="n">
        <f aca="false">SUM(AP208/$AN$8)</f>
        <v>155285.685845113</v>
      </c>
      <c r="AS208" s="176" t="n">
        <f aca="false">SUM(AS209)</f>
        <v>1200000</v>
      </c>
      <c r="AT208" s="176" t="n">
        <f aca="false">SUM(AT209)</f>
        <v>0</v>
      </c>
      <c r="AU208" s="176" t="n">
        <f aca="false">SUM(AU209)</f>
        <v>8594.48</v>
      </c>
      <c r="AV208" s="177" t="n">
        <f aca="false">SUM(AU208/AR208*100)</f>
        <v>5.53462474871795</v>
      </c>
      <c r="BB208" s="19" t="n">
        <f aca="false">SUM(AW208+AX208+AY208+AZ208+BA208)</f>
        <v>0</v>
      </c>
      <c r="BC208" s="143" t="n">
        <f aca="false">SUM(AU208-BB208)</f>
        <v>8594.48</v>
      </c>
    </row>
    <row r="209" customFormat="false" ht="12.75" hidden="false" customHeight="false" outlineLevel="0" collapsed="false">
      <c r="A209" s="189"/>
      <c r="B209" s="190"/>
      <c r="C209" s="190"/>
      <c r="D209" s="190"/>
      <c r="E209" s="190"/>
      <c r="F209" s="190"/>
      <c r="G209" s="190"/>
      <c r="H209" s="190"/>
      <c r="I209" s="191" t="n">
        <v>42</v>
      </c>
      <c r="J209" s="84" t="s">
        <v>378</v>
      </c>
      <c r="K209" s="192" t="e">
        <f aca="false">SUM(K210)</f>
        <v>#REF!</v>
      </c>
      <c r="L209" s="192" t="e">
        <f aca="false">SUM(L210)</f>
        <v>#REF!</v>
      </c>
      <c r="M209" s="192" t="e">
        <f aca="false">SUM(M210)</f>
        <v>#REF!</v>
      </c>
      <c r="N209" s="192" t="e">
        <f aca="false">SUM(N210)</f>
        <v>#REF!</v>
      </c>
      <c r="O209" s="192" t="e">
        <f aca="false">SUM(O210)</f>
        <v>#REF!</v>
      </c>
      <c r="P209" s="192" t="e">
        <f aca="false">SUM(P210)</f>
        <v>#REF!</v>
      </c>
      <c r="Q209" s="192" t="e">
        <f aca="false">SUM(Q210)</f>
        <v>#REF!</v>
      </c>
      <c r="R209" s="192" t="e">
        <f aca="false">SUM(R210)</f>
        <v>#REF!</v>
      </c>
      <c r="S209" s="192" t="e">
        <f aca="false">SUM(S210)</f>
        <v>#REF!</v>
      </c>
      <c r="T209" s="192" t="e">
        <f aca="false">SUM(T210)</f>
        <v>#REF!</v>
      </c>
      <c r="U209" s="192" t="e">
        <f aca="false">SUM(U210)</f>
        <v>#REF!</v>
      </c>
      <c r="V209" s="192" t="e">
        <f aca="false">SUM(V210)</f>
        <v>#REF!</v>
      </c>
      <c r="W209" s="192" t="n">
        <f aca="false">SUM(W210)</f>
        <v>0</v>
      </c>
      <c r="X209" s="192" t="n">
        <f aca="false">SUM(X210)</f>
        <v>0</v>
      </c>
      <c r="Y209" s="192" t="n">
        <f aca="false">SUM(Y210)</f>
        <v>400000</v>
      </c>
      <c r="Z209" s="192" t="n">
        <f aca="false">SUM(Z210)</f>
        <v>650000</v>
      </c>
      <c r="AA209" s="192" t="n">
        <f aca="false">SUM(AA210)</f>
        <v>400000</v>
      </c>
      <c r="AB209" s="192" t="n">
        <f aca="false">SUM(AB210)</f>
        <v>75137.46</v>
      </c>
      <c r="AC209" s="192" t="n">
        <f aca="false">SUM(AC210)</f>
        <v>1238000</v>
      </c>
      <c r="AD209" s="192" t="n">
        <f aca="false">SUM(AD210)</f>
        <v>1498000</v>
      </c>
      <c r="AE209" s="192" t="n">
        <f aca="false">SUM(AE210)</f>
        <v>0</v>
      </c>
      <c r="AF209" s="192" t="n">
        <f aca="false">SUM(AF210)</f>
        <v>0</v>
      </c>
      <c r="AG209" s="192" t="n">
        <f aca="false">SUM(AG210)</f>
        <v>1498000</v>
      </c>
      <c r="AH209" s="192" t="n">
        <f aca="false">SUM(AH210)</f>
        <v>601936.41</v>
      </c>
      <c r="AI209" s="192" t="n">
        <f aca="false">SUM(AI210)</f>
        <v>1250000</v>
      </c>
      <c r="AJ209" s="192" t="n">
        <f aca="false">SUM(AJ210)</f>
        <v>278452.08</v>
      </c>
      <c r="AK209" s="192" t="n">
        <f aca="false">SUM(AK210)</f>
        <v>1650000</v>
      </c>
      <c r="AL209" s="192" t="n">
        <f aca="false">SUM(AL210)</f>
        <v>320000</v>
      </c>
      <c r="AM209" s="192" t="n">
        <f aca="false">SUM(AM210)</f>
        <v>200000</v>
      </c>
      <c r="AN209" s="192" t="n">
        <f aca="false">SUM(AN210)</f>
        <v>1770000</v>
      </c>
      <c r="AO209" s="176" t="n">
        <f aca="false">SUM(AN209/$AN$8)</f>
        <v>234919.370893888</v>
      </c>
      <c r="AP209" s="176" t="n">
        <f aca="false">SUM(AP210)</f>
        <v>1170000</v>
      </c>
      <c r="AQ209" s="176"/>
      <c r="AR209" s="176" t="n">
        <f aca="false">SUM(AP209/$AN$8)</f>
        <v>155285.685845113</v>
      </c>
      <c r="AS209" s="176" t="n">
        <v>1200000</v>
      </c>
      <c r="AT209" s="176"/>
      <c r="AU209" s="176" t="n">
        <f aca="false">SUM(AU210)</f>
        <v>8594.48</v>
      </c>
      <c r="AV209" s="177" t="n">
        <f aca="false">SUM(AU209/AR209*100)</f>
        <v>5.53462474871795</v>
      </c>
      <c r="BB209" s="19" t="n">
        <f aca="false">SUM(AW209+AX209+AY209+AZ209+BA209)</f>
        <v>0</v>
      </c>
      <c r="BC209" s="143" t="n">
        <f aca="false">SUM(AU209-BB209)</f>
        <v>8594.48</v>
      </c>
    </row>
    <row r="210" customFormat="false" ht="12.75" hidden="false" customHeight="false" outlineLevel="0" collapsed="false">
      <c r="A210" s="193"/>
      <c r="B210" s="194" t="s">
        <v>379</v>
      </c>
      <c r="C210" s="194"/>
      <c r="D210" s="194"/>
      <c r="E210" s="194"/>
      <c r="F210" s="194"/>
      <c r="G210" s="194"/>
      <c r="H210" s="194"/>
      <c r="I210" s="206" t="n">
        <v>421</v>
      </c>
      <c r="J210" s="196" t="s">
        <v>380</v>
      </c>
      <c r="K210" s="197" t="e">
        <f aca="false">SUM(#REF!)</f>
        <v>#REF!</v>
      </c>
      <c r="L210" s="197" t="e">
        <f aca="false">SUM(#REF!)</f>
        <v>#REF!</v>
      </c>
      <c r="M210" s="197" t="e">
        <f aca="false">SUM(#REF!)</f>
        <v>#REF!</v>
      </c>
      <c r="N210" s="197" t="e">
        <f aca="false">SUM(#REF!)</f>
        <v>#REF!</v>
      </c>
      <c r="O210" s="197" t="e">
        <f aca="false">SUM(#REF!)</f>
        <v>#REF!</v>
      </c>
      <c r="P210" s="197" t="e">
        <f aca="false">SUM(#REF!)</f>
        <v>#REF!</v>
      </c>
      <c r="Q210" s="197" t="e">
        <f aca="false">SUM(#REF!)</f>
        <v>#REF!</v>
      </c>
      <c r="R210" s="197" t="e">
        <f aca="false">SUM(#REF!)</f>
        <v>#REF!</v>
      </c>
      <c r="S210" s="197" t="e">
        <f aca="false">SUM(#REF!)</f>
        <v>#REF!</v>
      </c>
      <c r="T210" s="197" t="e">
        <f aca="false">SUM(#REF!)</f>
        <v>#REF!</v>
      </c>
      <c r="U210" s="197" t="e">
        <f aca="false">SUM(#REF!)</f>
        <v>#REF!</v>
      </c>
      <c r="V210" s="197" t="e">
        <f aca="false">SUM(#REF!)</f>
        <v>#REF!</v>
      </c>
      <c r="W210" s="197" t="n">
        <f aca="false">SUM(W211:W211)</f>
        <v>0</v>
      </c>
      <c r="X210" s="197" t="n">
        <f aca="false">SUM(X211:X211)</f>
        <v>0</v>
      </c>
      <c r="Y210" s="197" t="n">
        <f aca="false">SUM(Y211:Y215)</f>
        <v>400000</v>
      </c>
      <c r="Z210" s="197" t="n">
        <f aca="false">SUM(Z211:Z215)</f>
        <v>650000</v>
      </c>
      <c r="AA210" s="197" t="n">
        <f aca="false">SUM(AA211:AA215)</f>
        <v>400000</v>
      </c>
      <c r="AB210" s="197" t="n">
        <f aca="false">SUM(AB211:AB215)</f>
        <v>75137.46</v>
      </c>
      <c r="AC210" s="197" t="n">
        <f aca="false">SUM(AC211:AC215)</f>
        <v>1238000</v>
      </c>
      <c r="AD210" s="197" t="n">
        <f aca="false">SUM(AD211:AD215)</f>
        <v>1498000</v>
      </c>
      <c r="AE210" s="197" t="n">
        <f aca="false">SUM(AE211:AE215)</f>
        <v>0</v>
      </c>
      <c r="AF210" s="197" t="n">
        <f aca="false">SUM(AF211:AF215)</f>
        <v>0</v>
      </c>
      <c r="AG210" s="197" t="n">
        <f aca="false">SUM(AG211:AG215)</f>
        <v>1498000</v>
      </c>
      <c r="AH210" s="197" t="n">
        <f aca="false">SUM(AH211:AH215)</f>
        <v>601936.41</v>
      </c>
      <c r="AI210" s="197" t="n">
        <f aca="false">SUM(AI211:AI215)</f>
        <v>1250000</v>
      </c>
      <c r="AJ210" s="197" t="n">
        <f aca="false">SUM(AJ211:AJ215)</f>
        <v>278452.08</v>
      </c>
      <c r="AK210" s="197" t="n">
        <f aca="false">SUM(AK211:AK215)</f>
        <v>1650000</v>
      </c>
      <c r="AL210" s="197" t="n">
        <f aca="false">SUM(AL211:AL215)</f>
        <v>320000</v>
      </c>
      <c r="AM210" s="197" t="n">
        <f aca="false">SUM(AM211:AM215)</f>
        <v>200000</v>
      </c>
      <c r="AN210" s="197" t="n">
        <f aca="false">SUM(AN211:AN215)</f>
        <v>1770000</v>
      </c>
      <c r="AO210" s="176" t="n">
        <f aca="false">SUM(AN210/$AN$8)</f>
        <v>234919.370893888</v>
      </c>
      <c r="AP210" s="188" t="n">
        <f aca="false">SUM(AP211:AP215)</f>
        <v>1170000</v>
      </c>
      <c r="AQ210" s="188"/>
      <c r="AR210" s="176" t="n">
        <f aca="false">SUM(AP210/$AN$8)</f>
        <v>155285.685845113</v>
      </c>
      <c r="AS210" s="188"/>
      <c r="AT210" s="188"/>
      <c r="AU210" s="176" t="n">
        <f aca="false">SUM(AU212:AU215)</f>
        <v>8594.48</v>
      </c>
      <c r="AV210" s="177" t="n">
        <f aca="false">SUM(AU210/AR210*100)</f>
        <v>5.53462474871795</v>
      </c>
      <c r="BB210" s="19" t="n">
        <f aca="false">SUM(AW210+AX210+AY210+AZ210+BA210)</f>
        <v>0</v>
      </c>
      <c r="BC210" s="143" t="n">
        <f aca="false">SUM(AU210-BB210)</f>
        <v>8594.48</v>
      </c>
    </row>
    <row r="211" customFormat="false" ht="12.75" hidden="false" customHeight="false" outlineLevel="0" collapsed="false">
      <c r="A211" s="193"/>
      <c r="B211" s="194"/>
      <c r="C211" s="194"/>
      <c r="D211" s="194"/>
      <c r="E211" s="194"/>
      <c r="F211" s="194"/>
      <c r="G211" s="194"/>
      <c r="H211" s="194"/>
      <c r="I211" s="195" t="n">
        <v>42139</v>
      </c>
      <c r="J211" s="196" t="s">
        <v>381</v>
      </c>
      <c r="K211" s="197"/>
      <c r="L211" s="197"/>
      <c r="M211" s="197"/>
      <c r="N211" s="197"/>
      <c r="O211" s="197"/>
      <c r="P211" s="197"/>
      <c r="Q211" s="197"/>
      <c r="R211" s="197"/>
      <c r="S211" s="197"/>
      <c r="T211" s="197"/>
      <c r="U211" s="197"/>
      <c r="V211" s="176"/>
      <c r="W211" s="188"/>
      <c r="X211" s="188"/>
      <c r="Y211" s="188" t="n">
        <v>400000</v>
      </c>
      <c r="Z211" s="188" t="n">
        <v>500000</v>
      </c>
      <c r="AA211" s="197" t="n">
        <v>400000</v>
      </c>
      <c r="AB211" s="188"/>
      <c r="AC211" s="197" t="n">
        <v>200000</v>
      </c>
      <c r="AD211" s="197" t="n">
        <v>550000</v>
      </c>
      <c r="AE211" s="197"/>
      <c r="AF211" s="197"/>
      <c r="AG211" s="198" t="n">
        <f aca="false">SUM(AD211+AE211-AF211)</f>
        <v>550000</v>
      </c>
      <c r="AH211" s="197"/>
      <c r="AI211" s="197" t="n">
        <v>600000</v>
      </c>
      <c r="AJ211" s="129" t="n">
        <v>278452.08</v>
      </c>
      <c r="AK211" s="197" t="n">
        <v>600000</v>
      </c>
      <c r="AL211" s="197"/>
      <c r="AM211" s="197" t="n">
        <v>200000</v>
      </c>
      <c r="AN211" s="129" t="n">
        <f aca="false">SUM(AK211+AL211-AM211)</f>
        <v>400000</v>
      </c>
      <c r="AO211" s="176" t="n">
        <f aca="false">SUM(AN211/$AN$8)</f>
        <v>53089.1233658504</v>
      </c>
      <c r="AP211" s="131" t="n">
        <v>300000</v>
      </c>
      <c r="AQ211" s="131"/>
      <c r="AR211" s="176" t="n">
        <f aca="false">SUM(AP211/$AN$8)</f>
        <v>39816.8425243878</v>
      </c>
      <c r="AS211" s="131"/>
      <c r="AT211" s="131"/>
      <c r="AU211" s="176"/>
      <c r="AV211" s="177" t="n">
        <f aca="false">SUM(AU211/AR211*100)</f>
        <v>0</v>
      </c>
      <c r="BB211" s="19" t="n">
        <f aca="false">SUM(AW211+AX211+AY211+AZ211+BA211)</f>
        <v>0</v>
      </c>
      <c r="BC211" s="143" t="n">
        <f aca="false">SUM(AU211-BB211)</f>
        <v>0</v>
      </c>
    </row>
    <row r="212" customFormat="false" ht="12.75" hidden="true" customHeight="false" outlineLevel="0" collapsed="false">
      <c r="A212" s="193"/>
      <c r="B212" s="194"/>
      <c r="C212" s="194"/>
      <c r="D212" s="194"/>
      <c r="E212" s="194"/>
      <c r="F212" s="194"/>
      <c r="G212" s="194"/>
      <c r="H212" s="194"/>
      <c r="I212" s="195" t="n">
        <v>42139</v>
      </c>
      <c r="J212" s="196" t="s">
        <v>382</v>
      </c>
      <c r="K212" s="197"/>
      <c r="L212" s="197"/>
      <c r="M212" s="197"/>
      <c r="N212" s="197"/>
      <c r="O212" s="197"/>
      <c r="P212" s="197"/>
      <c r="Q212" s="197"/>
      <c r="R212" s="197"/>
      <c r="S212" s="197" t="n">
        <v>50000</v>
      </c>
      <c r="T212" s="197"/>
      <c r="U212" s="197"/>
      <c r="V212" s="176" t="e">
        <f aca="false">S212/P212*100</f>
        <v>#DIV/0!</v>
      </c>
      <c r="W212" s="188" t="n">
        <v>50000</v>
      </c>
      <c r="X212" s="197" t="n">
        <v>50000</v>
      </c>
      <c r="Y212" s="197"/>
      <c r="Z212" s="197" t="n">
        <v>50000</v>
      </c>
      <c r="AA212" s="197" t="n">
        <v>0</v>
      </c>
      <c r="AB212" s="188" t="n">
        <v>75137.46</v>
      </c>
      <c r="AC212" s="197" t="n">
        <v>200000</v>
      </c>
      <c r="AD212" s="197" t="n">
        <v>200000</v>
      </c>
      <c r="AE212" s="197"/>
      <c r="AF212" s="197"/>
      <c r="AG212" s="198" t="n">
        <f aca="false">SUM(AD212+AE212-AF212)</f>
        <v>200000</v>
      </c>
      <c r="AH212" s="197"/>
      <c r="AI212" s="197" t="n">
        <v>0</v>
      </c>
      <c r="AJ212" s="129" t="n">
        <v>0</v>
      </c>
      <c r="AK212" s="197" t="n">
        <v>0</v>
      </c>
      <c r="AL212" s="197"/>
      <c r="AM212" s="197"/>
      <c r="AN212" s="129" t="n">
        <f aca="false">SUM(AK212+AL212-AM212)</f>
        <v>0</v>
      </c>
      <c r="AO212" s="176" t="n">
        <f aca="false">SUM(AN212/$AN$8)</f>
        <v>0</v>
      </c>
      <c r="AP212" s="131"/>
      <c r="AQ212" s="131"/>
      <c r="AR212" s="176" t="n">
        <f aca="false">SUM(AP212/$AN$8)</f>
        <v>0</v>
      </c>
      <c r="AS212" s="131"/>
      <c r="AT212" s="131"/>
      <c r="AU212" s="176"/>
      <c r="AV212" s="177" t="e">
        <f aca="false">SUM(AU212/AR212*100)</f>
        <v>#DIV/0!</v>
      </c>
      <c r="BB212" s="19" t="n">
        <f aca="false">SUM(AW212+AX212+AY212+AZ212+BA212)</f>
        <v>0</v>
      </c>
      <c r="BC212" s="143" t="n">
        <f aca="false">SUM(AU212-BB212)</f>
        <v>0</v>
      </c>
    </row>
    <row r="213" customFormat="false" ht="12.75" hidden="false" customHeight="false" outlineLevel="0" collapsed="false">
      <c r="A213" s="193"/>
      <c r="B213" s="194"/>
      <c r="C213" s="194"/>
      <c r="D213" s="194"/>
      <c r="E213" s="194"/>
      <c r="F213" s="194"/>
      <c r="G213" s="194"/>
      <c r="H213" s="194"/>
      <c r="I213" s="195" t="n">
        <v>42141</v>
      </c>
      <c r="J213" s="196" t="s">
        <v>383</v>
      </c>
      <c r="K213" s="197"/>
      <c r="L213" s="197"/>
      <c r="M213" s="197"/>
      <c r="N213" s="197"/>
      <c r="O213" s="197"/>
      <c r="P213" s="197"/>
      <c r="Q213" s="197"/>
      <c r="R213" s="197"/>
      <c r="S213" s="197"/>
      <c r="T213" s="197"/>
      <c r="U213" s="197"/>
      <c r="V213" s="176"/>
      <c r="W213" s="188"/>
      <c r="X213" s="188"/>
      <c r="Y213" s="188"/>
      <c r="Z213" s="188" t="n">
        <v>100000</v>
      </c>
      <c r="AA213" s="197" t="n">
        <v>0</v>
      </c>
      <c r="AB213" s="188"/>
      <c r="AC213" s="197" t="n">
        <v>238000</v>
      </c>
      <c r="AD213" s="197" t="n">
        <v>238000</v>
      </c>
      <c r="AE213" s="197"/>
      <c r="AF213" s="197"/>
      <c r="AG213" s="198" t="n">
        <f aca="false">SUM(AD213+AE213-AF213)</f>
        <v>238000</v>
      </c>
      <c r="AH213" s="197" t="n">
        <v>100883.76</v>
      </c>
      <c r="AI213" s="197" t="n">
        <v>200000</v>
      </c>
      <c r="AJ213" s="129" t="n">
        <v>0</v>
      </c>
      <c r="AK213" s="197" t="n">
        <v>600000</v>
      </c>
      <c r="AL213" s="197"/>
      <c r="AM213" s="197"/>
      <c r="AN213" s="129" t="n">
        <f aca="false">SUM(AK213+AL213-AM213)</f>
        <v>600000</v>
      </c>
      <c r="AO213" s="176" t="n">
        <f aca="false">SUM(AN213/$AN$8)</f>
        <v>79633.6850487756</v>
      </c>
      <c r="AP213" s="131" t="n">
        <v>300000</v>
      </c>
      <c r="AQ213" s="131"/>
      <c r="AR213" s="176" t="n">
        <f aca="false">SUM(AP213/$AN$8)</f>
        <v>39816.8425243878</v>
      </c>
      <c r="AS213" s="131"/>
      <c r="AT213" s="131"/>
      <c r="AU213" s="176" t="n">
        <v>8594.48</v>
      </c>
      <c r="AV213" s="177" t="n">
        <f aca="false">SUM(AU213/AR213*100)</f>
        <v>21.58503652</v>
      </c>
      <c r="AY213" s="19" t="n">
        <v>8594.48</v>
      </c>
      <c r="BB213" s="19" t="n">
        <f aca="false">SUM(AW213+AX213+AY213+AZ213+BA213)</f>
        <v>8594.48</v>
      </c>
      <c r="BC213" s="143" t="n">
        <f aca="false">SUM(AU213-BB213)</f>
        <v>0</v>
      </c>
    </row>
    <row r="214" customFormat="false" ht="12.75" hidden="false" customHeight="false" outlineLevel="0" collapsed="false">
      <c r="A214" s="193"/>
      <c r="B214" s="194"/>
      <c r="C214" s="194"/>
      <c r="D214" s="194"/>
      <c r="E214" s="194"/>
      <c r="F214" s="194"/>
      <c r="G214" s="194"/>
      <c r="H214" s="194"/>
      <c r="I214" s="206" t="n">
        <v>42145</v>
      </c>
      <c r="J214" s="196" t="s">
        <v>384</v>
      </c>
      <c r="K214" s="197"/>
      <c r="L214" s="197"/>
      <c r="M214" s="197"/>
      <c r="N214" s="197"/>
      <c r="O214" s="197"/>
      <c r="P214" s="197"/>
      <c r="Q214" s="197"/>
      <c r="R214" s="197"/>
      <c r="S214" s="197"/>
      <c r="T214" s="197"/>
      <c r="U214" s="197"/>
      <c r="V214" s="176"/>
      <c r="W214" s="188"/>
      <c r="X214" s="188"/>
      <c r="Y214" s="188"/>
      <c r="Z214" s="188"/>
      <c r="AA214" s="197"/>
      <c r="AB214" s="188"/>
      <c r="AC214" s="197" t="n">
        <v>450000</v>
      </c>
      <c r="AD214" s="197" t="n">
        <v>390000</v>
      </c>
      <c r="AE214" s="197"/>
      <c r="AF214" s="197"/>
      <c r="AG214" s="198" t="n">
        <f aca="false">SUM(AD214+AE214-AF214)</f>
        <v>390000</v>
      </c>
      <c r="AH214" s="197" t="n">
        <v>382437.65</v>
      </c>
      <c r="AI214" s="197" t="n">
        <v>0</v>
      </c>
      <c r="AJ214" s="129" t="n">
        <v>0</v>
      </c>
      <c r="AK214" s="197" t="n">
        <v>0</v>
      </c>
      <c r="AL214" s="197" t="n">
        <v>320000</v>
      </c>
      <c r="AM214" s="197"/>
      <c r="AN214" s="129" t="n">
        <f aca="false">SUM(AK214+AL214-AM214)</f>
        <v>320000</v>
      </c>
      <c r="AO214" s="176" t="n">
        <f aca="false">SUM(AN214/$AN$8)</f>
        <v>42471.2986926803</v>
      </c>
      <c r="AP214" s="131" t="n">
        <v>320000</v>
      </c>
      <c r="AQ214" s="131"/>
      <c r="AR214" s="176" t="n">
        <f aca="false">SUM(AP214/$AN$8)</f>
        <v>42471.2986926803</v>
      </c>
      <c r="AS214" s="131"/>
      <c r="AT214" s="131"/>
      <c r="AU214" s="176"/>
      <c r="AV214" s="177" t="n">
        <f aca="false">SUM(AU214/AR214*100)</f>
        <v>0</v>
      </c>
      <c r="BB214" s="19" t="n">
        <f aca="false">SUM(AW214+AX214+AY214+AZ214+BA214)</f>
        <v>0</v>
      </c>
      <c r="BC214" s="143" t="n">
        <f aca="false">SUM(AU214-BB214)</f>
        <v>0</v>
      </c>
    </row>
    <row r="215" customFormat="false" ht="12.75" hidden="false" customHeight="false" outlineLevel="0" collapsed="false">
      <c r="A215" s="193"/>
      <c r="B215" s="194"/>
      <c r="C215" s="194"/>
      <c r="D215" s="194"/>
      <c r="E215" s="194"/>
      <c r="F215" s="194"/>
      <c r="G215" s="194"/>
      <c r="H215" s="194"/>
      <c r="I215" s="195" t="n">
        <v>42141</v>
      </c>
      <c r="J215" s="196" t="s">
        <v>385</v>
      </c>
      <c r="K215" s="197"/>
      <c r="L215" s="197"/>
      <c r="M215" s="197"/>
      <c r="N215" s="197"/>
      <c r="O215" s="197"/>
      <c r="P215" s="197"/>
      <c r="Q215" s="197"/>
      <c r="R215" s="197"/>
      <c r="S215" s="197"/>
      <c r="T215" s="197"/>
      <c r="U215" s="197"/>
      <c r="V215" s="176"/>
      <c r="W215" s="188"/>
      <c r="X215" s="188"/>
      <c r="Y215" s="188"/>
      <c r="Z215" s="188"/>
      <c r="AA215" s="197"/>
      <c r="AB215" s="188"/>
      <c r="AC215" s="197" t="n">
        <v>150000</v>
      </c>
      <c r="AD215" s="197" t="n">
        <v>120000</v>
      </c>
      <c r="AE215" s="197"/>
      <c r="AF215" s="197"/>
      <c r="AG215" s="198" t="n">
        <f aca="false">SUM(AD215+AE215-AF215)</f>
        <v>120000</v>
      </c>
      <c r="AH215" s="197" t="n">
        <v>118615</v>
      </c>
      <c r="AI215" s="197" t="n">
        <v>450000</v>
      </c>
      <c r="AJ215" s="129" t="n">
        <v>0</v>
      </c>
      <c r="AK215" s="197" t="n">
        <v>450000</v>
      </c>
      <c r="AL215" s="197"/>
      <c r="AM215" s="197"/>
      <c r="AN215" s="129" t="n">
        <f aca="false">SUM(AK215+AL215-AM215)</f>
        <v>450000</v>
      </c>
      <c r="AO215" s="176" t="n">
        <f aca="false">SUM(AN215/$AN$8)</f>
        <v>59725.2637865817</v>
      </c>
      <c r="AP215" s="131" t="n">
        <v>250000</v>
      </c>
      <c r="AQ215" s="131"/>
      <c r="AR215" s="176" t="n">
        <f aca="false">SUM(AP215/$AN$8)</f>
        <v>33180.7021036565</v>
      </c>
      <c r="AS215" s="131"/>
      <c r="AT215" s="131"/>
      <c r="AU215" s="176"/>
      <c r="AV215" s="177" t="n">
        <f aca="false">SUM(AU215/AR215*100)</f>
        <v>0</v>
      </c>
      <c r="BB215" s="19" t="n">
        <f aca="false">SUM(AW215+AX215+AY215+AZ215+BA215)</f>
        <v>0</v>
      </c>
      <c r="BC215" s="143" t="n">
        <f aca="false">SUM(AU215-BB215)</f>
        <v>0</v>
      </c>
    </row>
    <row r="216" customFormat="false" ht="12.75" hidden="true" customHeight="false" outlineLevel="0" collapsed="false">
      <c r="A216" s="178" t="s">
        <v>386</v>
      </c>
      <c r="B216" s="172"/>
      <c r="C216" s="172"/>
      <c r="D216" s="172"/>
      <c r="E216" s="172"/>
      <c r="F216" s="172"/>
      <c r="G216" s="172"/>
      <c r="H216" s="172"/>
      <c r="I216" s="185" t="s">
        <v>387</v>
      </c>
      <c r="J216" s="186"/>
      <c r="K216" s="187"/>
      <c r="L216" s="187"/>
      <c r="M216" s="187"/>
      <c r="N216" s="187" t="n">
        <f aca="false">SUM(N217)</f>
        <v>50000</v>
      </c>
      <c r="O216" s="187" t="n">
        <f aca="false">SUM(O217)</f>
        <v>50000</v>
      </c>
      <c r="P216" s="187" t="n">
        <f aca="false">SUM(P217)</f>
        <v>50000</v>
      </c>
      <c r="Q216" s="187" t="n">
        <f aca="false">SUM(Q217)</f>
        <v>50000</v>
      </c>
      <c r="R216" s="187" t="n">
        <f aca="false">SUM(R217)</f>
        <v>0</v>
      </c>
      <c r="S216" s="187" t="n">
        <f aca="false">SUM(S217)</f>
        <v>100000</v>
      </c>
      <c r="T216" s="187" t="n">
        <f aca="false">SUM(T217)</f>
        <v>0</v>
      </c>
      <c r="U216" s="187" t="n">
        <f aca="false">SUM(U217)</f>
        <v>0</v>
      </c>
      <c r="V216" s="187" t="e">
        <f aca="false">SUM(V217)</f>
        <v>#DIV/0!</v>
      </c>
      <c r="W216" s="187" t="n">
        <f aca="false">SUM(W217)</f>
        <v>100000</v>
      </c>
      <c r="X216" s="187" t="n">
        <f aca="false">SUM(X217)</f>
        <v>100000</v>
      </c>
      <c r="Y216" s="187" t="n">
        <f aca="false">SUM(Y217)</f>
        <v>500000</v>
      </c>
      <c r="Z216" s="187" t="n">
        <f aca="false">SUM(Z217)</f>
        <v>500000</v>
      </c>
      <c r="AA216" s="187" t="n">
        <f aca="false">SUM(AA217)</f>
        <v>500000</v>
      </c>
      <c r="AB216" s="187" t="n">
        <f aca="false">SUM(AB217)</f>
        <v>0</v>
      </c>
      <c r="AC216" s="187" t="n">
        <f aca="false">SUM(AC217)</f>
        <v>500000</v>
      </c>
      <c r="AD216" s="187" t="n">
        <f aca="false">SUM(AD217)</f>
        <v>450000</v>
      </c>
      <c r="AE216" s="187" t="n">
        <f aca="false">SUM(AE217)</f>
        <v>0</v>
      </c>
      <c r="AF216" s="187" t="n">
        <f aca="false">SUM(AF217)</f>
        <v>0</v>
      </c>
      <c r="AG216" s="187" t="n">
        <f aca="false">SUM(AG217)</f>
        <v>450000</v>
      </c>
      <c r="AH216" s="187" t="n">
        <f aca="false">SUM(AH217)</f>
        <v>0</v>
      </c>
      <c r="AI216" s="187" t="n">
        <f aca="false">SUM(AI217)</f>
        <v>550000</v>
      </c>
      <c r="AJ216" s="187" t="n">
        <f aca="false">SUM(AJ217)</f>
        <v>2777.9</v>
      </c>
      <c r="AK216" s="187" t="n">
        <f aca="false">SUM(AK217)</f>
        <v>330000</v>
      </c>
      <c r="AL216" s="187" t="n">
        <f aca="false">SUM(AL217)</f>
        <v>0</v>
      </c>
      <c r="AM216" s="187" t="n">
        <f aca="false">SUM(AM217)</f>
        <v>0</v>
      </c>
      <c r="AN216" s="187" t="n">
        <f aca="false">SUM(AN217)</f>
        <v>330000</v>
      </c>
      <c r="AO216" s="176" t="n">
        <f aca="false">SUM(AN216/$AN$8)</f>
        <v>43798.5267768266</v>
      </c>
      <c r="AP216" s="188" t="n">
        <f aca="false">SUM(AP217)</f>
        <v>330000</v>
      </c>
      <c r="AQ216" s="188" t="n">
        <f aca="false">SUM(AQ217)</f>
        <v>0</v>
      </c>
      <c r="AR216" s="176" t="n">
        <f aca="false">SUM(AP216/$AN$8)</f>
        <v>43798.5267768266</v>
      </c>
      <c r="AS216" s="188" t="n">
        <f aca="false">SUM(AS217)</f>
        <v>300000</v>
      </c>
      <c r="AT216" s="188" t="n">
        <f aca="false">SUM(AT217)</f>
        <v>0</v>
      </c>
      <c r="AU216" s="176" t="n">
        <f aca="false">SUM(AU217)</f>
        <v>678.55</v>
      </c>
      <c r="AV216" s="177" t="n">
        <f aca="false">SUM(AU216/AR216*100)</f>
        <v>1.54925302272727</v>
      </c>
      <c r="BB216" s="19" t="n">
        <f aca="false">SUM(AW216+AX216+AY216+AZ216+BA216)</f>
        <v>0</v>
      </c>
      <c r="BC216" s="143" t="n">
        <f aca="false">SUM(AU216-BB216)</f>
        <v>678.55</v>
      </c>
    </row>
    <row r="217" customFormat="false" ht="12.75" hidden="true" customHeight="false" outlineLevel="0" collapsed="false">
      <c r="A217" s="178"/>
      <c r="B217" s="172"/>
      <c r="C217" s="172"/>
      <c r="D217" s="172"/>
      <c r="E217" s="172"/>
      <c r="F217" s="172"/>
      <c r="G217" s="172"/>
      <c r="H217" s="172"/>
      <c r="I217" s="185" t="s">
        <v>388</v>
      </c>
      <c r="J217" s="186"/>
      <c r="K217" s="187"/>
      <c r="L217" s="187"/>
      <c r="M217" s="187"/>
      <c r="N217" s="187" t="n">
        <f aca="false">SUM(N220)</f>
        <v>50000</v>
      </c>
      <c r="O217" s="187" t="n">
        <f aca="false">SUM(O220)</f>
        <v>50000</v>
      </c>
      <c r="P217" s="187" t="n">
        <f aca="false">SUM(P220)</f>
        <v>50000</v>
      </c>
      <c r="Q217" s="187" t="n">
        <f aca="false">SUM(Q220)</f>
        <v>50000</v>
      </c>
      <c r="R217" s="187" t="n">
        <f aca="false">SUM(R220)</f>
        <v>0</v>
      </c>
      <c r="S217" s="187" t="n">
        <f aca="false">SUM(S220)</f>
        <v>100000</v>
      </c>
      <c r="T217" s="187" t="n">
        <f aca="false">SUM(T220)</f>
        <v>0</v>
      </c>
      <c r="U217" s="187" t="n">
        <f aca="false">SUM(U220)</f>
        <v>0</v>
      </c>
      <c r="V217" s="187" t="e">
        <f aca="false">SUM(V220)</f>
        <v>#DIV/0!</v>
      </c>
      <c r="W217" s="187" t="n">
        <f aca="false">SUM(W220)</f>
        <v>100000</v>
      </c>
      <c r="X217" s="187" t="n">
        <f aca="false">SUM(X220)</f>
        <v>100000</v>
      </c>
      <c r="Y217" s="187" t="n">
        <f aca="false">SUM(Y220)</f>
        <v>500000</v>
      </c>
      <c r="Z217" s="187" t="n">
        <f aca="false">SUM(Z220)</f>
        <v>500000</v>
      </c>
      <c r="AA217" s="187" t="n">
        <f aca="false">SUM(AA220)</f>
        <v>500000</v>
      </c>
      <c r="AB217" s="187" t="n">
        <f aca="false">SUM(AB220)</f>
        <v>0</v>
      </c>
      <c r="AC217" s="187" t="n">
        <f aca="false">SUM(AC220)</f>
        <v>500000</v>
      </c>
      <c r="AD217" s="187" t="n">
        <f aca="false">SUM(AD220)</f>
        <v>450000</v>
      </c>
      <c r="AE217" s="187" t="n">
        <f aca="false">SUM(AE220)</f>
        <v>0</v>
      </c>
      <c r="AF217" s="187" t="n">
        <f aca="false">SUM(AF220)</f>
        <v>0</v>
      </c>
      <c r="AG217" s="187" t="n">
        <f aca="false">SUM(AG220)</f>
        <v>450000</v>
      </c>
      <c r="AH217" s="187" t="n">
        <f aca="false">SUM(AH220)</f>
        <v>0</v>
      </c>
      <c r="AI217" s="187" t="n">
        <f aca="false">SUM(AI220)</f>
        <v>550000</v>
      </c>
      <c r="AJ217" s="187" t="n">
        <f aca="false">SUM(AJ220)</f>
        <v>2777.9</v>
      </c>
      <c r="AK217" s="187" t="n">
        <f aca="false">SUM(AK220)</f>
        <v>330000</v>
      </c>
      <c r="AL217" s="187" t="n">
        <f aca="false">SUM(AL220)</f>
        <v>0</v>
      </c>
      <c r="AM217" s="187" t="n">
        <f aca="false">SUM(AM220)</f>
        <v>0</v>
      </c>
      <c r="AN217" s="187" t="n">
        <f aca="false">SUM(AN220)</f>
        <v>330000</v>
      </c>
      <c r="AO217" s="176" t="n">
        <f aca="false">SUM(AN217/$AN$8)</f>
        <v>43798.5267768266</v>
      </c>
      <c r="AP217" s="188" t="n">
        <f aca="false">SUM(AP220)</f>
        <v>330000</v>
      </c>
      <c r="AQ217" s="188" t="n">
        <f aca="false">SUM(AQ220)</f>
        <v>0</v>
      </c>
      <c r="AR217" s="176" t="n">
        <f aca="false">SUM(AP217/$AN$8)</f>
        <v>43798.5267768266</v>
      </c>
      <c r="AS217" s="188" t="n">
        <f aca="false">SUM(AS220)</f>
        <v>300000</v>
      </c>
      <c r="AT217" s="188" t="n">
        <f aca="false">SUM(AT220)</f>
        <v>0</v>
      </c>
      <c r="AU217" s="176" t="n">
        <f aca="false">SUM(AU220)</f>
        <v>678.55</v>
      </c>
      <c r="AV217" s="177" t="n">
        <f aca="false">SUM(AU217/AR217*100)</f>
        <v>1.54925302272727</v>
      </c>
      <c r="BB217" s="19" t="n">
        <f aca="false">SUM(AW217+AX217+AY217+AZ217+BA217)</f>
        <v>0</v>
      </c>
      <c r="BC217" s="143" t="n">
        <f aca="false">SUM(AU217-BB217)</f>
        <v>678.55</v>
      </c>
    </row>
    <row r="218" customFormat="false" ht="12.75" hidden="true" customHeight="false" outlineLevel="0" collapsed="false">
      <c r="A218" s="178"/>
      <c r="B218" s="172" t="s">
        <v>229</v>
      </c>
      <c r="C218" s="172"/>
      <c r="D218" s="172"/>
      <c r="E218" s="172"/>
      <c r="F218" s="172"/>
      <c r="G218" s="172"/>
      <c r="H218" s="172"/>
      <c r="I218" s="201" t="s">
        <v>230</v>
      </c>
      <c r="J218" s="186" t="s">
        <v>28</v>
      </c>
      <c r="K218" s="187"/>
      <c r="L218" s="187"/>
      <c r="M218" s="187"/>
      <c r="N218" s="187"/>
      <c r="O218" s="187"/>
      <c r="P218" s="187"/>
      <c r="Q218" s="187"/>
      <c r="R218" s="187"/>
      <c r="S218" s="187"/>
      <c r="T218" s="187"/>
      <c r="U218" s="187"/>
      <c r="V218" s="187"/>
      <c r="W218" s="187"/>
      <c r="X218" s="187"/>
      <c r="Y218" s="187"/>
      <c r="Z218" s="187"/>
      <c r="AA218" s="187"/>
      <c r="AB218" s="187"/>
      <c r="AC218" s="187"/>
      <c r="AD218" s="187"/>
      <c r="AE218" s="187"/>
      <c r="AF218" s="187"/>
      <c r="AG218" s="187"/>
      <c r="AH218" s="187"/>
      <c r="AI218" s="187"/>
      <c r="AJ218" s="187"/>
      <c r="AK218" s="187"/>
      <c r="AL218" s="187"/>
      <c r="AM218" s="187"/>
      <c r="AN218" s="187"/>
      <c r="AO218" s="176" t="n">
        <f aca="false">SUM(AN218/$AN$8)</f>
        <v>0</v>
      </c>
      <c r="AP218" s="188" t="n">
        <v>300000</v>
      </c>
      <c r="AQ218" s="188"/>
      <c r="AR218" s="176" t="n">
        <f aca="false">SUM(AP218/$AN$8)</f>
        <v>39816.8425243878</v>
      </c>
      <c r="AS218" s="188"/>
      <c r="AT218" s="188"/>
      <c r="AU218" s="176"/>
      <c r="AV218" s="177" t="n">
        <f aca="false">SUM(AU218/AR218*100)</f>
        <v>0</v>
      </c>
      <c r="BC218" s="143" t="n">
        <f aca="false">SUM(AU218-BB218)</f>
        <v>0</v>
      </c>
    </row>
    <row r="219" customFormat="false" ht="12.75" hidden="true" customHeight="false" outlineLevel="0" collapsed="false">
      <c r="A219" s="178"/>
      <c r="B219" s="172" t="s">
        <v>229</v>
      </c>
      <c r="C219" s="172"/>
      <c r="D219" s="172"/>
      <c r="E219" s="172"/>
      <c r="F219" s="172"/>
      <c r="G219" s="172"/>
      <c r="H219" s="172"/>
      <c r="I219" s="185" t="s">
        <v>231</v>
      </c>
      <c r="J219" s="186" t="s">
        <v>232</v>
      </c>
      <c r="K219" s="187"/>
      <c r="L219" s="187"/>
      <c r="M219" s="187"/>
      <c r="N219" s="187"/>
      <c r="O219" s="187"/>
      <c r="P219" s="187"/>
      <c r="Q219" s="187"/>
      <c r="R219" s="187"/>
      <c r="S219" s="187"/>
      <c r="T219" s="187"/>
      <c r="U219" s="187"/>
      <c r="V219" s="187"/>
      <c r="W219" s="187"/>
      <c r="X219" s="187"/>
      <c r="Y219" s="187"/>
      <c r="Z219" s="187"/>
      <c r="AA219" s="187"/>
      <c r="AB219" s="187"/>
      <c r="AC219" s="187"/>
      <c r="AD219" s="187"/>
      <c r="AE219" s="187"/>
      <c r="AF219" s="187"/>
      <c r="AG219" s="187"/>
      <c r="AH219" s="187"/>
      <c r="AI219" s="187"/>
      <c r="AJ219" s="187"/>
      <c r="AK219" s="187"/>
      <c r="AL219" s="187"/>
      <c r="AM219" s="187"/>
      <c r="AN219" s="187"/>
      <c r="AO219" s="176" t="n">
        <f aca="false">SUM(AN219/$AN$8)</f>
        <v>0</v>
      </c>
      <c r="AP219" s="188" t="n">
        <v>30000</v>
      </c>
      <c r="AQ219" s="188"/>
      <c r="AR219" s="176" t="n">
        <f aca="false">SUM(AP219/$AN$8)</f>
        <v>3981.68425243878</v>
      </c>
      <c r="AS219" s="188"/>
      <c r="AT219" s="188"/>
      <c r="AU219" s="176"/>
      <c r="AV219" s="177" t="n">
        <f aca="false">SUM(AU219/AR219*100)</f>
        <v>0</v>
      </c>
      <c r="BC219" s="143" t="n">
        <f aca="false">SUM(AU219-BB219)</f>
        <v>0</v>
      </c>
    </row>
    <row r="220" customFormat="false" ht="12.75" hidden="false" customHeight="false" outlineLevel="0" collapsed="false">
      <c r="A220" s="189"/>
      <c r="B220" s="190"/>
      <c r="C220" s="190"/>
      <c r="D220" s="190"/>
      <c r="E220" s="190"/>
      <c r="F220" s="190"/>
      <c r="G220" s="190"/>
      <c r="H220" s="190"/>
      <c r="I220" s="191" t="n">
        <v>4</v>
      </c>
      <c r="J220" s="84" t="s">
        <v>71</v>
      </c>
      <c r="K220" s="192"/>
      <c r="L220" s="192"/>
      <c r="M220" s="192"/>
      <c r="N220" s="192" t="n">
        <f aca="false">SUM(N221)</f>
        <v>50000</v>
      </c>
      <c r="O220" s="192" t="n">
        <f aca="false">SUM(O221)</f>
        <v>50000</v>
      </c>
      <c r="P220" s="192" t="n">
        <f aca="false">SUM(P221)</f>
        <v>50000</v>
      </c>
      <c r="Q220" s="192" t="n">
        <f aca="false">SUM(Q221)</f>
        <v>50000</v>
      </c>
      <c r="R220" s="192" t="n">
        <f aca="false">SUM(R221)</f>
        <v>0</v>
      </c>
      <c r="S220" s="192" t="n">
        <f aca="false">SUM(S221)</f>
        <v>100000</v>
      </c>
      <c r="T220" s="192" t="n">
        <f aca="false">SUM(T221)</f>
        <v>0</v>
      </c>
      <c r="U220" s="192" t="n">
        <f aca="false">SUM(U221)</f>
        <v>0</v>
      </c>
      <c r="V220" s="192" t="e">
        <f aca="false">SUM(V221)</f>
        <v>#DIV/0!</v>
      </c>
      <c r="W220" s="192" t="n">
        <f aca="false">SUM(W221)</f>
        <v>100000</v>
      </c>
      <c r="X220" s="192" t="n">
        <f aca="false">SUM(X221)</f>
        <v>100000</v>
      </c>
      <c r="Y220" s="192" t="n">
        <f aca="false">SUM(Y221)</f>
        <v>500000</v>
      </c>
      <c r="Z220" s="192" t="n">
        <f aca="false">SUM(Z221)</f>
        <v>500000</v>
      </c>
      <c r="AA220" s="192" t="n">
        <f aca="false">SUM(AA221)</f>
        <v>500000</v>
      </c>
      <c r="AB220" s="192" t="n">
        <f aca="false">SUM(AB221)</f>
        <v>0</v>
      </c>
      <c r="AC220" s="192" t="n">
        <f aca="false">SUM(AC221)</f>
        <v>500000</v>
      </c>
      <c r="AD220" s="192" t="n">
        <f aca="false">SUM(AD221)</f>
        <v>450000</v>
      </c>
      <c r="AE220" s="192" t="n">
        <f aca="false">SUM(AE221)</f>
        <v>0</v>
      </c>
      <c r="AF220" s="192" t="n">
        <f aca="false">SUM(AF221)</f>
        <v>0</v>
      </c>
      <c r="AG220" s="192" t="n">
        <f aca="false">SUM(AG221)</f>
        <v>450000</v>
      </c>
      <c r="AH220" s="192" t="n">
        <f aca="false">SUM(AH221)</f>
        <v>0</v>
      </c>
      <c r="AI220" s="192" t="n">
        <f aca="false">SUM(AI221)</f>
        <v>550000</v>
      </c>
      <c r="AJ220" s="192" t="n">
        <f aca="false">SUM(AJ221)</f>
        <v>2777.9</v>
      </c>
      <c r="AK220" s="192" t="n">
        <f aca="false">SUM(AK221)</f>
        <v>330000</v>
      </c>
      <c r="AL220" s="192" t="n">
        <f aca="false">SUM(AL221)</f>
        <v>0</v>
      </c>
      <c r="AM220" s="192" t="n">
        <f aca="false">SUM(AM221)</f>
        <v>0</v>
      </c>
      <c r="AN220" s="192" t="n">
        <f aca="false">SUM(AN221)</f>
        <v>330000</v>
      </c>
      <c r="AO220" s="176" t="n">
        <f aca="false">SUM(AN220/$AN$8)</f>
        <v>43798.5267768266</v>
      </c>
      <c r="AP220" s="176" t="n">
        <f aca="false">SUM(AP221)</f>
        <v>330000</v>
      </c>
      <c r="AQ220" s="176" t="n">
        <f aca="false">SUM(AQ221)</f>
        <v>0</v>
      </c>
      <c r="AR220" s="176" t="n">
        <f aca="false">SUM(AP220/$AN$8)</f>
        <v>43798.5267768266</v>
      </c>
      <c r="AS220" s="176" t="n">
        <f aca="false">SUM(AS221)</f>
        <v>300000</v>
      </c>
      <c r="AT220" s="176" t="n">
        <f aca="false">SUM(AT221)</f>
        <v>0</v>
      </c>
      <c r="AU220" s="176" t="n">
        <f aca="false">SUM(AU221)</f>
        <v>678.55</v>
      </c>
      <c r="AV220" s="177" t="n">
        <f aca="false">SUM(AU220/AR220*100)</f>
        <v>1.54925302272727</v>
      </c>
      <c r="BB220" s="19" t="n">
        <f aca="false">SUM(AW220+AX220+AY220+AZ220+BA220)</f>
        <v>0</v>
      </c>
      <c r="BC220" s="143" t="n">
        <f aca="false">SUM(AU220-BB220)</f>
        <v>678.55</v>
      </c>
    </row>
    <row r="221" customFormat="false" ht="12.75" hidden="false" customHeight="false" outlineLevel="0" collapsed="false">
      <c r="A221" s="189"/>
      <c r="B221" s="190"/>
      <c r="C221" s="190"/>
      <c r="D221" s="190"/>
      <c r="E221" s="190"/>
      <c r="F221" s="190"/>
      <c r="G221" s="190"/>
      <c r="H221" s="190"/>
      <c r="I221" s="191" t="n">
        <v>42</v>
      </c>
      <c r="J221" s="84" t="s">
        <v>378</v>
      </c>
      <c r="K221" s="192"/>
      <c r="L221" s="192"/>
      <c r="M221" s="192"/>
      <c r="N221" s="192" t="n">
        <f aca="false">SUM(N222)</f>
        <v>50000</v>
      </c>
      <c r="O221" s="192" t="n">
        <f aca="false">SUM(O222)</f>
        <v>50000</v>
      </c>
      <c r="P221" s="192" t="n">
        <f aca="false">SUM(P222)</f>
        <v>50000</v>
      </c>
      <c r="Q221" s="192" t="n">
        <f aca="false">SUM(Q222)</f>
        <v>50000</v>
      </c>
      <c r="R221" s="192" t="n">
        <f aca="false">SUM(R222)</f>
        <v>0</v>
      </c>
      <c r="S221" s="192" t="n">
        <f aca="false">SUM(S222)</f>
        <v>100000</v>
      </c>
      <c r="T221" s="192" t="n">
        <f aca="false">SUM(T222)</f>
        <v>0</v>
      </c>
      <c r="U221" s="192" t="n">
        <f aca="false">SUM(U222)</f>
        <v>0</v>
      </c>
      <c r="V221" s="192" t="e">
        <f aca="false">SUM(V222)</f>
        <v>#DIV/0!</v>
      </c>
      <c r="W221" s="192" t="n">
        <f aca="false">SUM(W222)</f>
        <v>100000</v>
      </c>
      <c r="X221" s="192" t="n">
        <f aca="false">SUM(X222)</f>
        <v>100000</v>
      </c>
      <c r="Y221" s="192" t="n">
        <f aca="false">SUM(Y222)</f>
        <v>500000</v>
      </c>
      <c r="Z221" s="192" t="n">
        <f aca="false">SUM(Z222)</f>
        <v>500000</v>
      </c>
      <c r="AA221" s="192" t="n">
        <f aca="false">SUM(AA222)</f>
        <v>500000</v>
      </c>
      <c r="AB221" s="192" t="n">
        <f aca="false">SUM(AB222)</f>
        <v>0</v>
      </c>
      <c r="AC221" s="192" t="n">
        <f aca="false">SUM(AC222)</f>
        <v>500000</v>
      </c>
      <c r="AD221" s="192" t="n">
        <f aca="false">SUM(AD222)</f>
        <v>450000</v>
      </c>
      <c r="AE221" s="192" t="n">
        <f aca="false">SUM(AE222)</f>
        <v>0</v>
      </c>
      <c r="AF221" s="192" t="n">
        <f aca="false">SUM(AF222)</f>
        <v>0</v>
      </c>
      <c r="AG221" s="192" t="n">
        <f aca="false">SUM(AG222)</f>
        <v>450000</v>
      </c>
      <c r="AH221" s="192" t="n">
        <f aca="false">SUM(AH222)</f>
        <v>0</v>
      </c>
      <c r="AI221" s="192" t="n">
        <f aca="false">SUM(AI222)</f>
        <v>550000</v>
      </c>
      <c r="AJ221" s="192" t="n">
        <f aca="false">SUM(AJ222)</f>
        <v>2777.9</v>
      </c>
      <c r="AK221" s="192" t="n">
        <f aca="false">SUM(AK222)</f>
        <v>330000</v>
      </c>
      <c r="AL221" s="192" t="n">
        <f aca="false">SUM(AL222)</f>
        <v>0</v>
      </c>
      <c r="AM221" s="192" t="n">
        <f aca="false">SUM(AM222)</f>
        <v>0</v>
      </c>
      <c r="AN221" s="192" t="n">
        <f aca="false">SUM(AN222)</f>
        <v>330000</v>
      </c>
      <c r="AO221" s="176" t="n">
        <f aca="false">SUM(AN221/$AN$8)</f>
        <v>43798.5267768266</v>
      </c>
      <c r="AP221" s="176" t="n">
        <f aca="false">SUM(AP222)</f>
        <v>330000</v>
      </c>
      <c r="AQ221" s="176"/>
      <c r="AR221" s="176" t="n">
        <f aca="false">SUM(AP221/$AN$8)</f>
        <v>43798.5267768266</v>
      </c>
      <c r="AS221" s="176" t="n">
        <v>300000</v>
      </c>
      <c r="AT221" s="176"/>
      <c r="AU221" s="176" t="n">
        <f aca="false">SUM(AU222)</f>
        <v>678.55</v>
      </c>
      <c r="AV221" s="177" t="n">
        <f aca="false">SUM(AU221/AR221*100)</f>
        <v>1.54925302272727</v>
      </c>
      <c r="BB221" s="19" t="n">
        <f aca="false">SUM(AW221+AX221+AY221+AZ221+BA221)</f>
        <v>0</v>
      </c>
      <c r="BC221" s="143" t="n">
        <f aca="false">SUM(AU221-BB221)</f>
        <v>678.55</v>
      </c>
    </row>
    <row r="222" customFormat="false" ht="17.25" hidden="false" customHeight="true" outlineLevel="0" collapsed="false">
      <c r="A222" s="193"/>
      <c r="B222" s="194" t="s">
        <v>320</v>
      </c>
      <c r="C222" s="194"/>
      <c r="D222" s="194"/>
      <c r="E222" s="194"/>
      <c r="F222" s="194"/>
      <c r="G222" s="194"/>
      <c r="H222" s="194"/>
      <c r="I222" s="195" t="n">
        <v>421</v>
      </c>
      <c r="J222" s="196" t="s">
        <v>380</v>
      </c>
      <c r="K222" s="197"/>
      <c r="L222" s="197"/>
      <c r="M222" s="197"/>
      <c r="N222" s="197" t="n">
        <f aca="false">SUM(N223:N224)</f>
        <v>50000</v>
      </c>
      <c r="O222" s="197" t="n">
        <f aca="false">SUM(O223:O224)</f>
        <v>50000</v>
      </c>
      <c r="P222" s="197" t="n">
        <f aca="false">SUM(P223:P224)</f>
        <v>50000</v>
      </c>
      <c r="Q222" s="197" t="n">
        <f aca="false">SUM(Q223:Q224)</f>
        <v>50000</v>
      </c>
      <c r="R222" s="197" t="n">
        <f aca="false">SUM(R223:R224)</f>
        <v>0</v>
      </c>
      <c r="S222" s="197" t="n">
        <f aca="false">SUM(S223:S224)</f>
        <v>100000</v>
      </c>
      <c r="T222" s="197" t="n">
        <f aca="false">SUM(T223:T224)</f>
        <v>0</v>
      </c>
      <c r="U222" s="197" t="n">
        <f aca="false">SUM(U223:U224)</f>
        <v>0</v>
      </c>
      <c r="V222" s="197" t="e">
        <f aca="false">SUM(V223:V224)</f>
        <v>#DIV/0!</v>
      </c>
      <c r="W222" s="197" t="n">
        <f aca="false">SUM(W223:W224)</f>
        <v>100000</v>
      </c>
      <c r="X222" s="197" t="n">
        <f aca="false">SUM(X223:X224)</f>
        <v>100000</v>
      </c>
      <c r="Y222" s="197" t="n">
        <f aca="false">SUM(Y223:Y224)</f>
        <v>500000</v>
      </c>
      <c r="Z222" s="197" t="n">
        <f aca="false">SUM(Z223:Z224)</f>
        <v>500000</v>
      </c>
      <c r="AA222" s="197" t="n">
        <f aca="false">SUM(AA223:AA224)</f>
        <v>500000</v>
      </c>
      <c r="AB222" s="197" t="n">
        <f aca="false">SUM(AB223:AB224)</f>
        <v>0</v>
      </c>
      <c r="AC222" s="197" t="n">
        <f aca="false">SUM(AC223:AC224)</f>
        <v>500000</v>
      </c>
      <c r="AD222" s="197" t="n">
        <f aca="false">SUM(AD223:AD224)</f>
        <v>450000</v>
      </c>
      <c r="AE222" s="197" t="n">
        <f aca="false">SUM(AE223:AE224)</f>
        <v>0</v>
      </c>
      <c r="AF222" s="197" t="n">
        <f aca="false">SUM(AF223:AF224)</f>
        <v>0</v>
      </c>
      <c r="AG222" s="197" t="n">
        <f aca="false">SUM(AG223:AG224)</f>
        <v>450000</v>
      </c>
      <c r="AH222" s="197" t="n">
        <f aca="false">SUM(AH223:AH224)</f>
        <v>0</v>
      </c>
      <c r="AI222" s="197" t="n">
        <f aca="false">SUM(AI223:AI224)</f>
        <v>550000</v>
      </c>
      <c r="AJ222" s="197" t="n">
        <f aca="false">SUM(AJ223:AJ224)</f>
        <v>2777.9</v>
      </c>
      <c r="AK222" s="197" t="n">
        <f aca="false">SUM(AK223:AK224)</f>
        <v>330000</v>
      </c>
      <c r="AL222" s="197" t="n">
        <f aca="false">SUM(AL223:AL224)</f>
        <v>0</v>
      </c>
      <c r="AM222" s="197" t="n">
        <f aca="false">SUM(AM223:AM224)</f>
        <v>0</v>
      </c>
      <c r="AN222" s="197" t="n">
        <f aca="false">SUM(AN223:AN224)</f>
        <v>330000</v>
      </c>
      <c r="AO222" s="176" t="n">
        <f aca="false">SUM(AN222/$AN$8)</f>
        <v>43798.5267768266</v>
      </c>
      <c r="AP222" s="188" t="n">
        <f aca="false">SUM(AP223:AP224)</f>
        <v>330000</v>
      </c>
      <c r="AQ222" s="188"/>
      <c r="AR222" s="176" t="n">
        <f aca="false">SUM(AP222/$AN$8)</f>
        <v>43798.5267768266</v>
      </c>
      <c r="AS222" s="188"/>
      <c r="AT222" s="188"/>
      <c r="AU222" s="176" t="n">
        <f aca="false">SUM(AU223:AU224)</f>
        <v>678.55</v>
      </c>
      <c r="AV222" s="177" t="n">
        <f aca="false">SUM(AU222/AR222*100)</f>
        <v>1.54925302272727</v>
      </c>
      <c r="BB222" s="19" t="n">
        <f aca="false">SUM(AW222+AX222+AY222+AZ222+BA222)</f>
        <v>0</v>
      </c>
      <c r="BC222" s="143" t="n">
        <f aca="false">SUM(AU222-BB222)</f>
        <v>678.55</v>
      </c>
    </row>
    <row r="223" customFormat="false" ht="15" hidden="false" customHeight="true" outlineLevel="0" collapsed="false">
      <c r="A223" s="193"/>
      <c r="B223" s="194"/>
      <c r="C223" s="194"/>
      <c r="D223" s="194"/>
      <c r="E223" s="194"/>
      <c r="F223" s="194"/>
      <c r="G223" s="194"/>
      <c r="H223" s="194"/>
      <c r="I223" s="195" t="n">
        <v>42149</v>
      </c>
      <c r="J223" s="196" t="s">
        <v>389</v>
      </c>
      <c r="K223" s="197"/>
      <c r="L223" s="197"/>
      <c r="M223" s="197"/>
      <c r="N223" s="197" t="n">
        <v>50000</v>
      </c>
      <c r="O223" s="197" t="n">
        <v>50000</v>
      </c>
      <c r="P223" s="197" t="n">
        <v>50000</v>
      </c>
      <c r="Q223" s="197" t="n">
        <v>50000</v>
      </c>
      <c r="R223" s="197"/>
      <c r="S223" s="197" t="n">
        <v>50000</v>
      </c>
      <c r="T223" s="197"/>
      <c r="U223" s="197"/>
      <c r="V223" s="176" t="n">
        <f aca="false">S223/P223*100</f>
        <v>100</v>
      </c>
      <c r="W223" s="188" t="n">
        <v>50000</v>
      </c>
      <c r="X223" s="197" t="n">
        <v>50000</v>
      </c>
      <c r="Y223" s="197" t="n">
        <v>450000</v>
      </c>
      <c r="Z223" s="197" t="n">
        <v>450000</v>
      </c>
      <c r="AA223" s="197" t="n">
        <v>500000</v>
      </c>
      <c r="AB223" s="197"/>
      <c r="AC223" s="197" t="n">
        <v>500000</v>
      </c>
      <c r="AD223" s="197" t="n">
        <v>450000</v>
      </c>
      <c r="AE223" s="197"/>
      <c r="AF223" s="197"/>
      <c r="AG223" s="198" t="n">
        <f aca="false">SUM(AD223+AE223-AF223)</f>
        <v>450000</v>
      </c>
      <c r="AH223" s="197"/>
      <c r="AI223" s="197" t="n">
        <v>550000</v>
      </c>
      <c r="AJ223" s="129" t="n">
        <v>2777.9</v>
      </c>
      <c r="AK223" s="197" t="n">
        <v>300000</v>
      </c>
      <c r="AL223" s="188"/>
      <c r="AM223" s="197"/>
      <c r="AN223" s="129" t="n">
        <f aca="false">SUM(AK223+AL223-AM223)</f>
        <v>300000</v>
      </c>
      <c r="AO223" s="176" t="n">
        <f aca="false">SUM(AN223/$AN$8)</f>
        <v>39816.8425243878</v>
      </c>
      <c r="AP223" s="131" t="n">
        <v>300000</v>
      </c>
      <c r="AQ223" s="131"/>
      <c r="AR223" s="176" t="n">
        <f aca="false">SUM(AP223/$AN$8)</f>
        <v>39816.8425243878</v>
      </c>
      <c r="AS223" s="131"/>
      <c r="AT223" s="131"/>
      <c r="AU223" s="176" t="n">
        <v>678.55</v>
      </c>
      <c r="AV223" s="177" t="n">
        <f aca="false">SUM(AU223/AR223*100)</f>
        <v>1.704178325</v>
      </c>
      <c r="AY223" s="19" t="n">
        <v>678.55</v>
      </c>
      <c r="BB223" s="19" t="n">
        <f aca="false">SUM(AW223+AX223+AY223+AZ223+BA223)</f>
        <v>678.55</v>
      </c>
      <c r="BC223" s="143" t="n">
        <f aca="false">SUM(AU223-BB223)</f>
        <v>0</v>
      </c>
    </row>
    <row r="224" customFormat="false" ht="12.75" hidden="false" customHeight="false" outlineLevel="0" collapsed="false">
      <c r="A224" s="193"/>
      <c r="B224" s="194"/>
      <c r="C224" s="194"/>
      <c r="D224" s="194"/>
      <c r="E224" s="194"/>
      <c r="F224" s="194"/>
      <c r="G224" s="194"/>
      <c r="H224" s="194"/>
      <c r="I224" s="195" t="n">
        <v>42141</v>
      </c>
      <c r="J224" s="196" t="s">
        <v>390</v>
      </c>
      <c r="K224" s="197"/>
      <c r="L224" s="197"/>
      <c r="M224" s="197"/>
      <c r="N224" s="197"/>
      <c r="O224" s="197"/>
      <c r="P224" s="197"/>
      <c r="Q224" s="197"/>
      <c r="R224" s="197"/>
      <c r="S224" s="197" t="n">
        <v>50000</v>
      </c>
      <c r="T224" s="197"/>
      <c r="U224" s="197"/>
      <c r="V224" s="176" t="e">
        <f aca="false">S224/P224*100</f>
        <v>#DIV/0!</v>
      </c>
      <c r="W224" s="188" t="n">
        <v>50000</v>
      </c>
      <c r="X224" s="197" t="n">
        <v>50000</v>
      </c>
      <c r="Y224" s="197" t="n">
        <v>50000</v>
      </c>
      <c r="Z224" s="197" t="n">
        <v>50000</v>
      </c>
      <c r="AA224" s="197" t="n">
        <v>0</v>
      </c>
      <c r="AB224" s="197"/>
      <c r="AC224" s="197" t="n">
        <v>0</v>
      </c>
      <c r="AD224" s="197"/>
      <c r="AE224" s="197"/>
      <c r="AF224" s="197"/>
      <c r="AG224" s="198" t="n">
        <f aca="false">SUM(AC224+AE224-AF224)</f>
        <v>0</v>
      </c>
      <c r="AH224" s="197"/>
      <c r="AI224" s="197" t="n">
        <v>0</v>
      </c>
      <c r="AJ224" s="129" t="n">
        <v>0</v>
      </c>
      <c r="AK224" s="197" t="n">
        <v>30000</v>
      </c>
      <c r="AL224" s="197"/>
      <c r="AM224" s="197"/>
      <c r="AN224" s="129" t="n">
        <f aca="false">SUM(AK224+AL224-AM224)</f>
        <v>30000</v>
      </c>
      <c r="AO224" s="176" t="n">
        <f aca="false">SUM(AN224/$AN$8)</f>
        <v>3981.68425243878</v>
      </c>
      <c r="AP224" s="131" t="n">
        <v>30000</v>
      </c>
      <c r="AQ224" s="131"/>
      <c r="AR224" s="176" t="n">
        <f aca="false">SUM(AP224/$AN$8)</f>
        <v>3981.68425243878</v>
      </c>
      <c r="AS224" s="131"/>
      <c r="AT224" s="131"/>
      <c r="AU224" s="176"/>
      <c r="AV224" s="177" t="n">
        <f aca="false">SUM(AU224/AR224*100)</f>
        <v>0</v>
      </c>
      <c r="BB224" s="19" t="n">
        <f aca="false">SUM(AW224+AX224+AY224+AZ224+BA224)</f>
        <v>0</v>
      </c>
      <c r="BC224" s="143" t="n">
        <f aca="false">SUM(AU224-BB224)</f>
        <v>0</v>
      </c>
    </row>
    <row r="225" customFormat="false" ht="12.75" hidden="true" customHeight="false" outlineLevel="0" collapsed="false">
      <c r="A225" s="178" t="s">
        <v>391</v>
      </c>
      <c r="B225" s="172"/>
      <c r="C225" s="172"/>
      <c r="D225" s="172"/>
      <c r="E225" s="172"/>
      <c r="F225" s="172"/>
      <c r="G225" s="172"/>
      <c r="H225" s="172"/>
      <c r="I225" s="185" t="s">
        <v>207</v>
      </c>
      <c r="J225" s="186" t="s">
        <v>392</v>
      </c>
      <c r="K225" s="187" t="n">
        <f aca="false">SUM(K226)</f>
        <v>170587.68</v>
      </c>
      <c r="L225" s="187" t="n">
        <f aca="false">SUM(L226)</f>
        <v>30000</v>
      </c>
      <c r="M225" s="187" t="n">
        <f aca="false">SUM(M226)</f>
        <v>30000</v>
      </c>
      <c r="N225" s="187" t="n">
        <f aca="false">SUM(N226)</f>
        <v>15000</v>
      </c>
      <c r="O225" s="187" t="n">
        <f aca="false">SUM(O226)</f>
        <v>15000</v>
      </c>
      <c r="P225" s="187" t="n">
        <f aca="false">SUM(P226)</f>
        <v>13000</v>
      </c>
      <c r="Q225" s="187" t="n">
        <f aca="false">SUM(Q226)</f>
        <v>13000</v>
      </c>
      <c r="R225" s="187" t="n">
        <f aca="false">SUM(R226)</f>
        <v>0</v>
      </c>
      <c r="S225" s="187" t="n">
        <f aca="false">SUM(S226)</f>
        <v>13000</v>
      </c>
      <c r="T225" s="187" t="n">
        <f aca="false">SUM(T226)</f>
        <v>0</v>
      </c>
      <c r="U225" s="187" t="n">
        <f aca="false">SUM(U226)</f>
        <v>0</v>
      </c>
      <c r="V225" s="187" t="n">
        <f aca="false">SUM(V226)</f>
        <v>100</v>
      </c>
      <c r="W225" s="187" t="n">
        <f aca="false">SUM(W226)</f>
        <v>15000</v>
      </c>
      <c r="X225" s="187" t="n">
        <f aca="false">SUM(X226)</f>
        <v>50000</v>
      </c>
      <c r="Y225" s="187" t="n">
        <f aca="false">SUM(Y226)</f>
        <v>50000</v>
      </c>
      <c r="Z225" s="187" t="n">
        <f aca="false">SUM(Z226)</f>
        <v>50000</v>
      </c>
      <c r="AA225" s="187" t="n">
        <f aca="false">SUM(AA226)</f>
        <v>50000</v>
      </c>
      <c r="AB225" s="187" t="n">
        <f aca="false">SUM(AB226)</f>
        <v>7230.75</v>
      </c>
      <c r="AC225" s="187" t="n">
        <f aca="false">SUM(AC226)</f>
        <v>50000</v>
      </c>
      <c r="AD225" s="187" t="n">
        <f aca="false">SUM(AD226)</f>
        <v>50000</v>
      </c>
      <c r="AE225" s="187" t="n">
        <f aca="false">SUM(AE226)</f>
        <v>0</v>
      </c>
      <c r="AF225" s="187" t="n">
        <f aca="false">SUM(AF226)</f>
        <v>0</v>
      </c>
      <c r="AG225" s="187" t="n">
        <f aca="false">SUM(AG226)</f>
        <v>50000</v>
      </c>
      <c r="AH225" s="187" t="n">
        <f aca="false">SUM(AH226)</f>
        <v>8325</v>
      </c>
      <c r="AI225" s="187" t="n">
        <f aca="false">SUM(AI226)</f>
        <v>50000</v>
      </c>
      <c r="AJ225" s="187" t="n">
        <f aca="false">SUM(AJ226)</f>
        <v>0</v>
      </c>
      <c r="AK225" s="187" t="n">
        <f aca="false">SUM(AK226)</f>
        <v>50000</v>
      </c>
      <c r="AL225" s="187" t="n">
        <f aca="false">SUM(AL226)</f>
        <v>0</v>
      </c>
      <c r="AM225" s="187" t="n">
        <f aca="false">SUM(AM226)</f>
        <v>0</v>
      </c>
      <c r="AN225" s="187" t="n">
        <f aca="false">SUM(AN226)</f>
        <v>50000</v>
      </c>
      <c r="AO225" s="176" t="n">
        <f aca="false">SUM(AN225/$AN$8)</f>
        <v>6636.1404207313</v>
      </c>
      <c r="AP225" s="188" t="n">
        <f aca="false">SUM(AP226)</f>
        <v>100000</v>
      </c>
      <c r="AQ225" s="188" t="n">
        <f aca="false">SUM(AQ226)</f>
        <v>0</v>
      </c>
      <c r="AR225" s="176" t="n">
        <f aca="false">SUM(AP225/$AN$8)</f>
        <v>13272.2808414626</v>
      </c>
      <c r="AS225" s="188" t="n">
        <f aca="false">SUM(AS226)</f>
        <v>100000</v>
      </c>
      <c r="AT225" s="188" t="n">
        <f aca="false">SUM(AT226)</f>
        <v>0</v>
      </c>
      <c r="AU225" s="176" t="n">
        <f aca="false">SUM(AU226)</f>
        <v>137.58</v>
      </c>
      <c r="AV225" s="177" t="n">
        <f aca="false">SUM(AU225/AR225*100)</f>
        <v>1.03659651</v>
      </c>
      <c r="BB225" s="19" t="n">
        <f aca="false">SUM(AW225+AX225+AY225+AZ225+BA225)</f>
        <v>0</v>
      </c>
      <c r="BC225" s="143" t="n">
        <f aca="false">SUM(AU225-BB225)</f>
        <v>137.58</v>
      </c>
    </row>
    <row r="226" customFormat="false" ht="12.75" hidden="true" customHeight="false" outlineLevel="0" collapsed="false">
      <c r="A226" s="178"/>
      <c r="B226" s="172"/>
      <c r="C226" s="172"/>
      <c r="D226" s="172"/>
      <c r="E226" s="172"/>
      <c r="F226" s="172"/>
      <c r="G226" s="172"/>
      <c r="H226" s="172"/>
      <c r="I226" s="185" t="s">
        <v>393</v>
      </c>
      <c r="J226" s="186"/>
      <c r="K226" s="187" t="n">
        <f aca="false">SUM(K228)</f>
        <v>170587.68</v>
      </c>
      <c r="L226" s="187" t="n">
        <f aca="false">SUM(L228)</f>
        <v>30000</v>
      </c>
      <c r="M226" s="187" t="n">
        <f aca="false">SUM(M228)</f>
        <v>30000</v>
      </c>
      <c r="N226" s="187" t="n">
        <f aca="false">SUM(N228)</f>
        <v>15000</v>
      </c>
      <c r="O226" s="187" t="n">
        <f aca="false">SUM(O228)</f>
        <v>15000</v>
      </c>
      <c r="P226" s="187" t="n">
        <f aca="false">SUM(P228)</f>
        <v>13000</v>
      </c>
      <c r="Q226" s="187" t="n">
        <f aca="false">SUM(Q228)</f>
        <v>13000</v>
      </c>
      <c r="R226" s="187" t="n">
        <f aca="false">SUM(R228)</f>
        <v>0</v>
      </c>
      <c r="S226" s="187" t="n">
        <f aca="false">SUM(S228)</f>
        <v>13000</v>
      </c>
      <c r="T226" s="187" t="n">
        <f aca="false">SUM(T228)</f>
        <v>0</v>
      </c>
      <c r="U226" s="187" t="n">
        <f aca="false">SUM(U228)</f>
        <v>0</v>
      </c>
      <c r="V226" s="187" t="n">
        <f aca="false">SUM(V228)</f>
        <v>100</v>
      </c>
      <c r="W226" s="187" t="n">
        <f aca="false">SUM(W228)</f>
        <v>15000</v>
      </c>
      <c r="X226" s="187" t="n">
        <f aca="false">SUM(X228)</f>
        <v>50000</v>
      </c>
      <c r="Y226" s="187" t="n">
        <f aca="false">SUM(Y228)</f>
        <v>50000</v>
      </c>
      <c r="Z226" s="187" t="n">
        <f aca="false">SUM(Z228)</f>
        <v>50000</v>
      </c>
      <c r="AA226" s="187" t="n">
        <f aca="false">SUM(AA228)</f>
        <v>50000</v>
      </c>
      <c r="AB226" s="187" t="n">
        <f aca="false">SUM(AB228)</f>
        <v>7230.75</v>
      </c>
      <c r="AC226" s="187" t="n">
        <f aca="false">SUM(AC228)</f>
        <v>50000</v>
      </c>
      <c r="AD226" s="187" t="n">
        <f aca="false">SUM(AD228)</f>
        <v>50000</v>
      </c>
      <c r="AE226" s="187" t="n">
        <f aca="false">SUM(AE228)</f>
        <v>0</v>
      </c>
      <c r="AF226" s="187" t="n">
        <f aca="false">SUM(AF228)</f>
        <v>0</v>
      </c>
      <c r="AG226" s="187" t="n">
        <f aca="false">SUM(AG228)</f>
        <v>50000</v>
      </c>
      <c r="AH226" s="187" t="n">
        <f aca="false">SUM(AH228)</f>
        <v>8325</v>
      </c>
      <c r="AI226" s="187" t="n">
        <f aca="false">SUM(AI228)</f>
        <v>50000</v>
      </c>
      <c r="AJ226" s="187" t="n">
        <f aca="false">SUM(AJ228)</f>
        <v>0</v>
      </c>
      <c r="AK226" s="187" t="n">
        <f aca="false">SUM(AK228)</f>
        <v>50000</v>
      </c>
      <c r="AL226" s="187" t="n">
        <f aca="false">SUM(AL228)</f>
        <v>0</v>
      </c>
      <c r="AM226" s="187" t="n">
        <f aca="false">SUM(AM228)</f>
        <v>0</v>
      </c>
      <c r="AN226" s="187" t="n">
        <f aca="false">SUM(AN228)</f>
        <v>50000</v>
      </c>
      <c r="AO226" s="176" t="n">
        <f aca="false">SUM(AN226/$AN$8)</f>
        <v>6636.1404207313</v>
      </c>
      <c r="AP226" s="188" t="n">
        <f aca="false">SUM(AP228)</f>
        <v>100000</v>
      </c>
      <c r="AQ226" s="188" t="n">
        <f aca="false">SUM(AQ228)</f>
        <v>0</v>
      </c>
      <c r="AR226" s="176" t="n">
        <f aca="false">SUM(AP226/$AN$8)</f>
        <v>13272.2808414626</v>
      </c>
      <c r="AS226" s="188" t="n">
        <f aca="false">SUM(AS228)</f>
        <v>100000</v>
      </c>
      <c r="AT226" s="188" t="n">
        <f aca="false">SUM(AT228)</f>
        <v>0</v>
      </c>
      <c r="AU226" s="176" t="n">
        <f aca="false">SUM(AU227)</f>
        <v>137.58</v>
      </c>
      <c r="AV226" s="177" t="n">
        <f aca="false">SUM(AU226/AR226*100)</f>
        <v>1.03659651</v>
      </c>
      <c r="BB226" s="19" t="n">
        <f aca="false">SUM(AW226+AX226+AY226+AZ226+BA226)</f>
        <v>0</v>
      </c>
      <c r="BC226" s="143" t="n">
        <f aca="false">SUM(AU226-BB226)</f>
        <v>137.58</v>
      </c>
    </row>
    <row r="227" customFormat="false" ht="12.75" hidden="true" customHeight="false" outlineLevel="0" collapsed="false">
      <c r="A227" s="178"/>
      <c r="B227" s="172" t="s">
        <v>229</v>
      </c>
      <c r="C227" s="172"/>
      <c r="D227" s="172"/>
      <c r="E227" s="172"/>
      <c r="F227" s="172"/>
      <c r="G227" s="172"/>
      <c r="H227" s="172"/>
      <c r="I227" s="201" t="s">
        <v>230</v>
      </c>
      <c r="J227" s="186" t="s">
        <v>28</v>
      </c>
      <c r="K227" s="187"/>
      <c r="L227" s="187"/>
      <c r="M227" s="187"/>
      <c r="N227" s="187"/>
      <c r="O227" s="187"/>
      <c r="P227" s="187"/>
      <c r="Q227" s="187"/>
      <c r="R227" s="187"/>
      <c r="S227" s="187"/>
      <c r="T227" s="187"/>
      <c r="U227" s="187"/>
      <c r="V227" s="187"/>
      <c r="W227" s="187"/>
      <c r="X227" s="187"/>
      <c r="Y227" s="187"/>
      <c r="Z227" s="187"/>
      <c r="AA227" s="187"/>
      <c r="AB227" s="187"/>
      <c r="AC227" s="187"/>
      <c r="AD227" s="187"/>
      <c r="AE227" s="187"/>
      <c r="AF227" s="187"/>
      <c r="AG227" s="187"/>
      <c r="AH227" s="187"/>
      <c r="AI227" s="187"/>
      <c r="AJ227" s="187"/>
      <c r="AK227" s="187"/>
      <c r="AL227" s="187"/>
      <c r="AM227" s="187"/>
      <c r="AN227" s="187"/>
      <c r="AO227" s="176" t="n">
        <f aca="false">SUM(AN227/$AN$8)</f>
        <v>0</v>
      </c>
      <c r="AP227" s="188" t="n">
        <v>100000</v>
      </c>
      <c r="AQ227" s="188"/>
      <c r="AR227" s="176" t="n">
        <f aca="false">SUM(AP227/$AN$8)</f>
        <v>13272.2808414626</v>
      </c>
      <c r="AS227" s="188"/>
      <c r="AT227" s="188"/>
      <c r="AU227" s="176" t="n">
        <f aca="false">SUM(AU228)</f>
        <v>137.58</v>
      </c>
      <c r="AV227" s="177" t="n">
        <f aca="false">SUM(AU227/AR227*100)</f>
        <v>1.03659651</v>
      </c>
      <c r="BC227" s="143" t="n">
        <f aca="false">SUM(AU227-BB227)</f>
        <v>137.58</v>
      </c>
    </row>
    <row r="228" customFormat="false" ht="12.75" hidden="false" customHeight="false" outlineLevel="0" collapsed="false">
      <c r="A228" s="189"/>
      <c r="B228" s="190"/>
      <c r="C228" s="190"/>
      <c r="D228" s="190"/>
      <c r="E228" s="190"/>
      <c r="F228" s="190"/>
      <c r="G228" s="190"/>
      <c r="H228" s="190"/>
      <c r="I228" s="191" t="n">
        <v>3</v>
      </c>
      <c r="J228" s="84" t="s">
        <v>64</v>
      </c>
      <c r="K228" s="192" t="n">
        <f aca="false">SUM(K229)</f>
        <v>170587.68</v>
      </c>
      <c r="L228" s="192" t="n">
        <f aca="false">SUM(L229)</f>
        <v>30000</v>
      </c>
      <c r="M228" s="192" t="n">
        <f aca="false">SUM(M229)</f>
        <v>30000</v>
      </c>
      <c r="N228" s="192" t="n">
        <f aca="false">SUM(N229)</f>
        <v>15000</v>
      </c>
      <c r="O228" s="192" t="n">
        <f aca="false">SUM(O229)</f>
        <v>15000</v>
      </c>
      <c r="P228" s="192" t="n">
        <f aca="false">SUM(P229)</f>
        <v>13000</v>
      </c>
      <c r="Q228" s="192" t="n">
        <f aca="false">SUM(Q229)</f>
        <v>13000</v>
      </c>
      <c r="R228" s="192" t="n">
        <f aca="false">SUM(R229)</f>
        <v>0</v>
      </c>
      <c r="S228" s="192" t="n">
        <f aca="false">SUM(S229)</f>
        <v>13000</v>
      </c>
      <c r="T228" s="192" t="n">
        <f aca="false">SUM(T229)</f>
        <v>0</v>
      </c>
      <c r="U228" s="192" t="n">
        <f aca="false">SUM(U229)</f>
        <v>0</v>
      </c>
      <c r="V228" s="192" t="n">
        <f aca="false">SUM(V229)</f>
        <v>100</v>
      </c>
      <c r="W228" s="192" t="n">
        <f aca="false">SUM(W229)</f>
        <v>15000</v>
      </c>
      <c r="X228" s="192" t="n">
        <f aca="false">SUM(X229)</f>
        <v>50000</v>
      </c>
      <c r="Y228" s="192" t="n">
        <f aca="false">SUM(Y229)</f>
        <v>50000</v>
      </c>
      <c r="Z228" s="192" t="n">
        <f aca="false">SUM(Z229)</f>
        <v>50000</v>
      </c>
      <c r="AA228" s="192" t="n">
        <f aca="false">SUM(AA229)</f>
        <v>50000</v>
      </c>
      <c r="AB228" s="192" t="n">
        <f aca="false">SUM(AB229)</f>
        <v>7230.75</v>
      </c>
      <c r="AC228" s="192" t="n">
        <f aca="false">SUM(AC229)</f>
        <v>50000</v>
      </c>
      <c r="AD228" s="192" t="n">
        <f aca="false">SUM(AD229)</f>
        <v>50000</v>
      </c>
      <c r="AE228" s="192" t="n">
        <f aca="false">SUM(AE229)</f>
        <v>0</v>
      </c>
      <c r="AF228" s="192" t="n">
        <f aca="false">SUM(AF229)</f>
        <v>0</v>
      </c>
      <c r="AG228" s="192" t="n">
        <f aca="false">SUM(AG229)</f>
        <v>50000</v>
      </c>
      <c r="AH228" s="192" t="n">
        <f aca="false">SUM(AH229)</f>
        <v>8325</v>
      </c>
      <c r="AI228" s="192" t="n">
        <f aca="false">SUM(AI229)</f>
        <v>50000</v>
      </c>
      <c r="AJ228" s="192" t="n">
        <f aca="false">SUM(AJ229)</f>
        <v>0</v>
      </c>
      <c r="AK228" s="192" t="n">
        <f aca="false">SUM(AK229)</f>
        <v>50000</v>
      </c>
      <c r="AL228" s="192" t="n">
        <f aca="false">SUM(AL229)</f>
        <v>0</v>
      </c>
      <c r="AM228" s="192" t="n">
        <f aca="false">SUM(AM229)</f>
        <v>0</v>
      </c>
      <c r="AN228" s="192" t="n">
        <f aca="false">SUM(AN229)</f>
        <v>50000</v>
      </c>
      <c r="AO228" s="176" t="n">
        <f aca="false">SUM(AN228/$AN$8)</f>
        <v>6636.1404207313</v>
      </c>
      <c r="AP228" s="176" t="n">
        <f aca="false">SUM(AP229)</f>
        <v>100000</v>
      </c>
      <c r="AQ228" s="176" t="n">
        <f aca="false">SUM(AQ229)</f>
        <v>0</v>
      </c>
      <c r="AR228" s="176" t="n">
        <f aca="false">SUM(AP228/$AN$8)</f>
        <v>13272.2808414626</v>
      </c>
      <c r="AS228" s="176" t="n">
        <f aca="false">SUM(AS229)</f>
        <v>100000</v>
      </c>
      <c r="AT228" s="176" t="n">
        <f aca="false">SUM(AT229)</f>
        <v>0</v>
      </c>
      <c r="AU228" s="176" t="n">
        <f aca="false">SUM(AU229)</f>
        <v>137.58</v>
      </c>
      <c r="AV228" s="177" t="n">
        <f aca="false">SUM(AU228/AR228*100)</f>
        <v>1.03659651</v>
      </c>
      <c r="BB228" s="19" t="n">
        <f aca="false">SUM(AW228+AX228+AY228+AZ228+BA228)</f>
        <v>0</v>
      </c>
      <c r="BC228" s="143" t="n">
        <f aca="false">SUM(AU228-BB228)</f>
        <v>137.58</v>
      </c>
    </row>
    <row r="229" customFormat="false" ht="12.75" hidden="false" customHeight="false" outlineLevel="0" collapsed="false">
      <c r="A229" s="189"/>
      <c r="B229" s="190"/>
      <c r="C229" s="190"/>
      <c r="D229" s="190"/>
      <c r="E229" s="190"/>
      <c r="F229" s="190"/>
      <c r="G229" s="190"/>
      <c r="H229" s="190"/>
      <c r="I229" s="191" t="n">
        <v>32</v>
      </c>
      <c r="J229" s="84" t="s">
        <v>66</v>
      </c>
      <c r="K229" s="192" t="n">
        <f aca="false">SUM(K230)</f>
        <v>170587.68</v>
      </c>
      <c r="L229" s="192" t="n">
        <f aca="false">SUM(L230)</f>
        <v>30000</v>
      </c>
      <c r="M229" s="192" t="n">
        <f aca="false">SUM(M230)</f>
        <v>30000</v>
      </c>
      <c r="N229" s="192" t="n">
        <f aca="false">SUM(N230)</f>
        <v>15000</v>
      </c>
      <c r="O229" s="192" t="n">
        <f aca="false">SUM(O230)</f>
        <v>15000</v>
      </c>
      <c r="P229" s="192" t="n">
        <f aca="false">SUM(P230)</f>
        <v>13000</v>
      </c>
      <c r="Q229" s="192" t="n">
        <f aca="false">SUM(Q230)</f>
        <v>13000</v>
      </c>
      <c r="R229" s="192" t="n">
        <f aca="false">SUM(R230)</f>
        <v>0</v>
      </c>
      <c r="S229" s="192" t="n">
        <f aca="false">SUM(S230)</f>
        <v>13000</v>
      </c>
      <c r="T229" s="192" t="n">
        <f aca="false">SUM(T230)</f>
        <v>0</v>
      </c>
      <c r="U229" s="192" t="n">
        <f aca="false">SUM(U230)</f>
        <v>0</v>
      </c>
      <c r="V229" s="192" t="n">
        <f aca="false">SUM(V230)</f>
        <v>100</v>
      </c>
      <c r="W229" s="192" t="n">
        <f aca="false">SUM(W230)</f>
        <v>15000</v>
      </c>
      <c r="X229" s="192" t="n">
        <f aca="false">SUM(X230)</f>
        <v>50000</v>
      </c>
      <c r="Y229" s="192" t="n">
        <f aca="false">SUM(Y230+Y232)</f>
        <v>50000</v>
      </c>
      <c r="Z229" s="192" t="n">
        <f aca="false">SUM(Z230+Z232)</f>
        <v>50000</v>
      </c>
      <c r="AA229" s="192" t="n">
        <f aca="false">SUM(AA230+AA232)</f>
        <v>50000</v>
      </c>
      <c r="AB229" s="192" t="n">
        <f aca="false">SUM(AB230+AB232)</f>
        <v>7230.75</v>
      </c>
      <c r="AC229" s="192" t="n">
        <f aca="false">SUM(AC230+AC232)</f>
        <v>50000</v>
      </c>
      <c r="AD229" s="192" t="n">
        <f aca="false">SUM(AD230+AD232)</f>
        <v>50000</v>
      </c>
      <c r="AE229" s="192" t="n">
        <f aca="false">SUM(AE230+AE232)</f>
        <v>0</v>
      </c>
      <c r="AF229" s="192" t="n">
        <f aca="false">SUM(AF230+AF232)</f>
        <v>0</v>
      </c>
      <c r="AG229" s="192" t="n">
        <f aca="false">SUM(AG230+AG232)</f>
        <v>50000</v>
      </c>
      <c r="AH229" s="192" t="n">
        <f aca="false">SUM(AH230+AH232)</f>
        <v>8325</v>
      </c>
      <c r="AI229" s="192" t="n">
        <f aca="false">SUM(AI230+AI232)</f>
        <v>50000</v>
      </c>
      <c r="AJ229" s="192" t="n">
        <f aca="false">SUM(AJ230+AJ232)</f>
        <v>0</v>
      </c>
      <c r="AK229" s="192" t="n">
        <f aca="false">SUM(AK230+AK232)</f>
        <v>50000</v>
      </c>
      <c r="AL229" s="192" t="n">
        <f aca="false">SUM(AL230+AL232)</f>
        <v>0</v>
      </c>
      <c r="AM229" s="192" t="n">
        <f aca="false">SUM(AM230+AM232)</f>
        <v>0</v>
      </c>
      <c r="AN229" s="192" t="n">
        <f aca="false">SUM(AN230+AN232)</f>
        <v>50000</v>
      </c>
      <c r="AO229" s="176" t="n">
        <f aca="false">SUM(AN229/$AN$8)</f>
        <v>6636.1404207313</v>
      </c>
      <c r="AP229" s="176" t="n">
        <f aca="false">SUM(AP230+AP232)</f>
        <v>100000</v>
      </c>
      <c r="AQ229" s="176"/>
      <c r="AR229" s="176" t="n">
        <f aca="false">SUM(AP229/$AN$8)</f>
        <v>13272.2808414626</v>
      </c>
      <c r="AS229" s="176" t="n">
        <v>100000</v>
      </c>
      <c r="AT229" s="176"/>
      <c r="AU229" s="176" t="n">
        <f aca="false">SUM(AU230+AU232)</f>
        <v>137.58</v>
      </c>
      <c r="AV229" s="177" t="n">
        <f aca="false">SUM(AU229/AR229*100)</f>
        <v>1.03659651</v>
      </c>
      <c r="BB229" s="19" t="n">
        <f aca="false">SUM(AW229+AX229+AY229+AZ229+BA229)</f>
        <v>0</v>
      </c>
      <c r="BC229" s="143" t="n">
        <f aca="false">SUM(AU229-BB229)</f>
        <v>137.58</v>
      </c>
    </row>
    <row r="230" s="177" customFormat="true" ht="12.75" hidden="true" customHeight="false" outlineLevel="0" collapsed="false">
      <c r="I230" s="177" t="n">
        <v>322</v>
      </c>
      <c r="J230" s="177" t="s">
        <v>394</v>
      </c>
      <c r="K230" s="177" t="n">
        <f aca="false">SUM(K233)</f>
        <v>170587.68</v>
      </c>
      <c r="L230" s="177" t="n">
        <f aca="false">SUM(L233)</f>
        <v>30000</v>
      </c>
      <c r="M230" s="177" t="n">
        <f aca="false">SUM(M233)</f>
        <v>30000</v>
      </c>
      <c r="N230" s="177" t="n">
        <f aca="false">SUM(N233)</f>
        <v>15000</v>
      </c>
      <c r="O230" s="177" t="n">
        <f aca="false">SUM(O233)</f>
        <v>15000</v>
      </c>
      <c r="P230" s="177" t="n">
        <f aca="false">SUM(P233)</f>
        <v>13000</v>
      </c>
      <c r="Q230" s="177" t="n">
        <f aca="false">SUM(Q233)</f>
        <v>13000</v>
      </c>
      <c r="R230" s="177" t="n">
        <f aca="false">SUM(R233)</f>
        <v>0</v>
      </c>
      <c r="S230" s="177" t="n">
        <f aca="false">SUM(S233)</f>
        <v>13000</v>
      </c>
      <c r="T230" s="177" t="n">
        <f aca="false">SUM(T233)</f>
        <v>0</v>
      </c>
      <c r="U230" s="177" t="n">
        <f aca="false">SUM(U233)</f>
        <v>0</v>
      </c>
      <c r="V230" s="177" t="n">
        <f aca="false">SUM(V233)</f>
        <v>100</v>
      </c>
      <c r="W230" s="177" t="n">
        <f aca="false">SUM(W233)</f>
        <v>15000</v>
      </c>
      <c r="X230" s="177" t="n">
        <f aca="false">SUM(X233)</f>
        <v>50000</v>
      </c>
      <c r="Y230" s="177" t="n">
        <f aca="false">SUM(Y231)</f>
        <v>0</v>
      </c>
      <c r="Z230" s="177" t="n">
        <f aca="false">SUM(Z231)</f>
        <v>0</v>
      </c>
      <c r="AA230" s="177" t="n">
        <v>0</v>
      </c>
      <c r="AB230" s="177" t="n">
        <f aca="false">SUM(AB231)</f>
        <v>3818.25</v>
      </c>
      <c r="AC230" s="177" t="n">
        <v>0</v>
      </c>
      <c r="AG230" s="177" t="n">
        <f aca="false">SUM(AC230+AE230-AF230)</f>
        <v>0</v>
      </c>
      <c r="AN230" s="177" t="n">
        <f aca="false">SUM(AK230+AL230-AM230)</f>
        <v>0</v>
      </c>
      <c r="AO230" s="177" t="n">
        <f aca="false">SUM(AN230/$AN$8)</f>
        <v>0</v>
      </c>
      <c r="AR230" s="177" t="n">
        <f aca="false">SUM(AP230/$AN$8)</f>
        <v>0</v>
      </c>
      <c r="AV230" s="177" t="e">
        <f aca="false">SUM(AU230/AR230*100)</f>
        <v>#DIV/0!</v>
      </c>
      <c r="BB230" s="177" t="n">
        <f aca="false">SUM(AW230+AX230+AY230+AZ230+BA230)</f>
        <v>0</v>
      </c>
      <c r="BC230" s="143" t="n">
        <f aca="false">SUM(AU230-BB230)</f>
        <v>0</v>
      </c>
    </row>
    <row r="231" s="177" customFormat="true" ht="12.75" hidden="true" customHeight="false" outlineLevel="0" collapsed="false">
      <c r="I231" s="177" t="n">
        <v>32241</v>
      </c>
      <c r="J231" s="177" t="s">
        <v>395</v>
      </c>
      <c r="AA231" s="177" t="n">
        <v>0</v>
      </c>
      <c r="AB231" s="177" t="n">
        <v>3818.25</v>
      </c>
      <c r="AC231" s="177" t="n">
        <v>0</v>
      </c>
      <c r="AG231" s="177" t="n">
        <f aca="false">SUM(AC231+AE231-AF231)</f>
        <v>0</v>
      </c>
      <c r="AN231" s="177" t="n">
        <f aca="false">SUM(AK231+AL231-AM231)</f>
        <v>0</v>
      </c>
      <c r="AO231" s="177" t="n">
        <f aca="false">SUM(AN231/$AN$8)</f>
        <v>0</v>
      </c>
      <c r="AR231" s="177" t="n">
        <f aca="false">SUM(AP231/$AN$8)</f>
        <v>0</v>
      </c>
      <c r="AV231" s="177" t="e">
        <f aca="false">SUM(AU231/AR231*100)</f>
        <v>#DIV/0!</v>
      </c>
      <c r="BB231" s="177" t="n">
        <f aca="false">SUM(AW231+AX231+AY231+AZ231+BA231)</f>
        <v>0</v>
      </c>
      <c r="BC231" s="143" t="n">
        <f aca="false">SUM(AU231-BB231)</f>
        <v>0</v>
      </c>
    </row>
    <row r="232" customFormat="false" ht="12.75" hidden="false" customHeight="false" outlineLevel="0" collapsed="false">
      <c r="A232" s="193"/>
      <c r="B232" s="194" t="s">
        <v>83</v>
      </c>
      <c r="C232" s="194"/>
      <c r="D232" s="194"/>
      <c r="E232" s="194"/>
      <c r="F232" s="194"/>
      <c r="G232" s="194"/>
      <c r="H232" s="194"/>
      <c r="I232" s="195" t="n">
        <v>323</v>
      </c>
      <c r="J232" s="196" t="s">
        <v>260</v>
      </c>
      <c r="K232" s="197"/>
      <c r="L232" s="197"/>
      <c r="M232" s="197"/>
      <c r="N232" s="197"/>
      <c r="O232" s="197"/>
      <c r="P232" s="197"/>
      <c r="Q232" s="197"/>
      <c r="R232" s="197"/>
      <c r="S232" s="197"/>
      <c r="T232" s="197"/>
      <c r="U232" s="197"/>
      <c r="V232" s="176"/>
      <c r="W232" s="188"/>
      <c r="X232" s="188"/>
      <c r="Y232" s="188" t="n">
        <f aca="false">SUM(Y233)</f>
        <v>50000</v>
      </c>
      <c r="Z232" s="188" t="n">
        <f aca="false">SUM(Z233)</f>
        <v>50000</v>
      </c>
      <c r="AA232" s="188" t="n">
        <f aca="false">SUM(AA233)</f>
        <v>50000</v>
      </c>
      <c r="AB232" s="188" t="n">
        <f aca="false">SUM(AB233)</f>
        <v>3412.5</v>
      </c>
      <c r="AC232" s="188" t="n">
        <f aca="false">SUM(AC233)</f>
        <v>50000</v>
      </c>
      <c r="AD232" s="188" t="n">
        <f aca="false">SUM(AD233)</f>
        <v>50000</v>
      </c>
      <c r="AE232" s="188" t="n">
        <f aca="false">SUM(AE233)</f>
        <v>0</v>
      </c>
      <c r="AF232" s="188" t="n">
        <f aca="false">SUM(AF233)</f>
        <v>0</v>
      </c>
      <c r="AG232" s="188" t="n">
        <f aca="false">SUM(AG233)</f>
        <v>50000</v>
      </c>
      <c r="AH232" s="188" t="n">
        <f aca="false">SUM(AH233)</f>
        <v>8325</v>
      </c>
      <c r="AI232" s="188" t="n">
        <f aca="false">SUM(AI233)</f>
        <v>50000</v>
      </c>
      <c r="AJ232" s="188" t="n">
        <f aca="false">SUM(AJ233)</f>
        <v>0</v>
      </c>
      <c r="AK232" s="188" t="n">
        <f aca="false">SUM(AK233)</f>
        <v>50000</v>
      </c>
      <c r="AL232" s="188" t="n">
        <f aca="false">SUM(AL233)</f>
        <v>0</v>
      </c>
      <c r="AM232" s="188" t="n">
        <f aca="false">SUM(AM233)</f>
        <v>0</v>
      </c>
      <c r="AN232" s="188" t="n">
        <f aca="false">SUM(AN233)</f>
        <v>50000</v>
      </c>
      <c r="AO232" s="176" t="n">
        <f aca="false">SUM(AN232/$AN$8)</f>
        <v>6636.1404207313</v>
      </c>
      <c r="AP232" s="188" t="n">
        <f aca="false">SUM(AP233)</f>
        <v>100000</v>
      </c>
      <c r="AQ232" s="188"/>
      <c r="AR232" s="176" t="n">
        <f aca="false">SUM(AP232/$AN$8)</f>
        <v>13272.2808414626</v>
      </c>
      <c r="AS232" s="188"/>
      <c r="AT232" s="188"/>
      <c r="AU232" s="176" t="n">
        <f aca="false">SUM(AU233)</f>
        <v>137.58</v>
      </c>
      <c r="AV232" s="177" t="n">
        <f aca="false">SUM(AU232/AR232*100)</f>
        <v>1.03659651</v>
      </c>
      <c r="BB232" s="19" t="n">
        <f aca="false">SUM(AW232+AX232+AY232+AZ232+BA232)</f>
        <v>0</v>
      </c>
      <c r="BC232" s="143" t="n">
        <f aca="false">SUM(AU232-BB232)</f>
        <v>137.58</v>
      </c>
    </row>
    <row r="233" customFormat="false" ht="12.75" hidden="false" customHeight="false" outlineLevel="0" collapsed="false">
      <c r="A233" s="193"/>
      <c r="B233" s="194"/>
      <c r="C233" s="194"/>
      <c r="D233" s="194"/>
      <c r="E233" s="194"/>
      <c r="F233" s="194"/>
      <c r="G233" s="194"/>
      <c r="H233" s="194"/>
      <c r="I233" s="195" t="n">
        <v>32329</v>
      </c>
      <c r="J233" s="196" t="s">
        <v>396</v>
      </c>
      <c r="K233" s="197" t="n">
        <v>170587.68</v>
      </c>
      <c r="L233" s="197" t="n">
        <v>30000</v>
      </c>
      <c r="M233" s="197" t="n">
        <v>30000</v>
      </c>
      <c r="N233" s="197" t="n">
        <v>15000</v>
      </c>
      <c r="O233" s="197" t="n">
        <v>15000</v>
      </c>
      <c r="P233" s="197" t="n">
        <v>13000</v>
      </c>
      <c r="Q233" s="197" t="n">
        <v>13000</v>
      </c>
      <c r="R233" s="197"/>
      <c r="S233" s="197" t="n">
        <v>13000</v>
      </c>
      <c r="T233" s="197"/>
      <c r="U233" s="197"/>
      <c r="V233" s="176" t="n">
        <f aca="false">S233/P233*100</f>
        <v>100</v>
      </c>
      <c r="W233" s="188" t="n">
        <v>15000</v>
      </c>
      <c r="X233" s="197" t="n">
        <v>50000</v>
      </c>
      <c r="Y233" s="197" t="n">
        <v>50000</v>
      </c>
      <c r="Z233" s="197" t="n">
        <v>50000</v>
      </c>
      <c r="AA233" s="197" t="n">
        <v>50000</v>
      </c>
      <c r="AB233" s="197" t="n">
        <v>3412.5</v>
      </c>
      <c r="AC233" s="197" t="n">
        <v>50000</v>
      </c>
      <c r="AD233" s="197" t="n">
        <v>50000</v>
      </c>
      <c r="AE233" s="197"/>
      <c r="AF233" s="197"/>
      <c r="AG233" s="198" t="n">
        <f aca="false">SUM(AD233+AE233-AF233)</f>
        <v>50000</v>
      </c>
      <c r="AH233" s="197" t="n">
        <v>8325</v>
      </c>
      <c r="AI233" s="197" t="n">
        <v>50000</v>
      </c>
      <c r="AJ233" s="129" t="n">
        <v>0</v>
      </c>
      <c r="AK233" s="197" t="n">
        <v>50000</v>
      </c>
      <c r="AL233" s="197"/>
      <c r="AM233" s="197"/>
      <c r="AN233" s="129" t="n">
        <f aca="false">SUM(AK233+AL233-AM233)</f>
        <v>50000</v>
      </c>
      <c r="AO233" s="176" t="n">
        <f aca="false">SUM(AN233/$AN$8)</f>
        <v>6636.1404207313</v>
      </c>
      <c r="AP233" s="131" t="n">
        <v>100000</v>
      </c>
      <c r="AQ233" s="131"/>
      <c r="AR233" s="176" t="n">
        <f aca="false">SUM(AP233/$AN$8)</f>
        <v>13272.2808414626</v>
      </c>
      <c r="AS233" s="131"/>
      <c r="AT233" s="131"/>
      <c r="AU233" s="176" t="n">
        <v>137.58</v>
      </c>
      <c r="AV233" s="177" t="n">
        <f aca="false">SUM(AU233/AR233*100)</f>
        <v>1.03659651</v>
      </c>
      <c r="AX233" s="19" t="n">
        <v>137.58</v>
      </c>
      <c r="BB233" s="19" t="n">
        <f aca="false">SUM(AW233+AX233+AY233+AZ233+BA233)</f>
        <v>137.58</v>
      </c>
      <c r="BC233" s="143" t="n">
        <f aca="false">SUM(AU233-BB233)</f>
        <v>0</v>
      </c>
    </row>
    <row r="234" customFormat="false" ht="12.75" hidden="true" customHeight="false" outlineLevel="0" collapsed="false">
      <c r="A234" s="184" t="s">
        <v>397</v>
      </c>
      <c r="B234" s="209"/>
      <c r="C234" s="209"/>
      <c r="D234" s="209"/>
      <c r="E234" s="209"/>
      <c r="F234" s="209"/>
      <c r="G234" s="209"/>
      <c r="H234" s="209"/>
      <c r="I234" s="173" t="s">
        <v>398</v>
      </c>
      <c r="J234" s="174" t="s">
        <v>399</v>
      </c>
      <c r="K234" s="175" t="e">
        <f aca="false">SUM(K235+#REF!+#REF!+#REF!+#REF!)</f>
        <v>#REF!</v>
      </c>
      <c r="L234" s="175" t="e">
        <f aca="false">SUM(L235+#REF!+#REF!+#REF!+#REF!)</f>
        <v>#REF!</v>
      </c>
      <c r="M234" s="175" t="e">
        <f aca="false">SUM(M235+#REF!+#REF!+#REF!+#REF!)</f>
        <v>#REF!</v>
      </c>
      <c r="N234" s="175" t="n">
        <f aca="false">SUM(N235)</f>
        <v>400000</v>
      </c>
      <c r="O234" s="175" t="n">
        <f aca="false">SUM(O235)</f>
        <v>400000</v>
      </c>
      <c r="P234" s="175" t="n">
        <f aca="false">SUM(P235)</f>
        <v>500000</v>
      </c>
      <c r="Q234" s="175" t="n">
        <f aca="false">SUM(Q235)</f>
        <v>500000</v>
      </c>
      <c r="R234" s="175" t="n">
        <f aca="false">SUM(R235)</f>
        <v>0</v>
      </c>
      <c r="S234" s="175" t="n">
        <f aca="false">SUM(S235)</f>
        <v>500000</v>
      </c>
      <c r="T234" s="175" t="n">
        <f aca="false">SUM(T235)</f>
        <v>0</v>
      </c>
      <c r="U234" s="175" t="n">
        <f aca="false">SUM(U235)</f>
        <v>0</v>
      </c>
      <c r="V234" s="175" t="n">
        <f aca="false">SUM(V235)</f>
        <v>100</v>
      </c>
      <c r="W234" s="175" t="n">
        <f aca="false">SUM(W235)</f>
        <v>625000</v>
      </c>
      <c r="X234" s="175" t="n">
        <f aca="false">SUM(X235)</f>
        <v>200000</v>
      </c>
      <c r="Y234" s="175" t="n">
        <f aca="false">SUM(Y235+Y248)</f>
        <v>100000</v>
      </c>
      <c r="Z234" s="175" t="n">
        <f aca="false">SUM(Z235+Z248)</f>
        <v>500000</v>
      </c>
      <c r="AA234" s="175" t="n">
        <f aca="false">SUM(AA235+AA248)</f>
        <v>150000</v>
      </c>
      <c r="AB234" s="175" t="n">
        <f aca="false">SUM(AB235+AB248)</f>
        <v>0</v>
      </c>
      <c r="AC234" s="175" t="n">
        <f aca="false">SUM(AC235+AC248)</f>
        <v>250000</v>
      </c>
      <c r="AD234" s="175" t="n">
        <f aca="false">SUM(AD235+AD248)</f>
        <v>250000</v>
      </c>
      <c r="AE234" s="175" t="n">
        <f aca="false">SUM(AE235+AE248)</f>
        <v>0</v>
      </c>
      <c r="AF234" s="175" t="n">
        <f aca="false">SUM(AF235+AF248)</f>
        <v>0</v>
      </c>
      <c r="AG234" s="175" t="n">
        <f aca="false">SUM(AG235+AG248)</f>
        <v>250000</v>
      </c>
      <c r="AH234" s="175" t="n">
        <f aca="false">SUM(AH235+AH248)</f>
        <v>143600</v>
      </c>
      <c r="AI234" s="175" t="n">
        <f aca="false">SUM(AI235+AI248)</f>
        <v>350000</v>
      </c>
      <c r="AJ234" s="175" t="n">
        <f aca="false">SUM(AJ235+AJ248)</f>
        <v>19017.5</v>
      </c>
      <c r="AK234" s="175" t="n">
        <f aca="false">SUM(AK235+AK248)</f>
        <v>3770000</v>
      </c>
      <c r="AL234" s="175" t="n">
        <f aca="false">SUM(AL235+AL248)</f>
        <v>450000</v>
      </c>
      <c r="AM234" s="175" t="n">
        <f aca="false">SUM(AM235+AM248)</f>
        <v>0</v>
      </c>
      <c r="AN234" s="175" t="n">
        <f aca="false">SUM(AN235+AN248)</f>
        <v>4220000</v>
      </c>
      <c r="AO234" s="176" t="n">
        <f aca="false">SUM(AN234/$AN$8)</f>
        <v>560090.251509722</v>
      </c>
      <c r="AP234" s="176" t="n">
        <f aca="false">SUM(AP235+AP248)</f>
        <v>6670000</v>
      </c>
      <c r="AQ234" s="176" t="n">
        <f aca="false">SUM(AQ235+AQ248)</f>
        <v>0</v>
      </c>
      <c r="AR234" s="176" t="n">
        <f aca="false">SUM(AP234/$AN$8)</f>
        <v>885261.132125556</v>
      </c>
      <c r="AS234" s="176" t="n">
        <f aca="false">SUM(AS235+AS248)</f>
        <v>6700000</v>
      </c>
      <c r="AT234" s="176" t="n">
        <f aca="false">SUM(AT235+AT248)</f>
        <v>0</v>
      </c>
      <c r="AU234" s="176" t="n">
        <f aca="false">SUM(AU235+AU248)</f>
        <v>0</v>
      </c>
      <c r="AV234" s="177" t="n">
        <f aca="false">SUM(AU234/AR234*100)</f>
        <v>0</v>
      </c>
      <c r="BB234" s="19" t="n">
        <f aca="false">SUM(AW234+AX234+AY234+AZ234+BA234)</f>
        <v>0</v>
      </c>
      <c r="BC234" s="143" t="n">
        <f aca="false">SUM(AU234-BB234)</f>
        <v>0</v>
      </c>
    </row>
    <row r="235" customFormat="false" ht="12.75" hidden="true" customHeight="false" outlineLevel="0" collapsed="false">
      <c r="A235" s="178" t="s">
        <v>400</v>
      </c>
      <c r="B235" s="172"/>
      <c r="C235" s="172"/>
      <c r="D235" s="172"/>
      <c r="E235" s="172"/>
      <c r="F235" s="172"/>
      <c r="G235" s="172"/>
      <c r="H235" s="172"/>
      <c r="I235" s="185" t="s">
        <v>314</v>
      </c>
      <c r="J235" s="186" t="s">
        <v>401</v>
      </c>
      <c r="K235" s="187" t="e">
        <f aca="false">SUM(K240)</f>
        <v>#REF!</v>
      </c>
      <c r="L235" s="187" t="e">
        <f aca="false">SUM(L240)</f>
        <v>#REF!</v>
      </c>
      <c r="M235" s="187" t="e">
        <f aca="false">SUM(M240)</f>
        <v>#REF!</v>
      </c>
      <c r="N235" s="187" t="n">
        <f aca="false">SUM(N240)</f>
        <v>400000</v>
      </c>
      <c r="O235" s="187" t="n">
        <f aca="false">SUM(O240)</f>
        <v>400000</v>
      </c>
      <c r="P235" s="187" t="n">
        <f aca="false">SUM(P240)</f>
        <v>500000</v>
      </c>
      <c r="Q235" s="187" t="n">
        <f aca="false">SUM(Q240)</f>
        <v>500000</v>
      </c>
      <c r="R235" s="187" t="n">
        <f aca="false">SUM(R240)</f>
        <v>0</v>
      </c>
      <c r="S235" s="187" t="n">
        <f aca="false">SUM(S240)</f>
        <v>500000</v>
      </c>
      <c r="T235" s="187" t="n">
        <f aca="false">SUM(T240)</f>
        <v>0</v>
      </c>
      <c r="U235" s="187" t="n">
        <f aca="false">SUM(U240)</f>
        <v>0</v>
      </c>
      <c r="V235" s="187" t="n">
        <f aca="false">SUM(V240)</f>
        <v>100</v>
      </c>
      <c r="W235" s="187" t="n">
        <f aca="false">SUM(W240)</f>
        <v>625000</v>
      </c>
      <c r="X235" s="187" t="n">
        <f aca="false">SUM(X240)</f>
        <v>200000</v>
      </c>
      <c r="Y235" s="187" t="n">
        <f aca="false">SUM(Y240)</f>
        <v>50000</v>
      </c>
      <c r="Z235" s="187" t="n">
        <f aca="false">SUM(Z240)</f>
        <v>50000</v>
      </c>
      <c r="AA235" s="187" t="n">
        <f aca="false">SUM(AA240)</f>
        <v>50000</v>
      </c>
      <c r="AB235" s="187" t="n">
        <f aca="false">SUM(AB240)</f>
        <v>0</v>
      </c>
      <c r="AC235" s="187" t="n">
        <f aca="false">SUM(AC240)</f>
        <v>50000</v>
      </c>
      <c r="AD235" s="187" t="n">
        <f aca="false">SUM(AD240)</f>
        <v>50000</v>
      </c>
      <c r="AE235" s="187" t="n">
        <f aca="false">SUM(AE240)</f>
        <v>0</v>
      </c>
      <c r="AF235" s="187" t="n">
        <f aca="false">SUM(AF240)</f>
        <v>0</v>
      </c>
      <c r="AG235" s="187" t="n">
        <f aca="false">SUM(AG240)</f>
        <v>50000</v>
      </c>
      <c r="AH235" s="187" t="n">
        <f aca="false">SUM(AH240)</f>
        <v>0</v>
      </c>
      <c r="AI235" s="187" t="n">
        <f aca="false">SUM(AI240)</f>
        <v>200000</v>
      </c>
      <c r="AJ235" s="187" t="n">
        <f aca="false">SUM(AJ240)</f>
        <v>19017.5</v>
      </c>
      <c r="AK235" s="187" t="n">
        <f aca="false">SUM(AK240)</f>
        <v>3620000</v>
      </c>
      <c r="AL235" s="187" t="n">
        <f aca="false">SUM(AL240)</f>
        <v>400000</v>
      </c>
      <c r="AM235" s="187" t="n">
        <f aca="false">SUM(AM240)</f>
        <v>0</v>
      </c>
      <c r="AN235" s="187" t="n">
        <f aca="false">SUM(AN240)</f>
        <v>4020000</v>
      </c>
      <c r="AO235" s="176" t="n">
        <f aca="false">SUM(AN235/$AN$8)</f>
        <v>533545.689826797</v>
      </c>
      <c r="AP235" s="188" t="n">
        <f aca="false">SUM(AP240)</f>
        <v>6470000</v>
      </c>
      <c r="AQ235" s="188" t="n">
        <f aca="false">SUM(AQ240)</f>
        <v>0</v>
      </c>
      <c r="AR235" s="176" t="n">
        <f aca="false">SUM(AP235/$AN$8)</f>
        <v>858716.570442631</v>
      </c>
      <c r="AS235" s="188" t="n">
        <f aca="false">SUM(AS240)</f>
        <v>6500000</v>
      </c>
      <c r="AT235" s="188" t="n">
        <f aca="false">SUM(AT240)</f>
        <v>0</v>
      </c>
      <c r="AU235" s="176" t="n">
        <v>0</v>
      </c>
      <c r="AV235" s="177" t="n">
        <f aca="false">SUM(AU235/AR235*100)</f>
        <v>0</v>
      </c>
      <c r="BB235" s="19" t="n">
        <f aca="false">SUM(AW235+AX235+AY235+AZ235+BA235)</f>
        <v>0</v>
      </c>
      <c r="BC235" s="143" t="n">
        <f aca="false">SUM(AU235-BB235)</f>
        <v>0</v>
      </c>
    </row>
    <row r="236" customFormat="false" ht="12.75" hidden="true" customHeight="false" outlineLevel="0" collapsed="false">
      <c r="A236" s="178"/>
      <c r="B236" s="172"/>
      <c r="C236" s="172"/>
      <c r="D236" s="172"/>
      <c r="E236" s="172"/>
      <c r="F236" s="172"/>
      <c r="G236" s="172"/>
      <c r="H236" s="172"/>
      <c r="I236" s="185" t="s">
        <v>377</v>
      </c>
      <c r="J236" s="186"/>
      <c r="K236" s="187" t="e">
        <f aca="false">SUM(K240)</f>
        <v>#REF!</v>
      </c>
      <c r="L236" s="187" t="e">
        <f aca="false">SUM(L240)</f>
        <v>#REF!</v>
      </c>
      <c r="M236" s="187" t="e">
        <f aca="false">SUM(M240)</f>
        <v>#REF!</v>
      </c>
      <c r="N236" s="187" t="n">
        <f aca="false">SUM(N240)</f>
        <v>400000</v>
      </c>
      <c r="O236" s="187" t="n">
        <f aca="false">SUM(O240)</f>
        <v>400000</v>
      </c>
      <c r="P236" s="187" t="n">
        <f aca="false">SUM(P240)</f>
        <v>500000</v>
      </c>
      <c r="Q236" s="187" t="n">
        <f aca="false">SUM(Q240)</f>
        <v>500000</v>
      </c>
      <c r="R236" s="187" t="n">
        <f aca="false">SUM(R240)</f>
        <v>0</v>
      </c>
      <c r="S236" s="187" t="n">
        <f aca="false">SUM(S240)</f>
        <v>500000</v>
      </c>
      <c r="T236" s="187" t="n">
        <f aca="false">SUM(T240)</f>
        <v>0</v>
      </c>
      <c r="U236" s="187" t="n">
        <f aca="false">SUM(U240)</f>
        <v>0</v>
      </c>
      <c r="V236" s="187" t="n">
        <f aca="false">SUM(V240)</f>
        <v>100</v>
      </c>
      <c r="W236" s="187" t="n">
        <f aca="false">SUM(W240)</f>
        <v>625000</v>
      </c>
      <c r="X236" s="187" t="n">
        <f aca="false">SUM(X240)</f>
        <v>200000</v>
      </c>
      <c r="Y236" s="187" t="n">
        <f aca="false">SUM(Y240)</f>
        <v>50000</v>
      </c>
      <c r="Z236" s="187" t="n">
        <f aca="false">SUM(Z240)</f>
        <v>50000</v>
      </c>
      <c r="AA236" s="187" t="n">
        <f aca="false">SUM(AA240)</f>
        <v>50000</v>
      </c>
      <c r="AB236" s="187" t="n">
        <f aca="false">SUM(AB240)</f>
        <v>0</v>
      </c>
      <c r="AC236" s="187" t="n">
        <f aca="false">SUM(AC240)</f>
        <v>50000</v>
      </c>
      <c r="AD236" s="187" t="n">
        <f aca="false">SUM(AD240)</f>
        <v>50000</v>
      </c>
      <c r="AE236" s="187" t="n">
        <f aca="false">SUM(AE240)</f>
        <v>0</v>
      </c>
      <c r="AF236" s="187" t="n">
        <f aca="false">SUM(AF240)</f>
        <v>0</v>
      </c>
      <c r="AG236" s="187" t="n">
        <f aca="false">SUM(AG240)</f>
        <v>50000</v>
      </c>
      <c r="AH236" s="187" t="n">
        <f aca="false">SUM(AH240)</f>
        <v>0</v>
      </c>
      <c r="AI236" s="187" t="n">
        <f aca="false">SUM(AI240)</f>
        <v>200000</v>
      </c>
      <c r="AJ236" s="187" t="n">
        <f aca="false">SUM(AJ240)</f>
        <v>19017.5</v>
      </c>
      <c r="AK236" s="187" t="n">
        <f aca="false">SUM(AK240)</f>
        <v>3620000</v>
      </c>
      <c r="AL236" s="187" t="n">
        <f aca="false">SUM(AL240)</f>
        <v>400000</v>
      </c>
      <c r="AM236" s="187" t="n">
        <f aca="false">SUM(AM240)</f>
        <v>0</v>
      </c>
      <c r="AN236" s="187" t="n">
        <f aca="false">SUM(AN240)</f>
        <v>4020000</v>
      </c>
      <c r="AO236" s="176" t="n">
        <f aca="false">SUM(AN236/$AN$8)</f>
        <v>533545.689826797</v>
      </c>
      <c r="AP236" s="188" t="n">
        <f aca="false">SUM(AP240)</f>
        <v>6470000</v>
      </c>
      <c r="AQ236" s="188" t="n">
        <f aca="false">SUM(AQ240)</f>
        <v>0</v>
      </c>
      <c r="AR236" s="176" t="n">
        <f aca="false">SUM(AP236/$AN$8)</f>
        <v>858716.570442631</v>
      </c>
      <c r="AS236" s="188" t="n">
        <f aca="false">SUM(AS240)</f>
        <v>6500000</v>
      </c>
      <c r="AT236" s="188" t="n">
        <f aca="false">SUM(AT240)</f>
        <v>0</v>
      </c>
      <c r="AU236" s="176"/>
      <c r="AV236" s="177" t="n">
        <f aca="false">SUM(AU236/AR236*100)</f>
        <v>0</v>
      </c>
      <c r="BB236" s="19" t="n">
        <f aca="false">SUM(AW236+AX236+AY236+AZ236+BA236)</f>
        <v>0</v>
      </c>
      <c r="BC236" s="143" t="n">
        <f aca="false">SUM(AU236-BB236)</f>
        <v>0</v>
      </c>
    </row>
    <row r="237" customFormat="false" ht="12.75" hidden="true" customHeight="false" outlineLevel="0" collapsed="false">
      <c r="A237" s="178"/>
      <c r="B237" s="172" t="s">
        <v>229</v>
      </c>
      <c r="C237" s="172"/>
      <c r="D237" s="172"/>
      <c r="E237" s="172"/>
      <c r="F237" s="172"/>
      <c r="G237" s="172"/>
      <c r="H237" s="172"/>
      <c r="I237" s="201" t="s">
        <v>230</v>
      </c>
      <c r="J237" s="186" t="s">
        <v>28</v>
      </c>
      <c r="K237" s="187"/>
      <c r="L237" s="187"/>
      <c r="M237" s="187"/>
      <c r="N237" s="187"/>
      <c r="O237" s="187"/>
      <c r="P237" s="187"/>
      <c r="Q237" s="187"/>
      <c r="R237" s="187"/>
      <c r="S237" s="187"/>
      <c r="T237" s="187"/>
      <c r="U237" s="187"/>
      <c r="V237" s="187"/>
      <c r="W237" s="187"/>
      <c r="X237" s="187"/>
      <c r="Y237" s="187"/>
      <c r="Z237" s="187"/>
      <c r="AA237" s="187"/>
      <c r="AB237" s="187"/>
      <c r="AC237" s="187"/>
      <c r="AD237" s="187"/>
      <c r="AE237" s="187"/>
      <c r="AF237" s="187"/>
      <c r="AG237" s="187"/>
      <c r="AH237" s="187"/>
      <c r="AI237" s="187"/>
      <c r="AJ237" s="187"/>
      <c r="AK237" s="187"/>
      <c r="AL237" s="187"/>
      <c r="AM237" s="187"/>
      <c r="AN237" s="187"/>
      <c r="AO237" s="176" t="n">
        <f aca="false">SUM(AN237/$AN$8)</f>
        <v>0</v>
      </c>
      <c r="AP237" s="188" t="n">
        <v>250000</v>
      </c>
      <c r="AQ237" s="188"/>
      <c r="AR237" s="176" t="n">
        <f aca="false">SUM(AP237/$AN$8)</f>
        <v>33180.7021036565</v>
      </c>
      <c r="AS237" s="188"/>
      <c r="AT237" s="188"/>
      <c r="AU237" s="176"/>
      <c r="AV237" s="177" t="n">
        <f aca="false">SUM(AU237/AR237*100)</f>
        <v>0</v>
      </c>
      <c r="BC237" s="143" t="n">
        <f aca="false">SUM(AU237-BB237)</f>
        <v>0</v>
      </c>
    </row>
    <row r="238" customFormat="false" ht="12.75" hidden="true" customHeight="false" outlineLevel="0" collapsed="false">
      <c r="A238" s="178"/>
      <c r="B238" s="172" t="s">
        <v>229</v>
      </c>
      <c r="C238" s="172"/>
      <c r="D238" s="172"/>
      <c r="E238" s="172"/>
      <c r="F238" s="172"/>
      <c r="G238" s="172"/>
      <c r="H238" s="172"/>
      <c r="I238" s="201" t="s">
        <v>402</v>
      </c>
      <c r="J238" s="186" t="s">
        <v>403</v>
      </c>
      <c r="K238" s="187"/>
      <c r="L238" s="187"/>
      <c r="M238" s="187"/>
      <c r="N238" s="187"/>
      <c r="O238" s="187"/>
      <c r="P238" s="187"/>
      <c r="Q238" s="187"/>
      <c r="R238" s="187"/>
      <c r="S238" s="187"/>
      <c r="T238" s="187"/>
      <c r="U238" s="187"/>
      <c r="V238" s="187"/>
      <c r="W238" s="187"/>
      <c r="X238" s="187"/>
      <c r="Y238" s="187"/>
      <c r="Z238" s="187"/>
      <c r="AA238" s="187"/>
      <c r="AB238" s="187"/>
      <c r="AC238" s="187"/>
      <c r="AD238" s="187"/>
      <c r="AE238" s="187"/>
      <c r="AF238" s="187"/>
      <c r="AG238" s="187"/>
      <c r="AH238" s="187"/>
      <c r="AI238" s="187"/>
      <c r="AJ238" s="187"/>
      <c r="AK238" s="187"/>
      <c r="AL238" s="187"/>
      <c r="AM238" s="187"/>
      <c r="AN238" s="187"/>
      <c r="AO238" s="176" t="n">
        <f aca="false">SUM(AN238/$AN$8)</f>
        <v>0</v>
      </c>
      <c r="AP238" s="188" t="n">
        <v>6200000</v>
      </c>
      <c r="AQ238" s="188"/>
      <c r="AR238" s="176" t="n">
        <f aca="false">SUM(AP238/$AN$8)</f>
        <v>822881.412170682</v>
      </c>
      <c r="AS238" s="188"/>
      <c r="AT238" s="188"/>
      <c r="AU238" s="176"/>
      <c r="AV238" s="177" t="n">
        <f aca="false">SUM(AU238/AR238*100)</f>
        <v>0</v>
      </c>
      <c r="BC238" s="143" t="n">
        <f aca="false">SUM(AU238-BB238)</f>
        <v>0</v>
      </c>
    </row>
    <row r="239" customFormat="false" ht="12.75" hidden="true" customHeight="false" outlineLevel="0" collapsed="false">
      <c r="A239" s="178"/>
      <c r="B239" s="172" t="s">
        <v>229</v>
      </c>
      <c r="C239" s="172"/>
      <c r="D239" s="172"/>
      <c r="E239" s="172"/>
      <c r="F239" s="172"/>
      <c r="G239" s="172"/>
      <c r="H239" s="172"/>
      <c r="I239" s="201" t="s">
        <v>316</v>
      </c>
      <c r="J239" s="186" t="s">
        <v>317</v>
      </c>
      <c r="K239" s="187"/>
      <c r="L239" s="187"/>
      <c r="M239" s="187"/>
      <c r="N239" s="187"/>
      <c r="O239" s="187"/>
      <c r="P239" s="187"/>
      <c r="Q239" s="187"/>
      <c r="R239" s="187"/>
      <c r="S239" s="187"/>
      <c r="T239" s="187"/>
      <c r="U239" s="187"/>
      <c r="V239" s="187"/>
      <c r="W239" s="187"/>
      <c r="X239" s="187"/>
      <c r="Y239" s="187"/>
      <c r="Z239" s="187"/>
      <c r="AA239" s="187"/>
      <c r="AB239" s="187"/>
      <c r="AC239" s="187"/>
      <c r="AD239" s="187"/>
      <c r="AE239" s="187"/>
      <c r="AF239" s="187"/>
      <c r="AG239" s="187"/>
      <c r="AH239" s="187"/>
      <c r="AI239" s="187"/>
      <c r="AJ239" s="187"/>
      <c r="AK239" s="187"/>
      <c r="AL239" s="187"/>
      <c r="AM239" s="187"/>
      <c r="AN239" s="187"/>
      <c r="AO239" s="176" t="n">
        <f aca="false">SUM(AN239/$AN$8)</f>
        <v>0</v>
      </c>
      <c r="AP239" s="188" t="n">
        <v>20000</v>
      </c>
      <c r="AQ239" s="188"/>
      <c r="AR239" s="176" t="n">
        <f aca="false">SUM(AP239/$AN$8)</f>
        <v>2654.45616829252</v>
      </c>
      <c r="AS239" s="188"/>
      <c r="AT239" s="188"/>
      <c r="AU239" s="176"/>
      <c r="AV239" s="177" t="n">
        <f aca="false">SUM(AU239/AR239*100)</f>
        <v>0</v>
      </c>
      <c r="BC239" s="143" t="n">
        <f aca="false">SUM(AU239-BB239)</f>
        <v>0</v>
      </c>
    </row>
    <row r="240" customFormat="false" ht="12.75" hidden="false" customHeight="false" outlineLevel="0" collapsed="false">
      <c r="A240" s="189"/>
      <c r="B240" s="190"/>
      <c r="C240" s="190"/>
      <c r="D240" s="190"/>
      <c r="E240" s="190"/>
      <c r="F240" s="190"/>
      <c r="G240" s="190"/>
      <c r="H240" s="190"/>
      <c r="I240" s="191" t="n">
        <v>4</v>
      </c>
      <c r="J240" s="84" t="s">
        <v>71</v>
      </c>
      <c r="K240" s="192" t="e">
        <f aca="false">SUM(K241)</f>
        <v>#REF!</v>
      </c>
      <c r="L240" s="192" t="e">
        <f aca="false">SUM(L241)</f>
        <v>#REF!</v>
      </c>
      <c r="M240" s="192" t="e">
        <f aca="false">SUM(M241)</f>
        <v>#REF!</v>
      </c>
      <c r="N240" s="192" t="n">
        <f aca="false">SUM(N241)</f>
        <v>400000</v>
      </c>
      <c r="O240" s="192" t="n">
        <f aca="false">SUM(O241)</f>
        <v>400000</v>
      </c>
      <c r="P240" s="192" t="n">
        <f aca="false">SUM(P241)</f>
        <v>500000</v>
      </c>
      <c r="Q240" s="192" t="n">
        <f aca="false">SUM(Q241)</f>
        <v>500000</v>
      </c>
      <c r="R240" s="192" t="n">
        <f aca="false">SUM(R241)</f>
        <v>0</v>
      </c>
      <c r="S240" s="192" t="n">
        <f aca="false">SUM(S241)</f>
        <v>500000</v>
      </c>
      <c r="T240" s="192" t="n">
        <f aca="false">SUM(T241)</f>
        <v>0</v>
      </c>
      <c r="U240" s="192" t="n">
        <f aca="false">SUM(U241)</f>
        <v>0</v>
      </c>
      <c r="V240" s="192" t="n">
        <f aca="false">SUM(V241)</f>
        <v>100</v>
      </c>
      <c r="W240" s="192" t="n">
        <f aca="false">SUM(W241)</f>
        <v>625000</v>
      </c>
      <c r="X240" s="192" t="n">
        <f aca="false">SUM(X241)</f>
        <v>200000</v>
      </c>
      <c r="Y240" s="192" t="n">
        <f aca="false">SUM(Y241)</f>
        <v>50000</v>
      </c>
      <c r="Z240" s="192" t="n">
        <f aca="false">SUM(Z241)</f>
        <v>50000</v>
      </c>
      <c r="AA240" s="192" t="n">
        <f aca="false">SUM(AA241)</f>
        <v>50000</v>
      </c>
      <c r="AB240" s="192" t="n">
        <f aca="false">SUM(AB241)</f>
        <v>0</v>
      </c>
      <c r="AC240" s="192" t="n">
        <f aca="false">SUM(AC241)</f>
        <v>50000</v>
      </c>
      <c r="AD240" s="192" t="n">
        <f aca="false">SUM(AD241)</f>
        <v>50000</v>
      </c>
      <c r="AE240" s="192" t="n">
        <f aca="false">SUM(AE241)</f>
        <v>0</v>
      </c>
      <c r="AF240" s="192" t="n">
        <f aca="false">SUM(AF241)</f>
        <v>0</v>
      </c>
      <c r="AG240" s="192" t="n">
        <f aca="false">SUM(AG241)</f>
        <v>50000</v>
      </c>
      <c r="AH240" s="192" t="n">
        <f aca="false">SUM(AH241)</f>
        <v>0</v>
      </c>
      <c r="AI240" s="192" t="n">
        <f aca="false">SUM(AI241)</f>
        <v>200000</v>
      </c>
      <c r="AJ240" s="192" t="n">
        <f aca="false">SUM(AJ241)</f>
        <v>19017.5</v>
      </c>
      <c r="AK240" s="192" t="n">
        <f aca="false">SUM(AK241)</f>
        <v>3620000</v>
      </c>
      <c r="AL240" s="192" t="n">
        <f aca="false">SUM(AL241)</f>
        <v>400000</v>
      </c>
      <c r="AM240" s="192" t="n">
        <f aca="false">SUM(AM241)</f>
        <v>0</v>
      </c>
      <c r="AN240" s="192" t="n">
        <f aca="false">SUM(AN241)</f>
        <v>4020000</v>
      </c>
      <c r="AO240" s="176" t="n">
        <f aca="false">SUM(AN240/$AN$8)</f>
        <v>533545.689826797</v>
      </c>
      <c r="AP240" s="176" t="n">
        <f aca="false">SUM(AP241)</f>
        <v>6470000</v>
      </c>
      <c r="AQ240" s="176" t="n">
        <f aca="false">SUM(AQ241)</f>
        <v>0</v>
      </c>
      <c r="AR240" s="176" t="n">
        <f aca="false">SUM(AP240/$AN$8)</f>
        <v>858716.570442631</v>
      </c>
      <c r="AS240" s="176" t="n">
        <f aca="false">SUM(AS241)</f>
        <v>6500000</v>
      </c>
      <c r="AT240" s="176" t="n">
        <f aca="false">SUM(AT241)</f>
        <v>0</v>
      </c>
      <c r="AU240" s="176"/>
      <c r="AV240" s="177" t="n">
        <f aca="false">SUM(AU240/AR240*100)</f>
        <v>0</v>
      </c>
      <c r="BB240" s="19" t="n">
        <f aca="false">SUM(AW240+AX240+AY240+AZ240+BA240)</f>
        <v>0</v>
      </c>
      <c r="BC240" s="143" t="n">
        <f aca="false">SUM(AU240-BB240)</f>
        <v>0</v>
      </c>
    </row>
    <row r="241" customFormat="false" ht="12.75" hidden="false" customHeight="false" outlineLevel="0" collapsed="false">
      <c r="A241" s="189"/>
      <c r="B241" s="190"/>
      <c r="C241" s="190"/>
      <c r="D241" s="190"/>
      <c r="E241" s="190"/>
      <c r="F241" s="190"/>
      <c r="G241" s="190"/>
      <c r="H241" s="190"/>
      <c r="I241" s="191" t="n">
        <v>42</v>
      </c>
      <c r="J241" s="84" t="s">
        <v>378</v>
      </c>
      <c r="K241" s="192" t="e">
        <f aca="false">SUM(K242:K242)</f>
        <v>#REF!</v>
      </c>
      <c r="L241" s="192" t="e">
        <f aca="false">SUM(L242:L242)</f>
        <v>#REF!</v>
      </c>
      <c r="M241" s="192" t="e">
        <f aca="false">SUM(M242:M242)</f>
        <v>#REF!</v>
      </c>
      <c r="N241" s="192" t="n">
        <f aca="false">SUM(N242)</f>
        <v>400000</v>
      </c>
      <c r="O241" s="192" t="n">
        <f aca="false">SUM(O242)</f>
        <v>400000</v>
      </c>
      <c r="P241" s="192" t="n">
        <f aca="false">SUM(P242)</f>
        <v>500000</v>
      </c>
      <c r="Q241" s="192" t="n">
        <f aca="false">SUM(Q242)</f>
        <v>500000</v>
      </c>
      <c r="R241" s="192" t="n">
        <f aca="false">SUM(R242)</f>
        <v>0</v>
      </c>
      <c r="S241" s="192" t="n">
        <f aca="false">SUM(S242)</f>
        <v>500000</v>
      </c>
      <c r="T241" s="192" t="n">
        <f aca="false">SUM(T242)</f>
        <v>0</v>
      </c>
      <c r="U241" s="192" t="n">
        <f aca="false">SUM(U242)</f>
        <v>0</v>
      </c>
      <c r="V241" s="192" t="n">
        <f aca="false">SUM(V242)</f>
        <v>100</v>
      </c>
      <c r="W241" s="192" t="n">
        <f aca="false">SUM(W242)</f>
        <v>625000</v>
      </c>
      <c r="X241" s="192" t="n">
        <f aca="false">SUM(X242)</f>
        <v>200000</v>
      </c>
      <c r="Y241" s="192" t="n">
        <f aca="false">SUM(Y242)</f>
        <v>50000</v>
      </c>
      <c r="Z241" s="192" t="n">
        <f aca="false">SUM(Z242)</f>
        <v>50000</v>
      </c>
      <c r="AA241" s="192" t="n">
        <f aca="false">SUM(AA242)</f>
        <v>50000</v>
      </c>
      <c r="AB241" s="192" t="n">
        <f aca="false">SUM(AB242)</f>
        <v>0</v>
      </c>
      <c r="AC241" s="192" t="n">
        <f aca="false">SUM(AC242)</f>
        <v>50000</v>
      </c>
      <c r="AD241" s="192" t="n">
        <f aca="false">SUM(AD242)</f>
        <v>50000</v>
      </c>
      <c r="AE241" s="192" t="n">
        <f aca="false">SUM(AE242)</f>
        <v>0</v>
      </c>
      <c r="AF241" s="192" t="n">
        <f aca="false">SUM(AF242)</f>
        <v>0</v>
      </c>
      <c r="AG241" s="192" t="n">
        <f aca="false">SUM(AG242)</f>
        <v>50000</v>
      </c>
      <c r="AH241" s="192" t="n">
        <f aca="false">SUM(AH242)</f>
        <v>0</v>
      </c>
      <c r="AI241" s="192" t="n">
        <f aca="false">SUM(AI242)</f>
        <v>200000</v>
      </c>
      <c r="AJ241" s="192" t="n">
        <f aca="false">SUM(AJ242)</f>
        <v>19017.5</v>
      </c>
      <c r="AK241" s="192" t="n">
        <f aca="false">SUM(AK242)</f>
        <v>3620000</v>
      </c>
      <c r="AL241" s="192" t="n">
        <f aca="false">SUM(AL242)</f>
        <v>400000</v>
      </c>
      <c r="AM241" s="192" t="n">
        <f aca="false">SUM(AM242)</f>
        <v>0</v>
      </c>
      <c r="AN241" s="192" t="n">
        <f aca="false">SUM(AN242)</f>
        <v>4020000</v>
      </c>
      <c r="AO241" s="176" t="n">
        <f aca="false">SUM(AN241/$AN$8)</f>
        <v>533545.689826797</v>
      </c>
      <c r="AP241" s="176" t="n">
        <f aca="false">SUM(AP242)</f>
        <v>6470000</v>
      </c>
      <c r="AQ241" s="176"/>
      <c r="AR241" s="176" t="n">
        <f aca="false">SUM(AP241/$AN$8)</f>
        <v>858716.570442631</v>
      </c>
      <c r="AS241" s="176" t="n">
        <v>6500000</v>
      </c>
      <c r="AT241" s="176"/>
      <c r="AU241" s="176"/>
      <c r="AV241" s="177" t="n">
        <f aca="false">SUM(AU241/AR241*100)</f>
        <v>0</v>
      </c>
      <c r="BB241" s="19" t="n">
        <f aca="false">SUM(AW241+AX241+AY241+AZ241+BA241)</f>
        <v>0</v>
      </c>
      <c r="BC241" s="143" t="n">
        <f aca="false">SUM(AU241-BB241)</f>
        <v>0</v>
      </c>
    </row>
    <row r="242" customFormat="false" ht="12.75" hidden="false" customHeight="false" outlineLevel="0" collapsed="false">
      <c r="A242" s="193"/>
      <c r="B242" s="194"/>
      <c r="C242" s="194"/>
      <c r="D242" s="194"/>
      <c r="E242" s="194"/>
      <c r="F242" s="194"/>
      <c r="G242" s="194"/>
      <c r="H242" s="194"/>
      <c r="I242" s="195" t="n">
        <v>421</v>
      </c>
      <c r="J242" s="196" t="s">
        <v>380</v>
      </c>
      <c r="K242" s="197" t="e">
        <f aca="false">SUM(#REF!)</f>
        <v>#REF!</v>
      </c>
      <c r="L242" s="197" t="e">
        <f aca="false">SUM(#REF!)</f>
        <v>#REF!</v>
      </c>
      <c r="M242" s="197" t="e">
        <f aca="false">SUM(#REF!)</f>
        <v>#REF!</v>
      </c>
      <c r="N242" s="197" t="n">
        <f aca="false">SUM(N244:N244)</f>
        <v>400000</v>
      </c>
      <c r="O242" s="197" t="n">
        <f aca="false">SUM(O244:O244)</f>
        <v>400000</v>
      </c>
      <c r="P242" s="197" t="n">
        <f aca="false">SUM(P244:P244)</f>
        <v>500000</v>
      </c>
      <c r="Q242" s="197" t="n">
        <f aca="false">SUM(Q244:Q244)</f>
        <v>500000</v>
      </c>
      <c r="R242" s="197" t="n">
        <f aca="false">SUM(R244:R244)</f>
        <v>0</v>
      </c>
      <c r="S242" s="197" t="n">
        <f aca="false">SUM(S244:S244)</f>
        <v>500000</v>
      </c>
      <c r="T242" s="197" t="n">
        <f aca="false">SUM(T244:T244)</f>
        <v>0</v>
      </c>
      <c r="U242" s="197" t="n">
        <f aca="false">SUM(U244:U244)</f>
        <v>0</v>
      </c>
      <c r="V242" s="197" t="n">
        <f aca="false">SUM(V244:V244)</f>
        <v>100</v>
      </c>
      <c r="W242" s="197" t="n">
        <f aca="false">SUM(W244:W244)</f>
        <v>625000</v>
      </c>
      <c r="X242" s="197" t="n">
        <f aca="false">SUM(X244:X244)</f>
        <v>200000</v>
      </c>
      <c r="Y242" s="197" t="n">
        <f aca="false">SUM(Y244:Y244)</f>
        <v>50000</v>
      </c>
      <c r="Z242" s="197" t="n">
        <f aca="false">SUM(Z244:Z244)</f>
        <v>50000</v>
      </c>
      <c r="AA242" s="197" t="n">
        <f aca="false">SUM(AA244:AA244)</f>
        <v>50000</v>
      </c>
      <c r="AB242" s="197" t="n">
        <f aca="false">SUM(AB244:AB244)</f>
        <v>0</v>
      </c>
      <c r="AC242" s="197" t="n">
        <f aca="false">SUM(AC244:AC244)</f>
        <v>50000</v>
      </c>
      <c r="AD242" s="197" t="n">
        <f aca="false">SUM(AD244:AD244)</f>
        <v>50000</v>
      </c>
      <c r="AE242" s="197" t="n">
        <f aca="false">SUM(AE244:AE244)</f>
        <v>0</v>
      </c>
      <c r="AF242" s="197" t="n">
        <f aca="false">SUM(AF244:AF244)</f>
        <v>0</v>
      </c>
      <c r="AG242" s="197" t="n">
        <f aca="false">SUM(AG247+AG244)</f>
        <v>50000</v>
      </c>
      <c r="AH242" s="197" t="n">
        <f aca="false">SUM(AH247+AH244)</f>
        <v>0</v>
      </c>
      <c r="AI242" s="197" t="n">
        <f aca="false">SUM(AI247+AI244)</f>
        <v>200000</v>
      </c>
      <c r="AJ242" s="197" t="n">
        <f aca="false">SUM(AJ244:AJ247)</f>
        <v>19017.5</v>
      </c>
      <c r="AK242" s="197" t="n">
        <f aca="false">SUM(AK243:AK247)</f>
        <v>3620000</v>
      </c>
      <c r="AL242" s="197" t="n">
        <f aca="false">SUM(AL243:AL247)</f>
        <v>400000</v>
      </c>
      <c r="AM242" s="197" t="n">
        <f aca="false">SUM(AM243:AM247)</f>
        <v>0</v>
      </c>
      <c r="AN242" s="197" t="n">
        <f aca="false">SUM(AN243:AN247)</f>
        <v>4020000</v>
      </c>
      <c r="AO242" s="176" t="n">
        <f aca="false">SUM(AN242/$AN$8)</f>
        <v>533545.689826797</v>
      </c>
      <c r="AP242" s="188" t="n">
        <f aca="false">SUM(AP243:AP247)</f>
        <v>6470000</v>
      </c>
      <c r="AQ242" s="188"/>
      <c r="AR242" s="176" t="n">
        <f aca="false">SUM(AP242/$AN$8)</f>
        <v>858716.570442631</v>
      </c>
      <c r="AS242" s="188"/>
      <c r="AT242" s="188"/>
      <c r="AU242" s="176"/>
      <c r="AV242" s="177" t="n">
        <f aca="false">SUM(AU242/AR242*100)</f>
        <v>0</v>
      </c>
      <c r="BB242" s="19" t="n">
        <f aca="false">SUM(AW242+AX242+AY242+AZ242+BA242)</f>
        <v>0</v>
      </c>
      <c r="BC242" s="143" t="n">
        <f aca="false">SUM(AU242-BB242)</f>
        <v>0</v>
      </c>
    </row>
    <row r="243" customFormat="false" ht="12.75" hidden="false" customHeight="false" outlineLevel="0" collapsed="false">
      <c r="A243" s="193"/>
      <c r="B243" s="194"/>
      <c r="C243" s="194"/>
      <c r="D243" s="194"/>
      <c r="E243" s="194"/>
      <c r="F243" s="194"/>
      <c r="G243" s="194"/>
      <c r="H243" s="194"/>
      <c r="I243" s="195" t="n">
        <v>42131</v>
      </c>
      <c r="J243" s="196" t="s">
        <v>404</v>
      </c>
      <c r="K243" s="197"/>
      <c r="L243" s="197"/>
      <c r="M243" s="197"/>
      <c r="N243" s="197"/>
      <c r="O243" s="197"/>
      <c r="P243" s="197"/>
      <c r="Q243" s="197"/>
      <c r="R243" s="197"/>
      <c r="S243" s="197"/>
      <c r="T243" s="197"/>
      <c r="U243" s="197"/>
      <c r="V243" s="197"/>
      <c r="W243" s="197"/>
      <c r="X243" s="197"/>
      <c r="Y243" s="197"/>
      <c r="Z243" s="197"/>
      <c r="AA243" s="197"/>
      <c r="AB243" s="197"/>
      <c r="AC243" s="197"/>
      <c r="AD243" s="197"/>
      <c r="AE243" s="197"/>
      <c r="AF243" s="197"/>
      <c r="AG243" s="197"/>
      <c r="AH243" s="197"/>
      <c r="AI243" s="197"/>
      <c r="AJ243" s="197"/>
      <c r="AK243" s="197"/>
      <c r="AL243" s="197" t="n">
        <v>400000</v>
      </c>
      <c r="AM243" s="197"/>
      <c r="AN243" s="197" t="n">
        <f aca="false">SUM(AK243+AL243-AM243)</f>
        <v>400000</v>
      </c>
      <c r="AO243" s="176" t="n">
        <f aca="false">SUM(AN243/$AN$8)</f>
        <v>53089.1233658504</v>
      </c>
      <c r="AP243" s="188" t="n">
        <v>250000</v>
      </c>
      <c r="AQ243" s="188"/>
      <c r="AR243" s="176" t="n">
        <f aca="false">SUM(AP243/$AN$8)</f>
        <v>33180.7021036565</v>
      </c>
      <c r="AS243" s="188"/>
      <c r="AT243" s="188"/>
      <c r="AU243" s="176"/>
      <c r="AV243" s="177" t="n">
        <f aca="false">SUM(AU243/AR243*100)</f>
        <v>0</v>
      </c>
      <c r="BB243" s="19" t="n">
        <f aca="false">SUM(AW243+AX243+AY243+AZ243+BA243)</f>
        <v>0</v>
      </c>
      <c r="BC243" s="143" t="n">
        <f aca="false">SUM(AU243-BB243)</f>
        <v>0</v>
      </c>
    </row>
    <row r="244" customFormat="false" ht="12.75" hidden="false" customHeight="false" outlineLevel="0" collapsed="false">
      <c r="A244" s="193"/>
      <c r="B244" s="194"/>
      <c r="C244" s="194"/>
      <c r="D244" s="194"/>
      <c r="E244" s="194"/>
      <c r="F244" s="194"/>
      <c r="G244" s="194"/>
      <c r="H244" s="194"/>
      <c r="I244" s="195" t="n">
        <v>42141</v>
      </c>
      <c r="J244" s="196" t="s">
        <v>405</v>
      </c>
      <c r="K244" s="197"/>
      <c r="L244" s="197"/>
      <c r="M244" s="197"/>
      <c r="N244" s="197" t="n">
        <v>400000</v>
      </c>
      <c r="O244" s="197" t="n">
        <v>400000</v>
      </c>
      <c r="P244" s="197" t="n">
        <v>500000</v>
      </c>
      <c r="Q244" s="197" t="n">
        <v>500000</v>
      </c>
      <c r="R244" s="197"/>
      <c r="S244" s="197" t="n">
        <v>500000</v>
      </c>
      <c r="T244" s="197"/>
      <c r="U244" s="197"/>
      <c r="V244" s="176" t="n">
        <f aca="false">S244/P244*100</f>
        <v>100</v>
      </c>
      <c r="W244" s="188" t="n">
        <v>625000</v>
      </c>
      <c r="X244" s="197" t="n">
        <v>200000</v>
      </c>
      <c r="Y244" s="197" t="n">
        <v>50000</v>
      </c>
      <c r="Z244" s="197" t="n">
        <v>50000</v>
      </c>
      <c r="AA244" s="197" t="n">
        <v>50000</v>
      </c>
      <c r="AB244" s="197"/>
      <c r="AC244" s="197" t="n">
        <v>50000</v>
      </c>
      <c r="AD244" s="197" t="n">
        <v>50000</v>
      </c>
      <c r="AE244" s="197"/>
      <c r="AF244" s="197"/>
      <c r="AG244" s="198" t="n">
        <f aca="false">SUM(AD244+AE244-AF244)</f>
        <v>50000</v>
      </c>
      <c r="AH244" s="197"/>
      <c r="AI244" s="197" t="n">
        <v>200000</v>
      </c>
      <c r="AJ244" s="129" t="n">
        <v>0</v>
      </c>
      <c r="AK244" s="197" t="n">
        <v>20000</v>
      </c>
      <c r="AL244" s="197"/>
      <c r="AM244" s="197"/>
      <c r="AN244" s="129" t="n">
        <f aca="false">SUM(AK244+AL244-AM244)</f>
        <v>20000</v>
      </c>
      <c r="AO244" s="176" t="n">
        <f aca="false">SUM(AN244/$AN$8)</f>
        <v>2654.45616829252</v>
      </c>
      <c r="AP244" s="131" t="n">
        <v>20000</v>
      </c>
      <c r="AQ244" s="131"/>
      <c r="AR244" s="176" t="n">
        <f aca="false">SUM(AP244/$AN$8)</f>
        <v>2654.45616829252</v>
      </c>
      <c r="AS244" s="131"/>
      <c r="AT244" s="131"/>
      <c r="AU244" s="176"/>
      <c r="AV244" s="177" t="n">
        <f aca="false">SUM(AU244/AR244*100)</f>
        <v>0</v>
      </c>
      <c r="BB244" s="19" t="n">
        <f aca="false">SUM(AW244+AX244+AY244+AZ244+BA244)</f>
        <v>0</v>
      </c>
      <c r="BC244" s="143" t="n">
        <f aca="false">SUM(AU244-BB244)</f>
        <v>0</v>
      </c>
    </row>
    <row r="245" customFormat="false" ht="12.75" hidden="false" customHeight="false" outlineLevel="0" collapsed="false">
      <c r="A245" s="193"/>
      <c r="B245" s="194"/>
      <c r="C245" s="194"/>
      <c r="D245" s="194"/>
      <c r="E245" s="194"/>
      <c r="F245" s="194"/>
      <c r="G245" s="194"/>
      <c r="H245" s="194"/>
      <c r="I245" s="206" t="n">
        <v>42142</v>
      </c>
      <c r="J245" s="196" t="s">
        <v>406</v>
      </c>
      <c r="K245" s="197"/>
      <c r="L245" s="197"/>
      <c r="M245" s="197"/>
      <c r="N245" s="197"/>
      <c r="O245" s="197"/>
      <c r="P245" s="197"/>
      <c r="Q245" s="197"/>
      <c r="R245" s="197"/>
      <c r="S245" s="197"/>
      <c r="T245" s="197"/>
      <c r="U245" s="197"/>
      <c r="V245" s="176"/>
      <c r="W245" s="188"/>
      <c r="X245" s="197"/>
      <c r="Y245" s="197"/>
      <c r="Z245" s="197"/>
      <c r="AA245" s="197"/>
      <c r="AB245" s="197"/>
      <c r="AC245" s="197"/>
      <c r="AD245" s="197"/>
      <c r="AE245" s="197"/>
      <c r="AF245" s="197"/>
      <c r="AG245" s="198"/>
      <c r="AH245" s="197"/>
      <c r="AI245" s="197"/>
      <c r="AJ245" s="129"/>
      <c r="AK245" s="197" t="n">
        <v>600000</v>
      </c>
      <c r="AL245" s="197"/>
      <c r="AM245" s="197"/>
      <c r="AN245" s="129" t="n">
        <f aca="false">SUM(AK245+AL245-AM245)</f>
        <v>600000</v>
      </c>
      <c r="AO245" s="176" t="n">
        <f aca="false">SUM(AN245/$AN$8)</f>
        <v>79633.6850487756</v>
      </c>
      <c r="AP245" s="131" t="n">
        <v>200000</v>
      </c>
      <c r="AQ245" s="131"/>
      <c r="AR245" s="176" t="n">
        <f aca="false">SUM(AP245/$AN$8)</f>
        <v>26544.5616829252</v>
      </c>
      <c r="AS245" s="131"/>
      <c r="AT245" s="131"/>
      <c r="AU245" s="176"/>
      <c r="AV245" s="177" t="n">
        <f aca="false">SUM(AU245/AR245*100)</f>
        <v>0</v>
      </c>
      <c r="BB245" s="19" t="n">
        <f aca="false">SUM(AW245+AX245+AY245+AZ245+BA245)</f>
        <v>0</v>
      </c>
      <c r="BC245" s="143" t="n">
        <f aca="false">SUM(AU245-BB245)</f>
        <v>0</v>
      </c>
    </row>
    <row r="246" customFormat="false" ht="12.75" hidden="false" customHeight="false" outlineLevel="0" collapsed="false">
      <c r="A246" s="193"/>
      <c r="B246" s="194"/>
      <c r="C246" s="194"/>
      <c r="D246" s="194"/>
      <c r="E246" s="194"/>
      <c r="F246" s="194"/>
      <c r="G246" s="194"/>
      <c r="H246" s="194"/>
      <c r="I246" s="195" t="n">
        <v>42142</v>
      </c>
      <c r="J246" s="196" t="s">
        <v>407</v>
      </c>
      <c r="K246" s="197"/>
      <c r="L246" s="197"/>
      <c r="M246" s="197"/>
      <c r="N246" s="197"/>
      <c r="O246" s="197"/>
      <c r="P246" s="197"/>
      <c r="Q246" s="197"/>
      <c r="R246" s="197"/>
      <c r="S246" s="197"/>
      <c r="T246" s="197"/>
      <c r="U246" s="197"/>
      <c r="V246" s="176"/>
      <c r="W246" s="188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8"/>
      <c r="AH246" s="197"/>
      <c r="AI246" s="197"/>
      <c r="AJ246" s="129"/>
      <c r="AK246" s="197" t="n">
        <v>3000000</v>
      </c>
      <c r="AL246" s="197"/>
      <c r="AM246" s="197"/>
      <c r="AN246" s="129" t="n">
        <f aca="false">SUM(AK246+AL246-AM246)</f>
        <v>3000000</v>
      </c>
      <c r="AO246" s="176" t="n">
        <f aca="false">SUM(AN246/$AN$8)</f>
        <v>398168.425243878</v>
      </c>
      <c r="AP246" s="131" t="n">
        <v>6000000</v>
      </c>
      <c r="AQ246" s="131"/>
      <c r="AR246" s="176" t="n">
        <f aca="false">SUM(AP246/$AN$8)</f>
        <v>796336.850487756</v>
      </c>
      <c r="AS246" s="131"/>
      <c r="AT246" s="131"/>
      <c r="AU246" s="176"/>
      <c r="AV246" s="177" t="n">
        <f aca="false">SUM(AU246/AR246*100)</f>
        <v>0</v>
      </c>
      <c r="BB246" s="19" t="n">
        <f aca="false">SUM(AW246+AX246+AY246+AZ246+BA246)</f>
        <v>0</v>
      </c>
      <c r="BC246" s="143" t="n">
        <f aca="false">SUM(AU246-BB246)</f>
        <v>0</v>
      </c>
    </row>
    <row r="247" customFormat="false" ht="12.75" hidden="true" customHeight="false" outlineLevel="0" collapsed="false">
      <c r="A247" s="193"/>
      <c r="B247" s="194"/>
      <c r="C247" s="194"/>
      <c r="D247" s="194"/>
      <c r="E247" s="194"/>
      <c r="F247" s="194"/>
      <c r="G247" s="194"/>
      <c r="H247" s="194"/>
      <c r="I247" s="195" t="n">
        <v>42147</v>
      </c>
      <c r="J247" s="196" t="s">
        <v>408</v>
      </c>
      <c r="K247" s="197"/>
      <c r="L247" s="197"/>
      <c r="M247" s="197"/>
      <c r="N247" s="197"/>
      <c r="O247" s="197"/>
      <c r="P247" s="197"/>
      <c r="Q247" s="197"/>
      <c r="R247" s="197"/>
      <c r="S247" s="197"/>
      <c r="T247" s="197"/>
      <c r="U247" s="197"/>
      <c r="V247" s="176"/>
      <c r="W247" s="188"/>
      <c r="X247" s="197"/>
      <c r="Y247" s="197"/>
      <c r="Z247" s="197"/>
      <c r="AA247" s="197"/>
      <c r="AB247" s="197"/>
      <c r="AC247" s="197"/>
      <c r="AD247" s="197"/>
      <c r="AE247" s="197"/>
      <c r="AF247" s="197"/>
      <c r="AG247" s="198"/>
      <c r="AH247" s="197"/>
      <c r="AI247" s="197"/>
      <c r="AJ247" s="129" t="n">
        <v>19017.5</v>
      </c>
      <c r="AK247" s="197" t="n">
        <v>0</v>
      </c>
      <c r="AL247" s="197"/>
      <c r="AM247" s="197"/>
      <c r="AN247" s="129" t="n">
        <f aca="false">SUM(AK247+AL247-AM247)</f>
        <v>0</v>
      </c>
      <c r="AO247" s="176" t="n">
        <f aca="false">SUM(AN247/$AN$8)</f>
        <v>0</v>
      </c>
      <c r="AP247" s="131"/>
      <c r="AQ247" s="131"/>
      <c r="AR247" s="176" t="n">
        <f aca="false">SUM(AP247/$AN$8)</f>
        <v>0</v>
      </c>
      <c r="AS247" s="131"/>
      <c r="AT247" s="131"/>
      <c r="AU247" s="176"/>
      <c r="AV247" s="177" t="e">
        <f aca="false">SUM(AU247/AR247*100)</f>
        <v>#DIV/0!</v>
      </c>
      <c r="BB247" s="19" t="n">
        <f aca="false">SUM(AW247+AX247+AY247+AZ247+BA247)</f>
        <v>0</v>
      </c>
      <c r="BC247" s="143" t="n">
        <f aca="false">SUM(AU247-BB247)</f>
        <v>0</v>
      </c>
    </row>
    <row r="248" customFormat="false" ht="12.75" hidden="true" customHeight="false" outlineLevel="0" collapsed="false">
      <c r="A248" s="178" t="s">
        <v>409</v>
      </c>
      <c r="B248" s="172"/>
      <c r="C248" s="172"/>
      <c r="D248" s="172"/>
      <c r="E248" s="172"/>
      <c r="F248" s="172"/>
      <c r="G248" s="172"/>
      <c r="H248" s="172"/>
      <c r="I248" s="185" t="s">
        <v>314</v>
      </c>
      <c r="J248" s="186" t="s">
        <v>410</v>
      </c>
      <c r="K248" s="187" t="e">
        <f aca="false">SUM(K251)</f>
        <v>#REF!</v>
      </c>
      <c r="L248" s="187" t="e">
        <f aca="false">SUM(L251)</f>
        <v>#REF!</v>
      </c>
      <c r="M248" s="187" t="e">
        <f aca="false">SUM(M251)</f>
        <v>#REF!</v>
      </c>
      <c r="N248" s="187" t="n">
        <f aca="false">SUM(N251)</f>
        <v>400000</v>
      </c>
      <c r="O248" s="187" t="n">
        <f aca="false">SUM(O251)</f>
        <v>400000</v>
      </c>
      <c r="P248" s="187" t="n">
        <f aca="false">SUM(P251)</f>
        <v>500000</v>
      </c>
      <c r="Q248" s="187" t="n">
        <f aca="false">SUM(Q251)</f>
        <v>500000</v>
      </c>
      <c r="R248" s="187" t="n">
        <f aca="false">SUM(R251)</f>
        <v>0</v>
      </c>
      <c r="S248" s="187" t="n">
        <f aca="false">SUM(S251)</f>
        <v>500000</v>
      </c>
      <c r="T248" s="187" t="n">
        <f aca="false">SUM(T251)</f>
        <v>0</v>
      </c>
      <c r="U248" s="187" t="n">
        <f aca="false">SUM(U251)</f>
        <v>0</v>
      </c>
      <c r="V248" s="187" t="n">
        <f aca="false">SUM(V251)</f>
        <v>100</v>
      </c>
      <c r="W248" s="187" t="n">
        <f aca="false">SUM(W251)</f>
        <v>0</v>
      </c>
      <c r="X248" s="187" t="n">
        <f aca="false">SUM(X251)</f>
        <v>0</v>
      </c>
      <c r="Y248" s="187" t="n">
        <f aca="false">SUM(Y251)</f>
        <v>50000</v>
      </c>
      <c r="Z248" s="187" t="n">
        <f aca="false">SUM(Z251)</f>
        <v>450000</v>
      </c>
      <c r="AA248" s="187" t="n">
        <f aca="false">SUM(AA251)</f>
        <v>100000</v>
      </c>
      <c r="AB248" s="187" t="n">
        <f aca="false">SUM(AB251)</f>
        <v>0</v>
      </c>
      <c r="AC248" s="187" t="n">
        <f aca="false">SUM(AC251)</f>
        <v>200000</v>
      </c>
      <c r="AD248" s="187" t="n">
        <f aca="false">SUM(AD251)</f>
        <v>200000</v>
      </c>
      <c r="AE248" s="187" t="n">
        <f aca="false">SUM(AE251)</f>
        <v>0</v>
      </c>
      <c r="AF248" s="187" t="n">
        <f aca="false">SUM(AF251)</f>
        <v>0</v>
      </c>
      <c r="AG248" s="187" t="n">
        <f aca="false">SUM(AG251)</f>
        <v>200000</v>
      </c>
      <c r="AH248" s="187" t="n">
        <f aca="false">SUM(AH251)</f>
        <v>143600</v>
      </c>
      <c r="AI248" s="187" t="n">
        <f aca="false">SUM(AI251)</f>
        <v>150000</v>
      </c>
      <c r="AJ248" s="187" t="n">
        <f aca="false">SUM(AJ251)</f>
        <v>0</v>
      </c>
      <c r="AK248" s="187" t="n">
        <f aca="false">SUM(AK251)</f>
        <v>150000</v>
      </c>
      <c r="AL248" s="187" t="n">
        <f aca="false">SUM(AL251)</f>
        <v>50000</v>
      </c>
      <c r="AM248" s="187" t="n">
        <f aca="false">SUM(AM251)</f>
        <v>0</v>
      </c>
      <c r="AN248" s="187" t="n">
        <f aca="false">SUM(AN251)</f>
        <v>200000</v>
      </c>
      <c r="AO248" s="176" t="n">
        <f aca="false">SUM(AN248/$AN$8)</f>
        <v>26544.5616829252</v>
      </c>
      <c r="AP248" s="188" t="n">
        <f aca="false">SUM(AP251)</f>
        <v>200000</v>
      </c>
      <c r="AQ248" s="188" t="n">
        <f aca="false">SUM(AQ251)</f>
        <v>0</v>
      </c>
      <c r="AR248" s="176" t="n">
        <f aca="false">SUM(AP248/$AN$8)</f>
        <v>26544.5616829252</v>
      </c>
      <c r="AS248" s="188" t="n">
        <f aca="false">SUM(AS251)</f>
        <v>200000</v>
      </c>
      <c r="AT248" s="188" t="n">
        <f aca="false">SUM(AT251)</f>
        <v>0</v>
      </c>
      <c r="AU248" s="176" t="n">
        <f aca="false">SUM(AU249)</f>
        <v>0</v>
      </c>
      <c r="AV248" s="177" t="n">
        <f aca="false">SUM(AU248/AR248*100)</f>
        <v>0</v>
      </c>
      <c r="BB248" s="19" t="n">
        <f aca="false">SUM(AW248+AX248+AY248+AZ248+BA248)</f>
        <v>0</v>
      </c>
      <c r="BC248" s="143" t="n">
        <f aca="false">SUM(AU248-BB248)</f>
        <v>0</v>
      </c>
    </row>
    <row r="249" customFormat="false" ht="12.75" hidden="true" customHeight="false" outlineLevel="0" collapsed="false">
      <c r="A249" s="178"/>
      <c r="B249" s="172"/>
      <c r="C249" s="172"/>
      <c r="D249" s="172"/>
      <c r="E249" s="172"/>
      <c r="F249" s="172"/>
      <c r="G249" s="172"/>
      <c r="H249" s="172"/>
      <c r="I249" s="185" t="s">
        <v>377</v>
      </c>
      <c r="J249" s="186"/>
      <c r="K249" s="187" t="e">
        <f aca="false">SUM(K251)</f>
        <v>#REF!</v>
      </c>
      <c r="L249" s="187" t="e">
        <f aca="false">SUM(L251)</f>
        <v>#REF!</v>
      </c>
      <c r="M249" s="187" t="e">
        <f aca="false">SUM(M251)</f>
        <v>#REF!</v>
      </c>
      <c r="N249" s="187" t="n">
        <f aca="false">SUM(N251)</f>
        <v>400000</v>
      </c>
      <c r="O249" s="187" t="n">
        <f aca="false">SUM(O251)</f>
        <v>400000</v>
      </c>
      <c r="P249" s="187" t="n">
        <f aca="false">SUM(P251)</f>
        <v>500000</v>
      </c>
      <c r="Q249" s="187" t="n">
        <f aca="false">SUM(Q251)</f>
        <v>500000</v>
      </c>
      <c r="R249" s="187" t="n">
        <f aca="false">SUM(R251)</f>
        <v>0</v>
      </c>
      <c r="S249" s="187" t="n">
        <f aca="false">SUM(S251)</f>
        <v>500000</v>
      </c>
      <c r="T249" s="187" t="n">
        <f aca="false">SUM(T251)</f>
        <v>0</v>
      </c>
      <c r="U249" s="187" t="n">
        <f aca="false">SUM(U251)</f>
        <v>0</v>
      </c>
      <c r="V249" s="187" t="n">
        <f aca="false">SUM(V251)</f>
        <v>100</v>
      </c>
      <c r="W249" s="187" t="n">
        <f aca="false">SUM(W251)</f>
        <v>0</v>
      </c>
      <c r="X249" s="187" t="n">
        <f aca="false">SUM(X251)</f>
        <v>0</v>
      </c>
      <c r="Y249" s="187" t="n">
        <f aca="false">SUM(Y251)</f>
        <v>50000</v>
      </c>
      <c r="Z249" s="187" t="n">
        <f aca="false">SUM(Z251)</f>
        <v>450000</v>
      </c>
      <c r="AA249" s="187" t="n">
        <f aca="false">SUM(AA251)</f>
        <v>100000</v>
      </c>
      <c r="AB249" s="187" t="n">
        <f aca="false">SUM(AB251)</f>
        <v>0</v>
      </c>
      <c r="AC249" s="187" t="n">
        <f aca="false">SUM(AC251)</f>
        <v>200000</v>
      </c>
      <c r="AD249" s="187" t="n">
        <f aca="false">SUM(AD251)</f>
        <v>200000</v>
      </c>
      <c r="AE249" s="187" t="n">
        <f aca="false">SUM(AE251)</f>
        <v>0</v>
      </c>
      <c r="AF249" s="187" t="n">
        <f aca="false">SUM(AF251)</f>
        <v>0</v>
      </c>
      <c r="AG249" s="187" t="n">
        <f aca="false">SUM(AG251)</f>
        <v>200000</v>
      </c>
      <c r="AH249" s="187" t="n">
        <f aca="false">SUM(AH251)</f>
        <v>143600</v>
      </c>
      <c r="AI249" s="187" t="n">
        <f aca="false">SUM(AI251)</f>
        <v>150000</v>
      </c>
      <c r="AJ249" s="187" t="n">
        <f aca="false">SUM(AJ251)</f>
        <v>0</v>
      </c>
      <c r="AK249" s="187" t="n">
        <f aca="false">SUM(AK251)</f>
        <v>150000</v>
      </c>
      <c r="AL249" s="187" t="n">
        <f aca="false">SUM(AL251)</f>
        <v>50000</v>
      </c>
      <c r="AM249" s="187" t="n">
        <f aca="false">SUM(AM251)</f>
        <v>0</v>
      </c>
      <c r="AN249" s="187" t="n">
        <f aca="false">SUM(AN251)</f>
        <v>200000</v>
      </c>
      <c r="AO249" s="176" t="n">
        <f aca="false">SUM(AN249/$AN$8)</f>
        <v>26544.5616829252</v>
      </c>
      <c r="AP249" s="188" t="n">
        <f aca="false">SUM(AP251)</f>
        <v>200000</v>
      </c>
      <c r="AQ249" s="188" t="n">
        <f aca="false">SUM(AQ251)</f>
        <v>0</v>
      </c>
      <c r="AR249" s="176" t="n">
        <f aca="false">SUM(AP249/$AN$8)</f>
        <v>26544.5616829252</v>
      </c>
      <c r="AS249" s="188" t="n">
        <f aca="false">SUM(AS251)</f>
        <v>200000</v>
      </c>
      <c r="AT249" s="188" t="n">
        <f aca="false">SUM(AT251)</f>
        <v>0</v>
      </c>
      <c r="AU249" s="176" t="n">
        <f aca="false">SUM(AU250)</f>
        <v>0</v>
      </c>
      <c r="AV249" s="177" t="n">
        <f aca="false">SUM(AU249/AR249*100)</f>
        <v>0</v>
      </c>
      <c r="BB249" s="19" t="n">
        <f aca="false">SUM(AW249+AX249+AY249+AZ249+BA249)</f>
        <v>0</v>
      </c>
      <c r="BC249" s="143" t="n">
        <f aca="false">SUM(AU249-BB249)</f>
        <v>0</v>
      </c>
    </row>
    <row r="250" customFormat="false" ht="12.75" hidden="true" customHeight="false" outlineLevel="0" collapsed="false">
      <c r="A250" s="178"/>
      <c r="B250" s="172" t="s">
        <v>229</v>
      </c>
      <c r="C250" s="172"/>
      <c r="D250" s="172"/>
      <c r="E250" s="172"/>
      <c r="F250" s="172"/>
      <c r="G250" s="172"/>
      <c r="H250" s="172"/>
      <c r="I250" s="201" t="s">
        <v>402</v>
      </c>
      <c r="J250" s="186" t="s">
        <v>403</v>
      </c>
      <c r="K250" s="187"/>
      <c r="L250" s="187"/>
      <c r="M250" s="187"/>
      <c r="N250" s="187"/>
      <c r="O250" s="187"/>
      <c r="P250" s="187"/>
      <c r="Q250" s="187"/>
      <c r="R250" s="187"/>
      <c r="S250" s="187"/>
      <c r="T250" s="187"/>
      <c r="U250" s="187"/>
      <c r="V250" s="187"/>
      <c r="W250" s="187"/>
      <c r="X250" s="187"/>
      <c r="Y250" s="187"/>
      <c r="Z250" s="187"/>
      <c r="AA250" s="187"/>
      <c r="AB250" s="187"/>
      <c r="AC250" s="187"/>
      <c r="AD250" s="187"/>
      <c r="AE250" s="187"/>
      <c r="AF250" s="187"/>
      <c r="AG250" s="187"/>
      <c r="AH250" s="187"/>
      <c r="AI250" s="187"/>
      <c r="AJ250" s="187"/>
      <c r="AK250" s="187"/>
      <c r="AL250" s="187"/>
      <c r="AM250" s="187"/>
      <c r="AN250" s="187"/>
      <c r="AO250" s="176" t="n">
        <f aca="false">SUM(AN250/$AN$8)</f>
        <v>0</v>
      </c>
      <c r="AP250" s="188" t="n">
        <v>200000</v>
      </c>
      <c r="AQ250" s="188"/>
      <c r="AR250" s="176" t="n">
        <f aca="false">SUM(AP250/$AN$8)</f>
        <v>26544.5616829252</v>
      </c>
      <c r="AS250" s="188" t="n">
        <v>200000</v>
      </c>
      <c r="AT250" s="188"/>
      <c r="AU250" s="176" t="n">
        <f aca="false">SUM(AU251)</f>
        <v>0</v>
      </c>
      <c r="AV250" s="177" t="n">
        <f aca="false">SUM(AU250/AR250*100)</f>
        <v>0</v>
      </c>
      <c r="BC250" s="143" t="n">
        <f aca="false">SUM(AU250-BB250)</f>
        <v>0</v>
      </c>
    </row>
    <row r="251" customFormat="false" ht="12.75" hidden="false" customHeight="false" outlineLevel="0" collapsed="false">
      <c r="A251" s="189"/>
      <c r="B251" s="190"/>
      <c r="C251" s="190"/>
      <c r="D251" s="190"/>
      <c r="E251" s="190"/>
      <c r="F251" s="190"/>
      <c r="G251" s="190"/>
      <c r="H251" s="190"/>
      <c r="I251" s="191" t="n">
        <v>4</v>
      </c>
      <c r="J251" s="84" t="s">
        <v>71</v>
      </c>
      <c r="K251" s="192" t="e">
        <f aca="false">SUM(K252)</f>
        <v>#REF!</v>
      </c>
      <c r="L251" s="192" t="e">
        <f aca="false">SUM(L252)</f>
        <v>#REF!</v>
      </c>
      <c r="M251" s="192" t="e">
        <f aca="false">SUM(M252)</f>
        <v>#REF!</v>
      </c>
      <c r="N251" s="192" t="n">
        <f aca="false">SUM(N252)</f>
        <v>400000</v>
      </c>
      <c r="O251" s="192" t="n">
        <f aca="false">SUM(O252)</f>
        <v>400000</v>
      </c>
      <c r="P251" s="192" t="n">
        <f aca="false">SUM(P252)</f>
        <v>500000</v>
      </c>
      <c r="Q251" s="192" t="n">
        <f aca="false">SUM(Q252)</f>
        <v>500000</v>
      </c>
      <c r="R251" s="192" t="n">
        <f aca="false">SUM(R252)</f>
        <v>0</v>
      </c>
      <c r="S251" s="192" t="n">
        <f aca="false">SUM(S252)</f>
        <v>500000</v>
      </c>
      <c r="T251" s="192" t="n">
        <f aca="false">SUM(T252)</f>
        <v>0</v>
      </c>
      <c r="U251" s="192" t="n">
        <f aca="false">SUM(U252)</f>
        <v>0</v>
      </c>
      <c r="V251" s="192" t="n">
        <f aca="false">SUM(V252)</f>
        <v>100</v>
      </c>
      <c r="W251" s="192" t="n">
        <f aca="false">SUM(W252)</f>
        <v>0</v>
      </c>
      <c r="X251" s="192" t="n">
        <f aca="false">SUM(X252)</f>
        <v>0</v>
      </c>
      <c r="Y251" s="192" t="n">
        <f aca="false">SUM(Y252)</f>
        <v>50000</v>
      </c>
      <c r="Z251" s="192" t="n">
        <f aca="false">SUM(Z252)</f>
        <v>450000</v>
      </c>
      <c r="AA251" s="192" t="n">
        <f aca="false">SUM(AA252)</f>
        <v>100000</v>
      </c>
      <c r="AB251" s="192" t="n">
        <f aca="false">SUM(AB252)</f>
        <v>0</v>
      </c>
      <c r="AC251" s="192" t="n">
        <f aca="false">SUM(AC252)</f>
        <v>200000</v>
      </c>
      <c r="AD251" s="192" t="n">
        <f aca="false">SUM(AD252)</f>
        <v>200000</v>
      </c>
      <c r="AE251" s="192" t="n">
        <f aca="false">SUM(AE252)</f>
        <v>0</v>
      </c>
      <c r="AF251" s="192" t="n">
        <f aca="false">SUM(AF252)</f>
        <v>0</v>
      </c>
      <c r="AG251" s="192" t="n">
        <f aca="false">SUM(AG252)</f>
        <v>200000</v>
      </c>
      <c r="AH251" s="192" t="n">
        <f aca="false">SUM(AH252)</f>
        <v>143600</v>
      </c>
      <c r="AI251" s="192" t="n">
        <f aca="false">SUM(AI252)</f>
        <v>150000</v>
      </c>
      <c r="AJ251" s="192" t="n">
        <f aca="false">SUM(AJ252)</f>
        <v>0</v>
      </c>
      <c r="AK251" s="192" t="n">
        <f aca="false">SUM(AK252)</f>
        <v>150000</v>
      </c>
      <c r="AL251" s="192" t="n">
        <f aca="false">SUM(AL252)</f>
        <v>50000</v>
      </c>
      <c r="AM251" s="192" t="n">
        <f aca="false">SUM(AM252)</f>
        <v>0</v>
      </c>
      <c r="AN251" s="192" t="n">
        <f aca="false">SUM(AN252)</f>
        <v>200000</v>
      </c>
      <c r="AO251" s="176" t="n">
        <f aca="false">SUM(AN251/$AN$8)</f>
        <v>26544.5616829252</v>
      </c>
      <c r="AP251" s="176" t="n">
        <f aca="false">SUM(AP252)</f>
        <v>200000</v>
      </c>
      <c r="AQ251" s="176" t="n">
        <f aca="false">SUM(AQ252)</f>
        <v>0</v>
      </c>
      <c r="AR251" s="176" t="n">
        <f aca="false">SUM(AP251/$AN$8)</f>
        <v>26544.5616829252</v>
      </c>
      <c r="AS251" s="176" t="n">
        <f aca="false">SUM(AS252)</f>
        <v>200000</v>
      </c>
      <c r="AT251" s="176" t="n">
        <f aca="false">SUM(AT252)</f>
        <v>0</v>
      </c>
      <c r="AU251" s="176" t="n">
        <f aca="false">SUM(AU252)</f>
        <v>0</v>
      </c>
      <c r="AV251" s="177" t="n">
        <f aca="false">SUM(AU251/AR251*100)</f>
        <v>0</v>
      </c>
      <c r="BB251" s="19" t="n">
        <f aca="false">SUM(AW251+AX251+AY251+AZ251+BA251)</f>
        <v>0</v>
      </c>
      <c r="BC251" s="143" t="n">
        <f aca="false">SUM(AU251-BB251)</f>
        <v>0</v>
      </c>
    </row>
    <row r="252" customFormat="false" ht="12.75" hidden="false" customHeight="false" outlineLevel="0" collapsed="false">
      <c r="A252" s="189"/>
      <c r="B252" s="190"/>
      <c r="C252" s="190"/>
      <c r="D252" s="190"/>
      <c r="E252" s="190"/>
      <c r="F252" s="190"/>
      <c r="G252" s="190"/>
      <c r="H252" s="190"/>
      <c r="I252" s="191" t="n">
        <v>42</v>
      </c>
      <c r="J252" s="84" t="s">
        <v>378</v>
      </c>
      <c r="K252" s="192" t="e">
        <f aca="false">SUM(K253:K253)</f>
        <v>#REF!</v>
      </c>
      <c r="L252" s="192" t="e">
        <f aca="false">SUM(L253:L253)</f>
        <v>#REF!</v>
      </c>
      <c r="M252" s="192" t="e">
        <f aca="false">SUM(M253:M253)</f>
        <v>#REF!</v>
      </c>
      <c r="N252" s="192" t="n">
        <f aca="false">SUM(N253)</f>
        <v>400000</v>
      </c>
      <c r="O252" s="192" t="n">
        <f aca="false">SUM(O253)</f>
        <v>400000</v>
      </c>
      <c r="P252" s="192" t="n">
        <f aca="false">SUM(P253)</f>
        <v>500000</v>
      </c>
      <c r="Q252" s="192" t="n">
        <f aca="false">SUM(Q253)</f>
        <v>500000</v>
      </c>
      <c r="R252" s="192" t="n">
        <f aca="false">SUM(R253)</f>
        <v>0</v>
      </c>
      <c r="S252" s="192" t="n">
        <f aca="false">SUM(S253)</f>
        <v>500000</v>
      </c>
      <c r="T252" s="192" t="n">
        <f aca="false">SUM(T253)</f>
        <v>0</v>
      </c>
      <c r="U252" s="192" t="n">
        <f aca="false">SUM(U253)</f>
        <v>0</v>
      </c>
      <c r="V252" s="192" t="n">
        <f aca="false">SUM(V253)</f>
        <v>100</v>
      </c>
      <c r="W252" s="192" t="n">
        <f aca="false">SUM(W253)</f>
        <v>0</v>
      </c>
      <c r="X252" s="192" t="n">
        <f aca="false">SUM(X253)</f>
        <v>0</v>
      </c>
      <c r="Y252" s="192" t="n">
        <f aca="false">SUM(Y253+Y255)</f>
        <v>50000</v>
      </c>
      <c r="Z252" s="192" t="n">
        <f aca="false">SUM(Z253+Z255)</f>
        <v>450000</v>
      </c>
      <c r="AA252" s="192" t="n">
        <f aca="false">SUM(AA253+AA255)</f>
        <v>100000</v>
      </c>
      <c r="AB252" s="192" t="n">
        <f aca="false">SUM(AB253+AB255)</f>
        <v>0</v>
      </c>
      <c r="AC252" s="192" t="n">
        <f aca="false">SUM(AC253+AC255)</f>
        <v>200000</v>
      </c>
      <c r="AD252" s="192" t="n">
        <f aca="false">SUM(AD253+AD255)</f>
        <v>200000</v>
      </c>
      <c r="AE252" s="192" t="n">
        <f aca="false">SUM(AE253+AE255)</f>
        <v>0</v>
      </c>
      <c r="AF252" s="192" t="n">
        <f aca="false">SUM(AF253+AF255)</f>
        <v>0</v>
      </c>
      <c r="AG252" s="192" t="n">
        <f aca="false">SUM(AG253+AG255)</f>
        <v>200000</v>
      </c>
      <c r="AH252" s="192" t="n">
        <f aca="false">SUM(AH253+AH255)</f>
        <v>143600</v>
      </c>
      <c r="AI252" s="192" t="n">
        <f aca="false">SUM(AI253+AI255)</f>
        <v>150000</v>
      </c>
      <c r="AJ252" s="192" t="n">
        <f aca="false">SUM(AJ253+AJ255)</f>
        <v>0</v>
      </c>
      <c r="AK252" s="192" t="n">
        <f aca="false">SUM(AK253+AK255)</f>
        <v>150000</v>
      </c>
      <c r="AL252" s="192" t="n">
        <f aca="false">SUM(AL253+AL255)</f>
        <v>50000</v>
      </c>
      <c r="AM252" s="192" t="n">
        <f aca="false">SUM(AM253+AM255)</f>
        <v>0</v>
      </c>
      <c r="AN252" s="192" t="n">
        <f aca="false">SUM(AN253+AN255)</f>
        <v>200000</v>
      </c>
      <c r="AO252" s="176" t="n">
        <f aca="false">SUM(AN252/$AN$8)</f>
        <v>26544.5616829252</v>
      </c>
      <c r="AP252" s="176" t="n">
        <f aca="false">SUM(AP253+AP255)</f>
        <v>200000</v>
      </c>
      <c r="AQ252" s="176"/>
      <c r="AR252" s="176" t="n">
        <f aca="false">SUM(AP252/$AN$8)</f>
        <v>26544.5616829252</v>
      </c>
      <c r="AS252" s="176" t="n">
        <v>200000</v>
      </c>
      <c r="AT252" s="176"/>
      <c r="AU252" s="176" t="n">
        <f aca="false">SUM(AU253)</f>
        <v>0</v>
      </c>
      <c r="AV252" s="177" t="n">
        <f aca="false">SUM(AU252/AR252*100)</f>
        <v>0</v>
      </c>
      <c r="BB252" s="19" t="n">
        <f aca="false">SUM(AW252+AX252+AY252+AZ252+BA252)</f>
        <v>0</v>
      </c>
      <c r="BC252" s="143" t="n">
        <f aca="false">SUM(AU252-BB252)</f>
        <v>0</v>
      </c>
    </row>
    <row r="253" customFormat="false" ht="12.75" hidden="false" customHeight="false" outlineLevel="0" collapsed="false">
      <c r="A253" s="193"/>
      <c r="B253" s="194" t="s">
        <v>411</v>
      </c>
      <c r="C253" s="194"/>
      <c r="D253" s="194"/>
      <c r="E253" s="194"/>
      <c r="F253" s="194"/>
      <c r="G253" s="194"/>
      <c r="H253" s="194"/>
      <c r="I253" s="195" t="n">
        <v>422</v>
      </c>
      <c r="J253" s="196" t="s">
        <v>321</v>
      </c>
      <c r="K253" s="197" t="e">
        <f aca="false">SUM(#REF!)</f>
        <v>#REF!</v>
      </c>
      <c r="L253" s="197" t="e">
        <f aca="false">SUM(#REF!)</f>
        <v>#REF!</v>
      </c>
      <c r="M253" s="197" t="e">
        <f aca="false">SUM(#REF!)</f>
        <v>#REF!</v>
      </c>
      <c r="N253" s="197" t="n">
        <f aca="false">SUM(N254:N254)</f>
        <v>400000</v>
      </c>
      <c r="O253" s="197" t="n">
        <f aca="false">SUM(O254:O254)</f>
        <v>400000</v>
      </c>
      <c r="P253" s="197" t="n">
        <f aca="false">SUM(P254:P254)</f>
        <v>500000</v>
      </c>
      <c r="Q253" s="197" t="n">
        <f aca="false">SUM(Q254:Q254)</f>
        <v>500000</v>
      </c>
      <c r="R253" s="197" t="n">
        <f aca="false">SUM(R254:R254)</f>
        <v>0</v>
      </c>
      <c r="S253" s="197" t="n">
        <f aca="false">SUM(S254:S254)</f>
        <v>500000</v>
      </c>
      <c r="T253" s="197" t="n">
        <f aca="false">SUM(T254:T254)</f>
        <v>0</v>
      </c>
      <c r="U253" s="197" t="n">
        <f aca="false">SUM(U254:U254)</f>
        <v>0</v>
      </c>
      <c r="V253" s="197" t="n">
        <f aca="false">SUM(V254:V254)</f>
        <v>100</v>
      </c>
      <c r="W253" s="197" t="n">
        <f aca="false">SUM(W254:W254)</f>
        <v>0</v>
      </c>
      <c r="X253" s="197" t="n">
        <f aca="false">SUM(X254:X254)</f>
        <v>0</v>
      </c>
      <c r="Y253" s="197" t="n">
        <f aca="false">SUM(Y254:Y254)</f>
        <v>50000</v>
      </c>
      <c r="Z253" s="197" t="n">
        <f aca="false">SUM(Z254:Z254)</f>
        <v>50000</v>
      </c>
      <c r="AA253" s="197" t="n">
        <f aca="false">SUM(AA254:AA254)</f>
        <v>50000</v>
      </c>
      <c r="AB253" s="197" t="n">
        <f aca="false">SUM(AB254:AB254)</f>
        <v>0</v>
      </c>
      <c r="AC253" s="197" t="n">
        <f aca="false">SUM(AC254:AC254)</f>
        <v>50000</v>
      </c>
      <c r="AD253" s="197" t="n">
        <f aca="false">SUM(AD254:AD254)</f>
        <v>50000</v>
      </c>
      <c r="AE253" s="197" t="n">
        <f aca="false">SUM(AE254:AE254)</f>
        <v>0</v>
      </c>
      <c r="AF253" s="197" t="n">
        <f aca="false">SUM(AF254:AF254)</f>
        <v>0</v>
      </c>
      <c r="AG253" s="197" t="n">
        <f aca="false">SUM(AG254:AG254)</f>
        <v>50000</v>
      </c>
      <c r="AH253" s="197" t="n">
        <f aca="false">SUM(AH254:AH254)</f>
        <v>0</v>
      </c>
      <c r="AI253" s="197" t="n">
        <f aca="false">SUM(AI254:AI254)</f>
        <v>50000</v>
      </c>
      <c r="AJ253" s="197" t="n">
        <f aca="false">SUM(AJ254:AJ254)</f>
        <v>0</v>
      </c>
      <c r="AK253" s="197" t="n">
        <f aca="false">SUM(AK254:AK254)</f>
        <v>150000</v>
      </c>
      <c r="AL253" s="197" t="n">
        <f aca="false">SUM(AL254:AL254)</f>
        <v>50000</v>
      </c>
      <c r="AM253" s="197" t="n">
        <f aca="false">SUM(AM254:AM254)</f>
        <v>0</v>
      </c>
      <c r="AN253" s="197" t="n">
        <f aca="false">SUM(AN254:AN254)</f>
        <v>200000</v>
      </c>
      <c r="AO253" s="176" t="n">
        <f aca="false">SUM(AN253/$AN$8)</f>
        <v>26544.5616829252</v>
      </c>
      <c r="AP253" s="188" t="n">
        <f aca="false">SUM(AP254:AP254)</f>
        <v>200000</v>
      </c>
      <c r="AQ253" s="188"/>
      <c r="AR253" s="176" t="n">
        <f aca="false">SUM(AP253/$AN$8)</f>
        <v>26544.5616829252</v>
      </c>
      <c r="AS253" s="188"/>
      <c r="AT253" s="188"/>
      <c r="AU253" s="176" t="n">
        <f aca="false">SUM(AU254:AU254)</f>
        <v>0</v>
      </c>
      <c r="AV253" s="177" t="n">
        <f aca="false">SUM(AU253/AR253*100)</f>
        <v>0</v>
      </c>
      <c r="BB253" s="19" t="n">
        <f aca="false">SUM(AW253+AX253+AY253+AZ253+BA253)</f>
        <v>0</v>
      </c>
      <c r="BC253" s="143" t="n">
        <f aca="false">SUM(AU253-BB253)</f>
        <v>0</v>
      </c>
    </row>
    <row r="254" customFormat="false" ht="12.75" hidden="false" customHeight="false" outlineLevel="0" collapsed="false">
      <c r="A254" s="193"/>
      <c r="B254" s="194"/>
      <c r="C254" s="194"/>
      <c r="D254" s="194"/>
      <c r="E254" s="194"/>
      <c r="F254" s="194"/>
      <c r="G254" s="194"/>
      <c r="H254" s="194"/>
      <c r="I254" s="195" t="n">
        <v>42231</v>
      </c>
      <c r="J254" s="196" t="s">
        <v>412</v>
      </c>
      <c r="K254" s="197"/>
      <c r="L254" s="197"/>
      <c r="M254" s="197"/>
      <c r="N254" s="197" t="n">
        <v>400000</v>
      </c>
      <c r="O254" s="197" t="n">
        <v>400000</v>
      </c>
      <c r="P254" s="197" t="n">
        <v>500000</v>
      </c>
      <c r="Q254" s="197" t="n">
        <v>500000</v>
      </c>
      <c r="R254" s="197"/>
      <c r="S254" s="197" t="n">
        <v>500000</v>
      </c>
      <c r="T254" s="197"/>
      <c r="U254" s="197"/>
      <c r="V254" s="176" t="n">
        <f aca="false">S254/P254*100</f>
        <v>100</v>
      </c>
      <c r="W254" s="188"/>
      <c r="X254" s="197"/>
      <c r="Y254" s="197" t="n">
        <v>50000</v>
      </c>
      <c r="Z254" s="197" t="n">
        <v>50000</v>
      </c>
      <c r="AA254" s="197" t="n">
        <v>50000</v>
      </c>
      <c r="AB254" s="197"/>
      <c r="AC254" s="197" t="n">
        <v>50000</v>
      </c>
      <c r="AD254" s="197" t="n">
        <v>50000</v>
      </c>
      <c r="AE254" s="197"/>
      <c r="AF254" s="197"/>
      <c r="AG254" s="198" t="n">
        <f aca="false">SUM(AD254+AE254-AF254)</f>
        <v>50000</v>
      </c>
      <c r="AH254" s="197"/>
      <c r="AI254" s="197" t="n">
        <v>50000</v>
      </c>
      <c r="AJ254" s="129" t="n">
        <v>0</v>
      </c>
      <c r="AK254" s="197" t="n">
        <v>150000</v>
      </c>
      <c r="AL254" s="197" t="n">
        <v>50000</v>
      </c>
      <c r="AM254" s="197"/>
      <c r="AN254" s="129" t="n">
        <f aca="false">SUM(AK254+AL254-AM254)</f>
        <v>200000</v>
      </c>
      <c r="AO254" s="176" t="n">
        <f aca="false">SUM(AN254/$AN$8)</f>
        <v>26544.5616829252</v>
      </c>
      <c r="AP254" s="131" t="n">
        <v>200000</v>
      </c>
      <c r="AQ254" s="131"/>
      <c r="AR254" s="176" t="n">
        <f aca="false">SUM(AP254/$AN$8)</f>
        <v>26544.5616829252</v>
      </c>
      <c r="AS254" s="131"/>
      <c r="AT254" s="131"/>
      <c r="AU254" s="176"/>
      <c r="AV254" s="177" t="n">
        <f aca="false">SUM(AU254/AR254*100)</f>
        <v>0</v>
      </c>
      <c r="BB254" s="19" t="n">
        <f aca="false">SUM(AW254+AX254+AY254+AZ254+BA254)</f>
        <v>0</v>
      </c>
      <c r="BC254" s="143" t="n">
        <f aca="false">SUM(AU254-BB254)</f>
        <v>0</v>
      </c>
    </row>
    <row r="255" customFormat="false" ht="12.75" hidden="true" customHeight="false" outlineLevel="0" collapsed="false">
      <c r="A255" s="193"/>
      <c r="B255" s="194"/>
      <c r="C255" s="194"/>
      <c r="D255" s="194"/>
      <c r="E255" s="194"/>
      <c r="F255" s="194"/>
      <c r="G255" s="194"/>
      <c r="H255" s="194"/>
      <c r="I255" s="195" t="n">
        <v>423</v>
      </c>
      <c r="J255" s="196" t="s">
        <v>413</v>
      </c>
      <c r="K255" s="197"/>
      <c r="L255" s="197"/>
      <c r="M255" s="197"/>
      <c r="N255" s="197"/>
      <c r="O255" s="197"/>
      <c r="P255" s="197"/>
      <c r="Q255" s="197"/>
      <c r="R255" s="197"/>
      <c r="S255" s="197"/>
      <c r="T255" s="197"/>
      <c r="U255" s="197"/>
      <c r="V255" s="176"/>
      <c r="W255" s="188"/>
      <c r="X255" s="197"/>
      <c r="Y255" s="197" t="n">
        <f aca="false">SUM(Y256)</f>
        <v>0</v>
      </c>
      <c r="Z255" s="197" t="n">
        <f aca="false">SUM(Z256)</f>
        <v>400000</v>
      </c>
      <c r="AA255" s="197" t="n">
        <f aca="false">AA256</f>
        <v>50000</v>
      </c>
      <c r="AB255" s="197" t="n">
        <f aca="false">AB256</f>
        <v>0</v>
      </c>
      <c r="AC255" s="197" t="n">
        <f aca="false">AC256</f>
        <v>150000</v>
      </c>
      <c r="AD255" s="197" t="n">
        <f aca="false">AD256</f>
        <v>150000</v>
      </c>
      <c r="AE255" s="197" t="n">
        <f aca="false">AE256</f>
        <v>0</v>
      </c>
      <c r="AF255" s="197" t="n">
        <f aca="false">AF256</f>
        <v>0</v>
      </c>
      <c r="AG255" s="197" t="n">
        <f aca="false">AG256</f>
        <v>150000</v>
      </c>
      <c r="AH255" s="197" t="n">
        <f aca="false">AH256</f>
        <v>143600</v>
      </c>
      <c r="AI255" s="197" t="n">
        <f aca="false">AI256</f>
        <v>100000</v>
      </c>
      <c r="AJ255" s="197" t="n">
        <f aca="false">AJ256</f>
        <v>0</v>
      </c>
      <c r="AK255" s="197" t="n">
        <f aca="false">AK256</f>
        <v>0</v>
      </c>
      <c r="AL255" s="197"/>
      <c r="AM255" s="197"/>
      <c r="AN255" s="129" t="n">
        <f aca="false">SUM(AK255+AL255-AM255)</f>
        <v>0</v>
      </c>
      <c r="AO255" s="176" t="n">
        <f aca="false">SUM(AN255/$AN$8)</f>
        <v>0</v>
      </c>
      <c r="AP255" s="131"/>
      <c r="AQ255" s="131"/>
      <c r="AR255" s="176" t="n">
        <f aca="false">SUM(AP255/$AN$8)</f>
        <v>0</v>
      </c>
      <c r="AS255" s="131"/>
      <c r="AT255" s="131"/>
      <c r="AU255" s="176"/>
      <c r="AV255" s="177" t="e">
        <f aca="false">SUM(AU255/AR255*100)</f>
        <v>#DIV/0!</v>
      </c>
      <c r="BB255" s="19" t="n">
        <f aca="false">SUM(AW255+AX255+AY255+AZ255+BA255)</f>
        <v>0</v>
      </c>
      <c r="BC255" s="143" t="n">
        <f aca="false">SUM(AU255-BB255)</f>
        <v>0</v>
      </c>
    </row>
    <row r="256" customFormat="false" ht="12.75" hidden="true" customHeight="false" outlineLevel="0" collapsed="false">
      <c r="A256" s="193"/>
      <c r="B256" s="194"/>
      <c r="C256" s="194"/>
      <c r="D256" s="194"/>
      <c r="E256" s="194"/>
      <c r="F256" s="194"/>
      <c r="G256" s="194"/>
      <c r="H256" s="194"/>
      <c r="I256" s="195" t="n">
        <v>42315</v>
      </c>
      <c r="J256" s="196" t="s">
        <v>414</v>
      </c>
      <c r="K256" s="197"/>
      <c r="L256" s="197"/>
      <c r="M256" s="197"/>
      <c r="N256" s="197"/>
      <c r="O256" s="197"/>
      <c r="P256" s="197"/>
      <c r="Q256" s="197"/>
      <c r="R256" s="197"/>
      <c r="S256" s="197"/>
      <c r="T256" s="197"/>
      <c r="U256" s="197"/>
      <c r="V256" s="176"/>
      <c r="W256" s="188"/>
      <c r="X256" s="197"/>
      <c r="Y256" s="197" t="n">
        <v>0</v>
      </c>
      <c r="Z256" s="197" t="n">
        <v>400000</v>
      </c>
      <c r="AA256" s="197" t="n">
        <v>50000</v>
      </c>
      <c r="AB256" s="197"/>
      <c r="AC256" s="197" t="n">
        <v>150000</v>
      </c>
      <c r="AD256" s="197" t="n">
        <v>150000</v>
      </c>
      <c r="AE256" s="197"/>
      <c r="AF256" s="197"/>
      <c r="AG256" s="198" t="n">
        <f aca="false">SUM(AD256+AE256-AF256)</f>
        <v>150000</v>
      </c>
      <c r="AH256" s="197" t="n">
        <v>143600</v>
      </c>
      <c r="AI256" s="197" t="n">
        <v>100000</v>
      </c>
      <c r="AJ256" s="129" t="n">
        <v>0</v>
      </c>
      <c r="AK256" s="197" t="n">
        <v>0</v>
      </c>
      <c r="AL256" s="197"/>
      <c r="AM256" s="197"/>
      <c r="AN256" s="129" t="n">
        <f aca="false">SUM(AK256+AL256-AM256)</f>
        <v>0</v>
      </c>
      <c r="AO256" s="176" t="n">
        <f aca="false">SUM(AN256/$AN$8)</f>
        <v>0</v>
      </c>
      <c r="AP256" s="131"/>
      <c r="AQ256" s="131"/>
      <c r="AR256" s="176" t="n">
        <f aca="false">SUM(AP256/$AN$8)</f>
        <v>0</v>
      </c>
      <c r="AS256" s="131"/>
      <c r="AT256" s="131"/>
      <c r="AU256" s="176"/>
      <c r="AV256" s="177" t="e">
        <f aca="false">SUM(AU256/AR256*100)</f>
        <v>#DIV/0!</v>
      </c>
      <c r="BB256" s="19" t="n">
        <f aca="false">SUM(AW256+AX256+AY256+AZ256+BA256)</f>
        <v>0</v>
      </c>
      <c r="BC256" s="143" t="n">
        <f aca="false">SUM(AU256-BB256)</f>
        <v>0</v>
      </c>
    </row>
    <row r="257" customFormat="false" ht="12.75" hidden="true" customHeight="false" outlineLevel="0" collapsed="false">
      <c r="A257" s="184" t="s">
        <v>415</v>
      </c>
      <c r="B257" s="200"/>
      <c r="C257" s="200"/>
      <c r="D257" s="200"/>
      <c r="E257" s="200"/>
      <c r="F257" s="200"/>
      <c r="G257" s="200"/>
      <c r="H257" s="200"/>
      <c r="I257" s="180" t="s">
        <v>416</v>
      </c>
      <c r="J257" s="181" t="s">
        <v>417</v>
      </c>
      <c r="K257" s="182" t="e">
        <f aca="false">SUM(K258+K270+K356+K285)</f>
        <v>#REF!</v>
      </c>
      <c r="L257" s="182" t="e">
        <f aca="false">SUM(L258+L270+L356+L285)</f>
        <v>#REF!</v>
      </c>
      <c r="M257" s="182" t="e">
        <f aca="false">SUM(M258+M270+M356+M285)</f>
        <v>#REF!</v>
      </c>
      <c r="N257" s="182" t="n">
        <f aca="false">SUM(N258+N356+N285+N270)</f>
        <v>88000</v>
      </c>
      <c r="O257" s="182" t="n">
        <f aca="false">SUM(O258+O356+O285+O270)</f>
        <v>88000</v>
      </c>
      <c r="P257" s="182" t="n">
        <f aca="false">SUM(P258+P356+P285+P270+P279)</f>
        <v>508000</v>
      </c>
      <c r="Q257" s="182" t="n">
        <f aca="false">SUM(Q258+Q356+Q285+Q270+Q279)</f>
        <v>508000</v>
      </c>
      <c r="R257" s="182" t="n">
        <f aca="false">SUM(R258+R356+R285+R270)</f>
        <v>39709.34</v>
      </c>
      <c r="S257" s="182" t="n">
        <f aca="false">SUM(S258+S356+S285+S270)</f>
        <v>98000</v>
      </c>
      <c r="T257" s="182" t="n">
        <f aca="false">SUM(T258+T356+T285+T270)</f>
        <v>35615.2</v>
      </c>
      <c r="U257" s="182" t="n">
        <f aca="false">SUM(U258+U356+U285+U270)</f>
        <v>0</v>
      </c>
      <c r="V257" s="182" t="n">
        <f aca="false">SUM(V258+V356+V285+V270)</f>
        <v>610</v>
      </c>
      <c r="W257" s="182" t="n">
        <f aca="false">SUM(W258+W356+W285+W270)</f>
        <v>88000</v>
      </c>
      <c r="X257" s="182" t="n">
        <f aca="false">SUM(X258+X356+X285+X270)</f>
        <v>128000</v>
      </c>
      <c r="Y257" s="182" t="n">
        <f aca="false">SUM(Y258+Y356+Y285+Y270)</f>
        <v>123000</v>
      </c>
      <c r="Z257" s="182" t="n">
        <f aca="false">SUM(Z258+Z356+Z285+Z270)</f>
        <v>138000</v>
      </c>
      <c r="AA257" s="182" t="n">
        <f aca="false">SUM(AA258+AA356+AA285+AA270)</f>
        <v>147000</v>
      </c>
      <c r="AB257" s="182" t="n">
        <f aca="false">SUM(AB258+AB356+AB285+AB270)</f>
        <v>57395.38</v>
      </c>
      <c r="AC257" s="182" t="n">
        <f aca="false">SUM(AC258+AC356+AC285+AC270)</f>
        <v>447000</v>
      </c>
      <c r="AD257" s="182" t="n">
        <f aca="false">SUM(AD258+AD356+AD285+AD270)</f>
        <v>439000</v>
      </c>
      <c r="AE257" s="182" t="n">
        <f aca="false">SUM(AE258+AE356+AE285+AE270)</f>
        <v>0</v>
      </c>
      <c r="AF257" s="182" t="n">
        <f aca="false">SUM(AF258+AF356+AF285+AF270)</f>
        <v>0</v>
      </c>
      <c r="AG257" s="182" t="n">
        <f aca="false">SUM(AG258+AG356+AG285+AG270)</f>
        <v>439000</v>
      </c>
      <c r="AH257" s="182" t="n">
        <f aca="false">SUM(AH258+AH356+AH285+AH270)</f>
        <v>228153.98</v>
      </c>
      <c r="AI257" s="182" t="n">
        <f aca="false">SUM(AI258+AI356+AI285+AI270)</f>
        <v>740000</v>
      </c>
      <c r="AJ257" s="182" t="n">
        <f aca="false">SUM(AJ258+AJ356+AJ285+AJ270)</f>
        <v>86900.66</v>
      </c>
      <c r="AK257" s="182" t="n">
        <f aca="false">SUM(AK258+AK356+AK285+AK270)</f>
        <v>862000</v>
      </c>
      <c r="AL257" s="182" t="n">
        <f aca="false">SUM(AL258+AL356+AL285+AL270)</f>
        <v>30000</v>
      </c>
      <c r="AM257" s="182" t="n">
        <f aca="false">SUM(AM258+AM356+AM285+AM270)</f>
        <v>150000</v>
      </c>
      <c r="AN257" s="182" t="n">
        <f aca="false">SUM(AN258+AN356+AN285+AN270)</f>
        <v>742000</v>
      </c>
      <c r="AO257" s="176" t="n">
        <f aca="false">SUM(AN257/$AN$8)</f>
        <v>98480.3238436525</v>
      </c>
      <c r="AP257" s="183" t="n">
        <f aca="false">SUM(AP258+AP356+AP285+AP270)</f>
        <v>531000</v>
      </c>
      <c r="AQ257" s="183" t="n">
        <f aca="false">SUM(AQ258+AQ356+AQ285+AQ270)</f>
        <v>0</v>
      </c>
      <c r="AR257" s="176" t="n">
        <f aca="false">SUM(AP257/$AN$8)</f>
        <v>70475.8112681664</v>
      </c>
      <c r="AS257" s="183" t="n">
        <f aca="false">SUM(AS258+AS356+AS285+AS270)</f>
        <v>665000</v>
      </c>
      <c r="AT257" s="183" t="n">
        <f aca="false">SUM(AT258+AT356+AT285+AT270)</f>
        <v>0</v>
      </c>
      <c r="AU257" s="176" t="n">
        <f aca="false">SUM(AU258+AU270+AU285)</f>
        <v>8529.55</v>
      </c>
      <c r="AV257" s="177" t="n">
        <f aca="false">SUM(AU257/AR257*100)</f>
        <v>12.1028049858757</v>
      </c>
      <c r="BB257" s="19" t="n">
        <f aca="false">SUM(AW257+AX257+AY257+AZ257+BA257)</f>
        <v>0</v>
      </c>
      <c r="BC257" s="143" t="n">
        <f aca="false">SUM(AU257-BB257)</f>
        <v>8529.55</v>
      </c>
    </row>
    <row r="258" customFormat="false" ht="12.75" hidden="true" customHeight="false" outlineLevel="0" collapsed="false">
      <c r="A258" s="171" t="s">
        <v>418</v>
      </c>
      <c r="B258" s="172"/>
      <c r="C258" s="172"/>
      <c r="D258" s="172"/>
      <c r="E258" s="172"/>
      <c r="F258" s="172"/>
      <c r="G258" s="172"/>
      <c r="H258" s="172"/>
      <c r="I258" s="173" t="s">
        <v>207</v>
      </c>
      <c r="J258" s="174" t="s">
        <v>419</v>
      </c>
      <c r="K258" s="175" t="n">
        <f aca="false">SUM(K259)</f>
        <v>71746.5</v>
      </c>
      <c r="L258" s="175" t="n">
        <f aca="false">SUM(L259)</f>
        <v>180000</v>
      </c>
      <c r="M258" s="175" t="n">
        <f aca="false">SUM(M259)</f>
        <v>180000</v>
      </c>
      <c r="N258" s="175" t="n">
        <f aca="false">SUM(N259)</f>
        <v>61000</v>
      </c>
      <c r="O258" s="175" t="n">
        <f aca="false">SUM(O259)</f>
        <v>61000</v>
      </c>
      <c r="P258" s="175" t="n">
        <f aca="false">SUM(P259)</f>
        <v>70000</v>
      </c>
      <c r="Q258" s="175" t="n">
        <f aca="false">SUM(Q259)</f>
        <v>70000</v>
      </c>
      <c r="R258" s="175" t="n">
        <f aca="false">SUM(R259)</f>
        <v>21923.2</v>
      </c>
      <c r="S258" s="175" t="n">
        <f aca="false">SUM(S259)</f>
        <v>60000</v>
      </c>
      <c r="T258" s="175" t="n">
        <f aca="false">SUM(T259)</f>
        <v>16193.2</v>
      </c>
      <c r="U258" s="175" t="n">
        <f aca="false">SUM(U259)</f>
        <v>0</v>
      </c>
      <c r="V258" s="175" t="n">
        <f aca="false">SUM(V259)</f>
        <v>210</v>
      </c>
      <c r="W258" s="175" t="n">
        <f aca="false">SUM(W259)</f>
        <v>50000</v>
      </c>
      <c r="X258" s="175" t="n">
        <f aca="false">SUM(X259)</f>
        <v>60000</v>
      </c>
      <c r="Y258" s="175" t="n">
        <f aca="false">SUM(Y259)</f>
        <v>60000</v>
      </c>
      <c r="Z258" s="175" t="n">
        <f aca="false">SUM(Z259)</f>
        <v>75000</v>
      </c>
      <c r="AA258" s="175" t="n">
        <f aca="false">SUM(AA259)</f>
        <v>60000</v>
      </c>
      <c r="AB258" s="175" t="n">
        <f aca="false">SUM(AB259)</f>
        <v>23896.8</v>
      </c>
      <c r="AC258" s="175" t="n">
        <f aca="false">SUM(AC259)</f>
        <v>80000</v>
      </c>
      <c r="AD258" s="175" t="n">
        <f aca="false">SUM(AD259)</f>
        <v>82000</v>
      </c>
      <c r="AE258" s="175" t="n">
        <f aca="false">SUM(AE259)</f>
        <v>0</v>
      </c>
      <c r="AF258" s="175" t="n">
        <f aca="false">SUM(AF259)</f>
        <v>0</v>
      </c>
      <c r="AG258" s="175" t="n">
        <f aca="false">SUM(AG259)</f>
        <v>82000</v>
      </c>
      <c r="AH258" s="175" t="n">
        <f aca="false">SUM(AH259)</f>
        <v>55837.46</v>
      </c>
      <c r="AI258" s="175" t="n">
        <f aca="false">SUM(AI259)</f>
        <v>130000</v>
      </c>
      <c r="AJ258" s="175" t="n">
        <f aca="false">SUM(AJ259)</f>
        <v>63901.96</v>
      </c>
      <c r="AK258" s="175" t="n">
        <f aca="false">SUM(AK259)</f>
        <v>252000</v>
      </c>
      <c r="AL258" s="175" t="n">
        <f aca="false">SUM(AL259)</f>
        <v>30000</v>
      </c>
      <c r="AM258" s="175" t="n">
        <f aca="false">SUM(AM259)</f>
        <v>0</v>
      </c>
      <c r="AN258" s="175" t="n">
        <f aca="false">SUM(AN259)</f>
        <v>282000</v>
      </c>
      <c r="AO258" s="176" t="n">
        <f aca="false">SUM(AN258/$AN$8)</f>
        <v>37427.8319729246</v>
      </c>
      <c r="AP258" s="176" t="n">
        <f aca="false">SUM(AP259)</f>
        <v>227000</v>
      </c>
      <c r="AQ258" s="176" t="n">
        <f aca="false">SUM(AQ259)</f>
        <v>0</v>
      </c>
      <c r="AR258" s="176" t="n">
        <f aca="false">SUM(AP258/$AN$8)</f>
        <v>30128.0775101201</v>
      </c>
      <c r="AS258" s="176" t="n">
        <f aca="false">SUM(AS259)</f>
        <v>250000</v>
      </c>
      <c r="AT258" s="176" t="n">
        <f aca="false">SUM(AT259)</f>
        <v>0</v>
      </c>
      <c r="AU258" s="176" t="n">
        <f aca="false">SUM(AU259)</f>
        <v>8529.55</v>
      </c>
      <c r="AV258" s="177" t="n">
        <f aca="false">SUM(AU258/AR258*100)</f>
        <v>28.3109667290749</v>
      </c>
      <c r="BB258" s="19" t="n">
        <f aca="false">SUM(AW258+AX258+AY258+AZ258+BA258)</f>
        <v>0</v>
      </c>
      <c r="BC258" s="143" t="n">
        <f aca="false">SUM(AU258-BB258)</f>
        <v>8529.55</v>
      </c>
    </row>
    <row r="259" customFormat="false" ht="12.75" hidden="true" customHeight="false" outlineLevel="0" collapsed="false">
      <c r="A259" s="171"/>
      <c r="B259" s="172"/>
      <c r="C259" s="172"/>
      <c r="D259" s="172"/>
      <c r="E259" s="172"/>
      <c r="F259" s="172"/>
      <c r="G259" s="172"/>
      <c r="H259" s="172"/>
      <c r="I259" s="180" t="s">
        <v>420</v>
      </c>
      <c r="J259" s="181"/>
      <c r="K259" s="182" t="n">
        <f aca="false">SUM(K261)</f>
        <v>71746.5</v>
      </c>
      <c r="L259" s="182" t="n">
        <f aca="false">SUM(L261)</f>
        <v>180000</v>
      </c>
      <c r="M259" s="182" t="n">
        <f aca="false">SUM(M261)</f>
        <v>180000</v>
      </c>
      <c r="N259" s="182" t="n">
        <f aca="false">SUM(N261)</f>
        <v>61000</v>
      </c>
      <c r="O259" s="182" t="n">
        <f aca="false">SUM(O261)</f>
        <v>61000</v>
      </c>
      <c r="P259" s="182" t="n">
        <f aca="false">SUM(P261)</f>
        <v>70000</v>
      </c>
      <c r="Q259" s="182" t="n">
        <f aca="false">SUM(Q261)</f>
        <v>70000</v>
      </c>
      <c r="R259" s="182" t="n">
        <f aca="false">SUM(R261)</f>
        <v>21923.2</v>
      </c>
      <c r="S259" s="182" t="n">
        <f aca="false">SUM(S261)</f>
        <v>60000</v>
      </c>
      <c r="T259" s="182" t="n">
        <f aca="false">SUM(T261)</f>
        <v>16193.2</v>
      </c>
      <c r="U259" s="182" t="n">
        <f aca="false">SUM(U261)</f>
        <v>0</v>
      </c>
      <c r="V259" s="182" t="n">
        <f aca="false">SUM(V261)</f>
        <v>210</v>
      </c>
      <c r="W259" s="182" t="n">
        <f aca="false">SUM(W261)</f>
        <v>50000</v>
      </c>
      <c r="X259" s="182" t="n">
        <f aca="false">SUM(X261)</f>
        <v>60000</v>
      </c>
      <c r="Y259" s="182" t="n">
        <f aca="false">SUM(Y261)</f>
        <v>60000</v>
      </c>
      <c r="Z259" s="182" t="n">
        <f aca="false">SUM(Z261)</f>
        <v>75000</v>
      </c>
      <c r="AA259" s="182" t="n">
        <f aca="false">SUM(AA261)</f>
        <v>60000</v>
      </c>
      <c r="AB259" s="182" t="n">
        <f aca="false">SUM(AB261)</f>
        <v>23896.8</v>
      </c>
      <c r="AC259" s="182" t="n">
        <f aca="false">SUM(AC261)</f>
        <v>80000</v>
      </c>
      <c r="AD259" s="182" t="n">
        <f aca="false">SUM(AD261)</f>
        <v>82000</v>
      </c>
      <c r="AE259" s="182" t="n">
        <f aca="false">SUM(AE261)</f>
        <v>0</v>
      </c>
      <c r="AF259" s="182" t="n">
        <f aca="false">SUM(AF261)</f>
        <v>0</v>
      </c>
      <c r="AG259" s="182" t="n">
        <f aca="false">SUM(AG261)</f>
        <v>82000</v>
      </c>
      <c r="AH259" s="182" t="n">
        <f aca="false">SUM(AH261)</f>
        <v>55837.46</v>
      </c>
      <c r="AI259" s="182" t="n">
        <f aca="false">SUM(AI261)</f>
        <v>130000</v>
      </c>
      <c r="AJ259" s="182" t="n">
        <f aca="false">SUM(AJ261)</f>
        <v>63901.96</v>
      </c>
      <c r="AK259" s="182" t="n">
        <f aca="false">SUM(AK261)</f>
        <v>252000</v>
      </c>
      <c r="AL259" s="182" t="n">
        <f aca="false">SUM(AL261)</f>
        <v>30000</v>
      </c>
      <c r="AM259" s="182" t="n">
        <f aca="false">SUM(AM261)</f>
        <v>0</v>
      </c>
      <c r="AN259" s="182" t="n">
        <f aca="false">SUM(AN261)</f>
        <v>282000</v>
      </c>
      <c r="AO259" s="176" t="n">
        <f aca="false">SUM(AN259/$AN$8)</f>
        <v>37427.8319729246</v>
      </c>
      <c r="AP259" s="183" t="n">
        <f aca="false">SUM(AP261)</f>
        <v>227000</v>
      </c>
      <c r="AQ259" s="183" t="n">
        <f aca="false">SUM(AQ261)</f>
        <v>0</v>
      </c>
      <c r="AR259" s="176" t="n">
        <f aca="false">SUM(AP259/$AN$8)</f>
        <v>30128.0775101201</v>
      </c>
      <c r="AS259" s="183" t="n">
        <f aca="false">SUM(AS261)</f>
        <v>250000</v>
      </c>
      <c r="AT259" s="183" t="n">
        <f aca="false">SUM(AT261)</f>
        <v>0</v>
      </c>
      <c r="AU259" s="176" t="n">
        <f aca="false">SUM(AU260)</f>
        <v>8529.55</v>
      </c>
      <c r="AV259" s="177" t="n">
        <f aca="false">SUM(AU259/AR259*100)</f>
        <v>28.3109667290749</v>
      </c>
      <c r="BB259" s="19" t="n">
        <f aca="false">SUM(AW259+AX259+AY259+AZ259+BA259)</f>
        <v>0</v>
      </c>
      <c r="BC259" s="143" t="n">
        <f aca="false">SUM(AU259-BB259)</f>
        <v>8529.55</v>
      </c>
    </row>
    <row r="260" customFormat="false" ht="12.75" hidden="true" customHeight="false" outlineLevel="0" collapsed="false">
      <c r="A260" s="171"/>
      <c r="B260" s="172" t="s">
        <v>210</v>
      </c>
      <c r="C260" s="172"/>
      <c r="D260" s="172"/>
      <c r="E260" s="172"/>
      <c r="F260" s="172"/>
      <c r="G260" s="172"/>
      <c r="H260" s="172"/>
      <c r="I260" s="185" t="s">
        <v>211</v>
      </c>
      <c r="J260" s="186" t="s">
        <v>114</v>
      </c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Z260" s="182"/>
      <c r="AA260" s="182"/>
      <c r="AB260" s="182"/>
      <c r="AC260" s="182"/>
      <c r="AD260" s="182"/>
      <c r="AE260" s="182"/>
      <c r="AF260" s="182"/>
      <c r="AG260" s="182"/>
      <c r="AH260" s="182"/>
      <c r="AI260" s="182"/>
      <c r="AJ260" s="182"/>
      <c r="AK260" s="182"/>
      <c r="AL260" s="182"/>
      <c r="AM260" s="182"/>
      <c r="AN260" s="182"/>
      <c r="AO260" s="176" t="n">
        <f aca="false">SUM(AN260/$AN$8)</f>
        <v>0</v>
      </c>
      <c r="AP260" s="183" t="n">
        <v>227000</v>
      </c>
      <c r="AQ260" s="183"/>
      <c r="AR260" s="176" t="n">
        <f aca="false">SUM(AP260/$AN$8)</f>
        <v>30128.0775101201</v>
      </c>
      <c r="AS260" s="183" t="n">
        <v>250000</v>
      </c>
      <c r="AT260" s="183"/>
      <c r="AU260" s="176" t="n">
        <f aca="false">SUM(AU261)</f>
        <v>8529.55</v>
      </c>
      <c r="AV260" s="177" t="n">
        <f aca="false">SUM(AU260/AR260*100)</f>
        <v>28.3109667290749</v>
      </c>
      <c r="BC260" s="143" t="n">
        <f aca="false">SUM(AU260-BB260)</f>
        <v>8529.55</v>
      </c>
    </row>
    <row r="261" customFormat="false" ht="12.75" hidden="false" customHeight="false" outlineLevel="0" collapsed="false">
      <c r="A261" s="189"/>
      <c r="B261" s="190"/>
      <c r="C261" s="190"/>
      <c r="D261" s="190"/>
      <c r="E261" s="190"/>
      <c r="F261" s="190"/>
      <c r="G261" s="190"/>
      <c r="H261" s="190"/>
      <c r="I261" s="191" t="n">
        <v>3</v>
      </c>
      <c r="J261" s="84" t="s">
        <v>64</v>
      </c>
      <c r="K261" s="192" t="n">
        <f aca="false">SUM(K262)</f>
        <v>71746.5</v>
      </c>
      <c r="L261" s="192" t="n">
        <f aca="false">SUM(L262)</f>
        <v>180000</v>
      </c>
      <c r="M261" s="192" t="n">
        <f aca="false">SUM(M262)</f>
        <v>180000</v>
      </c>
      <c r="N261" s="192" t="n">
        <f aca="false">SUM(N262)</f>
        <v>61000</v>
      </c>
      <c r="O261" s="192" t="n">
        <f aca="false">SUM(O262)</f>
        <v>61000</v>
      </c>
      <c r="P261" s="192" t="n">
        <f aca="false">SUM(P262)</f>
        <v>70000</v>
      </c>
      <c r="Q261" s="192" t="n">
        <f aca="false">SUM(Q262)</f>
        <v>70000</v>
      </c>
      <c r="R261" s="192" t="n">
        <f aca="false">SUM(R262)</f>
        <v>21923.2</v>
      </c>
      <c r="S261" s="192" t="n">
        <f aca="false">SUM(S262)</f>
        <v>60000</v>
      </c>
      <c r="T261" s="192" t="n">
        <f aca="false">SUM(T262)</f>
        <v>16193.2</v>
      </c>
      <c r="U261" s="192" t="n">
        <f aca="false">SUM(U262)</f>
        <v>0</v>
      </c>
      <c r="V261" s="192" t="n">
        <f aca="false">SUM(V262)</f>
        <v>210</v>
      </c>
      <c r="W261" s="192" t="n">
        <f aca="false">SUM(W262)</f>
        <v>50000</v>
      </c>
      <c r="X261" s="192" t="n">
        <f aca="false">SUM(X262)</f>
        <v>60000</v>
      </c>
      <c r="Y261" s="192" t="n">
        <f aca="false">SUM(Y262)</f>
        <v>60000</v>
      </c>
      <c r="Z261" s="192" t="n">
        <f aca="false">SUM(Z262)</f>
        <v>75000</v>
      </c>
      <c r="AA261" s="192" t="n">
        <f aca="false">SUM(AA262)</f>
        <v>60000</v>
      </c>
      <c r="AB261" s="192" t="n">
        <f aca="false">SUM(AB262)</f>
        <v>23896.8</v>
      </c>
      <c r="AC261" s="192" t="n">
        <f aca="false">SUM(AC262)</f>
        <v>80000</v>
      </c>
      <c r="AD261" s="192" t="n">
        <f aca="false">SUM(AD262)</f>
        <v>82000</v>
      </c>
      <c r="AE261" s="192" t="n">
        <f aca="false">SUM(AE262)</f>
        <v>0</v>
      </c>
      <c r="AF261" s="192" t="n">
        <f aca="false">SUM(AF262)</f>
        <v>0</v>
      </c>
      <c r="AG261" s="192" t="n">
        <f aca="false">SUM(AG262)</f>
        <v>82000</v>
      </c>
      <c r="AH261" s="192" t="n">
        <f aca="false">SUM(AH262)</f>
        <v>55837.46</v>
      </c>
      <c r="AI261" s="192" t="n">
        <f aca="false">SUM(AI262)</f>
        <v>130000</v>
      </c>
      <c r="AJ261" s="192" t="n">
        <f aca="false">SUM(AJ262)</f>
        <v>63901.96</v>
      </c>
      <c r="AK261" s="192" t="n">
        <f aca="false">SUM(AK262)</f>
        <v>252000</v>
      </c>
      <c r="AL261" s="192" t="n">
        <f aca="false">SUM(AL262)</f>
        <v>30000</v>
      </c>
      <c r="AM261" s="192" t="n">
        <f aca="false">SUM(AM262)</f>
        <v>0</v>
      </c>
      <c r="AN261" s="192" t="n">
        <f aca="false">SUM(AN262)</f>
        <v>282000</v>
      </c>
      <c r="AO261" s="176" t="n">
        <f aca="false">SUM(AN261/$AN$8)</f>
        <v>37427.8319729246</v>
      </c>
      <c r="AP261" s="176" t="n">
        <f aca="false">SUM(AP262)</f>
        <v>227000</v>
      </c>
      <c r="AQ261" s="176" t="n">
        <f aca="false">SUM(AQ262)</f>
        <v>0</v>
      </c>
      <c r="AR261" s="176" t="n">
        <f aca="false">SUM(AP261/$AN$8)</f>
        <v>30128.0775101201</v>
      </c>
      <c r="AS261" s="176" t="n">
        <f aca="false">SUM(AS262)</f>
        <v>250000</v>
      </c>
      <c r="AT261" s="176" t="n">
        <f aca="false">SUM(AT262)</f>
        <v>0</v>
      </c>
      <c r="AU261" s="176" t="n">
        <f aca="false">SUM(AU262)</f>
        <v>8529.55</v>
      </c>
      <c r="AV261" s="177" t="n">
        <f aca="false">SUM(AU261/AR261*100)</f>
        <v>28.3109667290749</v>
      </c>
      <c r="BB261" s="19" t="n">
        <f aca="false">SUM(AW261+AX261+AY261+AZ261+BA261)</f>
        <v>0</v>
      </c>
      <c r="BC261" s="143" t="n">
        <f aca="false">SUM(AU261-BB261)</f>
        <v>8529.55</v>
      </c>
    </row>
    <row r="262" customFormat="false" ht="12.75" hidden="false" customHeight="false" outlineLevel="0" collapsed="false">
      <c r="A262" s="189"/>
      <c r="B262" s="190"/>
      <c r="C262" s="190"/>
      <c r="D262" s="190"/>
      <c r="E262" s="190"/>
      <c r="F262" s="190"/>
      <c r="G262" s="190"/>
      <c r="H262" s="190"/>
      <c r="I262" s="191" t="n">
        <v>37</v>
      </c>
      <c r="J262" s="84" t="s">
        <v>359</v>
      </c>
      <c r="K262" s="192" t="n">
        <f aca="false">SUM(K263)</f>
        <v>71746.5</v>
      </c>
      <c r="L262" s="192" t="n">
        <f aca="false">SUM(L263)</f>
        <v>180000</v>
      </c>
      <c r="M262" s="192" t="n">
        <f aca="false">SUM(M263)</f>
        <v>180000</v>
      </c>
      <c r="N262" s="192" t="n">
        <f aca="false">SUM(N263)</f>
        <v>61000</v>
      </c>
      <c r="O262" s="192" t="n">
        <f aca="false">SUM(O263)</f>
        <v>61000</v>
      </c>
      <c r="P262" s="192" t="n">
        <f aca="false">SUM(P263)</f>
        <v>70000</v>
      </c>
      <c r="Q262" s="192" t="n">
        <f aca="false">SUM(Q263)</f>
        <v>70000</v>
      </c>
      <c r="R262" s="192" t="n">
        <f aca="false">SUM(R263)</f>
        <v>21923.2</v>
      </c>
      <c r="S262" s="192" t="n">
        <f aca="false">SUM(S263)</f>
        <v>60000</v>
      </c>
      <c r="T262" s="192" t="n">
        <f aca="false">SUM(T263)</f>
        <v>16193.2</v>
      </c>
      <c r="U262" s="192" t="n">
        <f aca="false">SUM(U263)</f>
        <v>0</v>
      </c>
      <c r="V262" s="192" t="n">
        <f aca="false">SUM(V263)</f>
        <v>210</v>
      </c>
      <c r="W262" s="192" t="n">
        <f aca="false">SUM(W263)</f>
        <v>50000</v>
      </c>
      <c r="X262" s="192" t="n">
        <f aca="false">SUM(X263)</f>
        <v>60000</v>
      </c>
      <c r="Y262" s="192" t="n">
        <f aca="false">SUM(Y263)</f>
        <v>60000</v>
      </c>
      <c r="Z262" s="192" t="n">
        <f aca="false">SUM(Z263)</f>
        <v>75000</v>
      </c>
      <c r="AA262" s="192" t="n">
        <f aca="false">SUM(AA263)</f>
        <v>60000</v>
      </c>
      <c r="AB262" s="192" t="n">
        <f aca="false">SUM(AB263)</f>
        <v>23896.8</v>
      </c>
      <c r="AC262" s="192" t="n">
        <f aca="false">SUM(AC263)</f>
        <v>80000</v>
      </c>
      <c r="AD262" s="192" t="n">
        <f aca="false">SUM(AD263)</f>
        <v>82000</v>
      </c>
      <c r="AE262" s="192" t="n">
        <f aca="false">SUM(AE263)</f>
        <v>0</v>
      </c>
      <c r="AF262" s="192" t="n">
        <f aca="false">SUM(AF263)</f>
        <v>0</v>
      </c>
      <c r="AG262" s="192" t="n">
        <f aca="false">SUM(AG263)</f>
        <v>82000</v>
      </c>
      <c r="AH262" s="192" t="n">
        <f aca="false">SUM(AH263)</f>
        <v>55837.46</v>
      </c>
      <c r="AI262" s="192" t="n">
        <f aca="false">SUM(AI263)</f>
        <v>130000</v>
      </c>
      <c r="AJ262" s="192" t="n">
        <f aca="false">SUM(AJ263)</f>
        <v>63901.96</v>
      </c>
      <c r="AK262" s="192" t="n">
        <f aca="false">SUM(AK263)</f>
        <v>252000</v>
      </c>
      <c r="AL262" s="192" t="n">
        <f aca="false">SUM(AL263)</f>
        <v>30000</v>
      </c>
      <c r="AM262" s="192" t="n">
        <f aca="false">SUM(AM263)</f>
        <v>0</v>
      </c>
      <c r="AN262" s="192" t="n">
        <f aca="false">SUM(AN263)</f>
        <v>282000</v>
      </c>
      <c r="AO262" s="176" t="n">
        <f aca="false">SUM(AN262/$AN$8)</f>
        <v>37427.8319729246</v>
      </c>
      <c r="AP262" s="176" t="n">
        <f aca="false">SUM(AP263)</f>
        <v>227000</v>
      </c>
      <c r="AQ262" s="176"/>
      <c r="AR262" s="176" t="n">
        <f aca="false">SUM(AP262/$AN$8)</f>
        <v>30128.0775101201</v>
      </c>
      <c r="AS262" s="176" t="n">
        <v>250000</v>
      </c>
      <c r="AT262" s="176"/>
      <c r="AU262" s="176" t="n">
        <f aca="false">SUM(AU263)</f>
        <v>8529.55</v>
      </c>
      <c r="AV262" s="177" t="n">
        <f aca="false">SUM(AU262/AR262*100)</f>
        <v>28.3109667290749</v>
      </c>
      <c r="BB262" s="19" t="n">
        <f aca="false">SUM(AW262+AX262+AY262+AZ262+BA262)</f>
        <v>0</v>
      </c>
      <c r="BC262" s="143" t="n">
        <f aca="false">SUM(AU262-BB262)</f>
        <v>8529.55</v>
      </c>
    </row>
    <row r="263" customFormat="false" ht="12.75" hidden="false" customHeight="false" outlineLevel="0" collapsed="false">
      <c r="A263" s="193"/>
      <c r="B263" s="194" t="s">
        <v>83</v>
      </c>
      <c r="C263" s="194"/>
      <c r="D263" s="194"/>
      <c r="E263" s="194"/>
      <c r="F263" s="194"/>
      <c r="G263" s="194"/>
      <c r="H263" s="194"/>
      <c r="I263" s="195" t="n">
        <v>372</v>
      </c>
      <c r="J263" s="196" t="s">
        <v>421</v>
      </c>
      <c r="K263" s="197" t="n">
        <f aca="false">SUM(K264)</f>
        <v>71746.5</v>
      </c>
      <c r="L263" s="197" t="n">
        <f aca="false">SUM(L264)</f>
        <v>180000</v>
      </c>
      <c r="M263" s="197" t="n">
        <f aca="false">SUM(M264)</f>
        <v>180000</v>
      </c>
      <c r="N263" s="197" t="n">
        <f aca="false">SUM(N264:N265)</f>
        <v>61000</v>
      </c>
      <c r="O263" s="197" t="n">
        <f aca="false">SUM(O264:O265)</f>
        <v>61000</v>
      </c>
      <c r="P263" s="197" t="n">
        <f aca="false">SUM(P264:P265)</f>
        <v>70000</v>
      </c>
      <c r="Q263" s="197" t="n">
        <f aca="false">SUM(Q264:Q265)</f>
        <v>70000</v>
      </c>
      <c r="R263" s="197" t="n">
        <f aca="false">SUM(R264:R265)</f>
        <v>21923.2</v>
      </c>
      <c r="S263" s="197" t="n">
        <f aca="false">SUM(S264:S265)</f>
        <v>60000</v>
      </c>
      <c r="T263" s="197" t="n">
        <f aca="false">SUM(T264:T265)</f>
        <v>16193.2</v>
      </c>
      <c r="U263" s="197" t="n">
        <f aca="false">SUM(U264:U265)</f>
        <v>0</v>
      </c>
      <c r="V263" s="197" t="n">
        <f aca="false">SUM(V264:V265)</f>
        <v>210</v>
      </c>
      <c r="W263" s="197" t="n">
        <f aca="false">SUM(W264:W265)</f>
        <v>50000</v>
      </c>
      <c r="X263" s="197" t="n">
        <f aca="false">SUM(X264:X269)</f>
        <v>60000</v>
      </c>
      <c r="Y263" s="197" t="n">
        <f aca="false">SUM(Y264:Y269)</f>
        <v>60000</v>
      </c>
      <c r="Z263" s="197" t="n">
        <f aca="false">SUM(Z264:Z269)</f>
        <v>75000</v>
      </c>
      <c r="AA263" s="197" t="n">
        <f aca="false">SUM(AA264:AA269)</f>
        <v>60000</v>
      </c>
      <c r="AB263" s="197" t="n">
        <f aca="false">SUM(AB264:AB269)</f>
        <v>23896.8</v>
      </c>
      <c r="AC263" s="197" t="n">
        <f aca="false">SUM(AC264:AC269)</f>
        <v>80000</v>
      </c>
      <c r="AD263" s="197" t="n">
        <f aca="false">SUM(AD264:AD269)</f>
        <v>82000</v>
      </c>
      <c r="AE263" s="197" t="n">
        <f aca="false">SUM(AE264:AE269)</f>
        <v>0</v>
      </c>
      <c r="AF263" s="197" t="n">
        <f aca="false">SUM(AF264:AF269)</f>
        <v>0</v>
      </c>
      <c r="AG263" s="197" t="n">
        <f aca="false">SUM(AG264:AG269)</f>
        <v>82000</v>
      </c>
      <c r="AH263" s="197" t="n">
        <f aca="false">SUM(AH264:AH269)</f>
        <v>55837.46</v>
      </c>
      <c r="AI263" s="197" t="n">
        <f aca="false">SUM(AI264:AI269)</f>
        <v>130000</v>
      </c>
      <c r="AJ263" s="197" t="n">
        <f aca="false">SUM(AJ264:AJ269)</f>
        <v>63901.96</v>
      </c>
      <c r="AK263" s="197" t="n">
        <f aca="false">SUM(AK264:AK269)</f>
        <v>252000</v>
      </c>
      <c r="AL263" s="197" t="n">
        <f aca="false">SUM(AL264:AL269)</f>
        <v>30000</v>
      </c>
      <c r="AM263" s="197" t="n">
        <f aca="false">SUM(AM264:AM269)</f>
        <v>0</v>
      </c>
      <c r="AN263" s="197" t="n">
        <f aca="false">SUM(AN264:AN269)</f>
        <v>282000</v>
      </c>
      <c r="AO263" s="176" t="n">
        <f aca="false">SUM(AN263/$AN$8)</f>
        <v>37427.8319729246</v>
      </c>
      <c r="AP263" s="188" t="n">
        <f aca="false">SUM(AP264:AP269)</f>
        <v>227000</v>
      </c>
      <c r="AQ263" s="188"/>
      <c r="AR263" s="176" t="n">
        <f aca="false">SUM(AP263/$AN$8)</f>
        <v>30128.0775101201</v>
      </c>
      <c r="AS263" s="188"/>
      <c r="AT263" s="188"/>
      <c r="AU263" s="176" t="n">
        <f aca="false">SUM(AU264:AU269)</f>
        <v>8529.55</v>
      </c>
      <c r="AV263" s="177" t="n">
        <f aca="false">SUM(AU263/AR263*100)</f>
        <v>28.3109667290749</v>
      </c>
      <c r="BB263" s="19" t="n">
        <f aca="false">SUM(AW263+AX263+AY263+AZ263+BA263)</f>
        <v>0</v>
      </c>
      <c r="BC263" s="143" t="n">
        <f aca="false">SUM(AU263-BB263)</f>
        <v>8529.55</v>
      </c>
    </row>
    <row r="264" customFormat="false" ht="12.75" hidden="false" customHeight="false" outlineLevel="0" collapsed="false">
      <c r="A264" s="193"/>
      <c r="B264" s="194"/>
      <c r="C264" s="194"/>
      <c r="D264" s="194"/>
      <c r="E264" s="194"/>
      <c r="F264" s="194"/>
      <c r="G264" s="194"/>
      <c r="H264" s="194"/>
      <c r="I264" s="195" t="n">
        <v>37211</v>
      </c>
      <c r="J264" s="196" t="s">
        <v>422</v>
      </c>
      <c r="K264" s="197" t="n">
        <v>71746.5</v>
      </c>
      <c r="L264" s="197" t="n">
        <v>180000</v>
      </c>
      <c r="M264" s="197" t="n">
        <v>180000</v>
      </c>
      <c r="N264" s="197" t="n">
        <v>44000</v>
      </c>
      <c r="O264" s="197" t="n">
        <v>44000</v>
      </c>
      <c r="P264" s="197" t="n">
        <v>50000</v>
      </c>
      <c r="Q264" s="197" t="n">
        <v>50000</v>
      </c>
      <c r="R264" s="197" t="n">
        <v>8923.2</v>
      </c>
      <c r="S264" s="188" t="n">
        <v>30000</v>
      </c>
      <c r="T264" s="197" t="n">
        <v>7893.2</v>
      </c>
      <c r="U264" s="197"/>
      <c r="V264" s="176" t="n">
        <f aca="false">S264/P264*100</f>
        <v>60</v>
      </c>
      <c r="W264" s="188" t="n">
        <v>25000</v>
      </c>
      <c r="X264" s="197" t="n">
        <v>20000</v>
      </c>
      <c r="Y264" s="197" t="n">
        <v>20000</v>
      </c>
      <c r="Z264" s="197" t="n">
        <v>20000</v>
      </c>
      <c r="AA264" s="197" t="n">
        <v>20000</v>
      </c>
      <c r="AB264" s="197" t="n">
        <v>5896.8</v>
      </c>
      <c r="AC264" s="197" t="n">
        <v>20000</v>
      </c>
      <c r="AD264" s="197" t="n">
        <v>20000</v>
      </c>
      <c r="AE264" s="197"/>
      <c r="AF264" s="197"/>
      <c r="AG264" s="198" t="n">
        <f aca="false">SUM(AD264+AE264-AF264)</f>
        <v>20000</v>
      </c>
      <c r="AH264" s="197" t="n">
        <v>9287.46</v>
      </c>
      <c r="AI264" s="197" t="n">
        <v>20000</v>
      </c>
      <c r="AJ264" s="129" t="n">
        <v>10601.96</v>
      </c>
      <c r="AK264" s="197" t="n">
        <v>20000</v>
      </c>
      <c r="AL264" s="197"/>
      <c r="AM264" s="197"/>
      <c r="AN264" s="129" t="n">
        <f aca="false">SUM(AK264+AL264-AM264)</f>
        <v>20000</v>
      </c>
      <c r="AO264" s="176" t="n">
        <f aca="false">SUM(AN264/$AN$8)</f>
        <v>2654.45616829252</v>
      </c>
      <c r="AP264" s="131" t="n">
        <v>20000</v>
      </c>
      <c r="AQ264" s="131"/>
      <c r="AR264" s="176" t="n">
        <f aca="false">SUM(AP264/$AN$8)</f>
        <v>2654.45616829252</v>
      </c>
      <c r="AS264" s="131"/>
      <c r="AT264" s="131"/>
      <c r="AU264" s="176" t="n">
        <v>347.85</v>
      </c>
      <c r="AV264" s="177" t="n">
        <f aca="false">SUM(AU264/AR264*100)</f>
        <v>13.104379125</v>
      </c>
      <c r="AW264" s="176" t="n">
        <v>347.85</v>
      </c>
      <c r="AX264" s="129"/>
      <c r="BB264" s="19" t="n">
        <f aca="false">SUM(AW264+AX264+AY264+AZ264+BA264)</f>
        <v>347.85</v>
      </c>
      <c r="BC264" s="143" t="n">
        <f aca="false">SUM(AU264-BB264)</f>
        <v>0</v>
      </c>
    </row>
    <row r="265" customFormat="false" ht="12.75" hidden="false" customHeight="false" outlineLevel="0" collapsed="false">
      <c r="A265" s="193"/>
      <c r="B265" s="194"/>
      <c r="C265" s="194"/>
      <c r="D265" s="194"/>
      <c r="E265" s="194"/>
      <c r="F265" s="194"/>
      <c r="G265" s="194"/>
      <c r="H265" s="194"/>
      <c r="I265" s="195" t="n">
        <v>37211</v>
      </c>
      <c r="J265" s="196" t="s">
        <v>423</v>
      </c>
      <c r="K265" s="197"/>
      <c r="L265" s="197"/>
      <c r="M265" s="197"/>
      <c r="N265" s="197" t="n">
        <v>17000</v>
      </c>
      <c r="O265" s="197" t="n">
        <v>17000</v>
      </c>
      <c r="P265" s="197" t="n">
        <v>20000</v>
      </c>
      <c r="Q265" s="197" t="n">
        <v>20000</v>
      </c>
      <c r="R265" s="197" t="n">
        <v>13000</v>
      </c>
      <c r="S265" s="188" t="n">
        <v>30000</v>
      </c>
      <c r="T265" s="197" t="n">
        <v>8300</v>
      </c>
      <c r="U265" s="197"/>
      <c r="V265" s="176" t="n">
        <f aca="false">S265/P265*100</f>
        <v>150</v>
      </c>
      <c r="W265" s="188" t="n">
        <v>25000</v>
      </c>
      <c r="X265" s="197" t="n">
        <v>30000</v>
      </c>
      <c r="Y265" s="197" t="n">
        <v>30000</v>
      </c>
      <c r="Z265" s="197" t="n">
        <v>45000</v>
      </c>
      <c r="AA265" s="197" t="n">
        <v>30000</v>
      </c>
      <c r="AB265" s="197" t="n">
        <v>18000</v>
      </c>
      <c r="AC265" s="197" t="n">
        <v>50000</v>
      </c>
      <c r="AD265" s="197" t="n">
        <v>50000</v>
      </c>
      <c r="AE265" s="197"/>
      <c r="AF265" s="197"/>
      <c r="AG265" s="198" t="n">
        <f aca="false">SUM(AD265+AE265-AF265)</f>
        <v>50000</v>
      </c>
      <c r="AH265" s="197" t="n">
        <v>37100</v>
      </c>
      <c r="AI265" s="197" t="n">
        <v>70000</v>
      </c>
      <c r="AJ265" s="129" t="n">
        <v>27300</v>
      </c>
      <c r="AK265" s="197" t="n">
        <v>70000</v>
      </c>
      <c r="AL265" s="197" t="n">
        <v>10000</v>
      </c>
      <c r="AM265" s="197"/>
      <c r="AN265" s="129" t="n">
        <f aca="false">SUM(AK265+AL265-AM265)</f>
        <v>80000</v>
      </c>
      <c r="AO265" s="176" t="n">
        <f aca="false">SUM(AN265/$AN$8)</f>
        <v>10617.8246731701</v>
      </c>
      <c r="AP265" s="131" t="n">
        <v>50000</v>
      </c>
      <c r="AQ265" s="131"/>
      <c r="AR265" s="176" t="n">
        <f aca="false">SUM(AP265/$AN$8)</f>
        <v>6636.1404207313</v>
      </c>
      <c r="AS265" s="131"/>
      <c r="AT265" s="131"/>
      <c r="AU265" s="176" t="n">
        <v>3550</v>
      </c>
      <c r="AV265" s="177" t="n">
        <f aca="false">SUM(AU265/AR265*100)</f>
        <v>53.49495</v>
      </c>
      <c r="AW265" s="176" t="n">
        <v>3550</v>
      </c>
      <c r="AX265" s="129"/>
      <c r="BB265" s="19" t="n">
        <f aca="false">SUM(AW265+AX265+AY265+AZ265+BA265)</f>
        <v>3550</v>
      </c>
      <c r="BC265" s="143" t="n">
        <f aca="false">SUM(AU265-BB265)</f>
        <v>0</v>
      </c>
    </row>
    <row r="266" customFormat="false" ht="12.75" hidden="false" customHeight="false" outlineLevel="0" collapsed="false">
      <c r="A266" s="193"/>
      <c r="B266" s="194"/>
      <c r="C266" s="194"/>
      <c r="D266" s="194"/>
      <c r="E266" s="194"/>
      <c r="F266" s="194"/>
      <c r="G266" s="194"/>
      <c r="H266" s="194"/>
      <c r="I266" s="195" t="n">
        <v>37211</v>
      </c>
      <c r="J266" s="196" t="s">
        <v>424</v>
      </c>
      <c r="K266" s="197"/>
      <c r="L266" s="197"/>
      <c r="M266" s="197"/>
      <c r="N266" s="197"/>
      <c r="O266" s="197"/>
      <c r="P266" s="197"/>
      <c r="Q266" s="197"/>
      <c r="R266" s="197"/>
      <c r="S266" s="188"/>
      <c r="T266" s="197"/>
      <c r="U266" s="197"/>
      <c r="V266" s="176"/>
      <c r="W266" s="188"/>
      <c r="X266" s="197"/>
      <c r="Y266" s="197"/>
      <c r="Z266" s="197"/>
      <c r="AA266" s="197"/>
      <c r="AB266" s="197"/>
      <c r="AC266" s="197"/>
      <c r="AD266" s="197"/>
      <c r="AE266" s="197"/>
      <c r="AF266" s="197"/>
      <c r="AG266" s="198"/>
      <c r="AH266" s="197"/>
      <c r="AI266" s="197"/>
      <c r="AJ266" s="129"/>
      <c r="AK266" s="197" t="n">
        <v>70000</v>
      </c>
      <c r="AL266" s="197"/>
      <c r="AM266" s="197"/>
      <c r="AN266" s="129" t="n">
        <f aca="false">SUM(AK266+AL266-AM266)</f>
        <v>70000</v>
      </c>
      <c r="AO266" s="176" t="n">
        <f aca="false">SUM(AN266/$AN$8)</f>
        <v>9290.59658902382</v>
      </c>
      <c r="AP266" s="131" t="n">
        <v>70000</v>
      </c>
      <c r="AQ266" s="131"/>
      <c r="AR266" s="176" t="n">
        <f aca="false">SUM(AP266/$AN$8)</f>
        <v>9290.59658902382</v>
      </c>
      <c r="AS266" s="131"/>
      <c r="AT266" s="131"/>
      <c r="AU266" s="176"/>
      <c r="AV266" s="177" t="n">
        <f aca="false">SUM(AU266/AR266*100)</f>
        <v>0</v>
      </c>
      <c r="AW266" s="176"/>
      <c r="AX266" s="129"/>
      <c r="BB266" s="19" t="n">
        <f aca="false">SUM(AW266+AX266+AY266+AZ266+BA266)</f>
        <v>0</v>
      </c>
      <c r="BC266" s="143" t="n">
        <f aca="false">SUM(AU266-BB266)</f>
        <v>0</v>
      </c>
    </row>
    <row r="267" customFormat="false" ht="12.75" hidden="false" customHeight="false" outlineLevel="0" collapsed="false">
      <c r="A267" s="193"/>
      <c r="B267" s="194"/>
      <c r="C267" s="194"/>
      <c r="D267" s="194"/>
      <c r="E267" s="194"/>
      <c r="F267" s="194"/>
      <c r="G267" s="194"/>
      <c r="H267" s="194"/>
      <c r="I267" s="195" t="n">
        <v>3722</v>
      </c>
      <c r="J267" s="196" t="s">
        <v>425</v>
      </c>
      <c r="K267" s="197"/>
      <c r="L267" s="197"/>
      <c r="M267" s="197"/>
      <c r="N267" s="197"/>
      <c r="O267" s="197"/>
      <c r="P267" s="197"/>
      <c r="Q267" s="197"/>
      <c r="R267" s="197"/>
      <c r="S267" s="188"/>
      <c r="T267" s="197"/>
      <c r="U267" s="197"/>
      <c r="V267" s="176"/>
      <c r="W267" s="188"/>
      <c r="X267" s="197"/>
      <c r="Y267" s="197"/>
      <c r="Z267" s="197"/>
      <c r="AA267" s="197"/>
      <c r="AB267" s="197"/>
      <c r="AC267" s="197"/>
      <c r="AD267" s="197"/>
      <c r="AE267" s="197"/>
      <c r="AF267" s="197"/>
      <c r="AG267" s="198"/>
      <c r="AH267" s="197"/>
      <c r="AI267" s="197" t="n">
        <v>30000</v>
      </c>
      <c r="AJ267" s="129" t="n">
        <v>0</v>
      </c>
      <c r="AK267" s="197" t="n">
        <v>30000</v>
      </c>
      <c r="AL267" s="197"/>
      <c r="AM267" s="197"/>
      <c r="AN267" s="129" t="n">
        <f aca="false">SUM(AK267+AL267-AM267)</f>
        <v>30000</v>
      </c>
      <c r="AO267" s="176" t="n">
        <f aca="false">SUM(AN267/$AN$8)</f>
        <v>3981.68425243878</v>
      </c>
      <c r="AP267" s="131" t="n">
        <v>15000</v>
      </c>
      <c r="AQ267" s="131"/>
      <c r="AR267" s="176" t="n">
        <f aca="false">SUM(AP267/$AN$8)</f>
        <v>1990.84212621939</v>
      </c>
      <c r="AS267" s="131"/>
      <c r="AT267" s="131"/>
      <c r="AU267" s="176"/>
      <c r="AV267" s="177" t="n">
        <f aca="false">SUM(AU267/AR267*100)</f>
        <v>0</v>
      </c>
      <c r="AW267" s="176"/>
      <c r="AX267" s="129"/>
      <c r="BB267" s="19" t="n">
        <f aca="false">SUM(AW267+AX267+AY267+AZ267+BA267)</f>
        <v>0</v>
      </c>
      <c r="BC267" s="143" t="n">
        <f aca="false">SUM(AU267-BB267)</f>
        <v>0</v>
      </c>
    </row>
    <row r="268" customFormat="false" ht="12.75" hidden="false" customHeight="false" outlineLevel="0" collapsed="false">
      <c r="A268" s="193"/>
      <c r="B268" s="194"/>
      <c r="C268" s="194"/>
      <c r="D268" s="194"/>
      <c r="E268" s="194"/>
      <c r="F268" s="194"/>
      <c r="G268" s="194"/>
      <c r="H268" s="194"/>
      <c r="I268" s="195" t="n">
        <v>37221</v>
      </c>
      <c r="J268" s="196" t="s">
        <v>426</v>
      </c>
      <c r="K268" s="197"/>
      <c r="L268" s="197"/>
      <c r="M268" s="197"/>
      <c r="N268" s="197"/>
      <c r="O268" s="197"/>
      <c r="P268" s="197"/>
      <c r="Q268" s="197"/>
      <c r="R268" s="197"/>
      <c r="S268" s="188"/>
      <c r="T268" s="197"/>
      <c r="U268" s="197"/>
      <c r="V268" s="176"/>
      <c r="W268" s="188"/>
      <c r="X268" s="197"/>
      <c r="Y268" s="197"/>
      <c r="Z268" s="197"/>
      <c r="AA268" s="197"/>
      <c r="AB268" s="197"/>
      <c r="AC268" s="197"/>
      <c r="AD268" s="197"/>
      <c r="AE268" s="197"/>
      <c r="AF268" s="197"/>
      <c r="AG268" s="198"/>
      <c r="AH268" s="197"/>
      <c r="AI268" s="197"/>
      <c r="AJ268" s="129" t="n">
        <v>26000</v>
      </c>
      <c r="AK268" s="197" t="n">
        <v>52000</v>
      </c>
      <c r="AL268" s="197"/>
      <c r="AM268" s="197"/>
      <c r="AN268" s="129" t="n">
        <f aca="false">SUM(AK268+AL268-AM268)</f>
        <v>52000</v>
      </c>
      <c r="AO268" s="176" t="n">
        <f aca="false">SUM(AN268/$AN$8)</f>
        <v>6901.58603756055</v>
      </c>
      <c r="AP268" s="131" t="n">
        <v>72000</v>
      </c>
      <c r="AQ268" s="131"/>
      <c r="AR268" s="176" t="n">
        <f aca="false">SUM(AP268/$AN$8)</f>
        <v>9556.04220585308</v>
      </c>
      <c r="AS268" s="131"/>
      <c r="AT268" s="131"/>
      <c r="AU268" s="176" t="n">
        <v>4631.7</v>
      </c>
      <c r="AV268" s="177" t="n">
        <f aca="false">SUM(AU268/AR268*100)</f>
        <v>48.468810625</v>
      </c>
      <c r="AW268" s="176" t="n">
        <v>4631.7</v>
      </c>
      <c r="AX268" s="129"/>
      <c r="BB268" s="19" t="n">
        <f aca="false">SUM(AW268+AX268+AY268+AZ268+BA268)</f>
        <v>4631.7</v>
      </c>
      <c r="BC268" s="143" t="n">
        <f aca="false">SUM(AU268-BB268)</f>
        <v>0</v>
      </c>
    </row>
    <row r="269" customFormat="false" ht="12.75" hidden="false" customHeight="false" outlineLevel="0" collapsed="false">
      <c r="A269" s="193"/>
      <c r="B269" s="194"/>
      <c r="C269" s="194"/>
      <c r="D269" s="194"/>
      <c r="E269" s="194"/>
      <c r="F269" s="194"/>
      <c r="G269" s="194"/>
      <c r="H269" s="194"/>
      <c r="I269" s="206" t="n">
        <v>3722</v>
      </c>
      <c r="J269" s="196" t="s">
        <v>427</v>
      </c>
      <c r="K269" s="197"/>
      <c r="L269" s="197"/>
      <c r="M269" s="197"/>
      <c r="N269" s="197"/>
      <c r="O269" s="197"/>
      <c r="P269" s="197"/>
      <c r="Q269" s="197"/>
      <c r="R269" s="197"/>
      <c r="S269" s="188"/>
      <c r="T269" s="197"/>
      <c r="U269" s="197"/>
      <c r="V269" s="176"/>
      <c r="W269" s="188"/>
      <c r="X269" s="197" t="n">
        <v>10000</v>
      </c>
      <c r="Y269" s="197" t="n">
        <v>10000</v>
      </c>
      <c r="Z269" s="197" t="n">
        <v>10000</v>
      </c>
      <c r="AA269" s="197" t="n">
        <v>10000</v>
      </c>
      <c r="AB269" s="197"/>
      <c r="AC269" s="197" t="n">
        <v>10000</v>
      </c>
      <c r="AD269" s="197" t="n">
        <v>12000</v>
      </c>
      <c r="AE269" s="197"/>
      <c r="AF269" s="197"/>
      <c r="AG269" s="198" t="n">
        <f aca="false">SUM(AD269+AE269-AF269)</f>
        <v>12000</v>
      </c>
      <c r="AH269" s="197" t="n">
        <v>9450</v>
      </c>
      <c r="AI269" s="197" t="n">
        <v>10000</v>
      </c>
      <c r="AJ269" s="129" t="n">
        <v>0</v>
      </c>
      <c r="AK269" s="197" t="n">
        <v>10000</v>
      </c>
      <c r="AL269" s="197" t="n">
        <v>20000</v>
      </c>
      <c r="AM269" s="197"/>
      <c r="AN269" s="129" t="n">
        <f aca="false">SUM(AK269+AL269-AM269)</f>
        <v>30000</v>
      </c>
      <c r="AO269" s="176" t="n">
        <f aca="false">SUM(AN269/$AN$8)</f>
        <v>3981.68425243878</v>
      </c>
      <c r="AP269" s="131" t="n">
        <v>0</v>
      </c>
      <c r="AQ269" s="131"/>
      <c r="AR269" s="176" t="n">
        <f aca="false">SUM(AP269/$AN$8)</f>
        <v>0</v>
      </c>
      <c r="AS269" s="131"/>
      <c r="AT269" s="131"/>
      <c r="AU269" s="176"/>
      <c r="AV269" s="177" t="n">
        <v>0</v>
      </c>
      <c r="BB269" s="19" t="n">
        <f aca="false">SUM(AW269+AX269+AY269+AZ269+BA269)</f>
        <v>0</v>
      </c>
      <c r="BC269" s="143" t="n">
        <f aca="false">SUM(AU269-BB269)</f>
        <v>0</v>
      </c>
    </row>
    <row r="270" customFormat="false" ht="12.75" hidden="true" customHeight="false" outlineLevel="0" collapsed="false">
      <c r="A270" s="178" t="s">
        <v>428</v>
      </c>
      <c r="B270" s="172"/>
      <c r="C270" s="172"/>
      <c r="D270" s="172"/>
      <c r="E270" s="172"/>
      <c r="F270" s="172"/>
      <c r="G270" s="172"/>
      <c r="H270" s="172"/>
      <c r="I270" s="185" t="s">
        <v>207</v>
      </c>
      <c r="J270" s="186" t="s">
        <v>429</v>
      </c>
      <c r="K270" s="187" t="e">
        <f aca="false">SUM(#REF!)</f>
        <v>#REF!</v>
      </c>
      <c r="L270" s="187" t="e">
        <f aca="false">SUM(#REF!)</f>
        <v>#REF!</v>
      </c>
      <c r="M270" s="187" t="e">
        <f aca="false">SUM(#REF!)</f>
        <v>#REF!</v>
      </c>
      <c r="N270" s="175" t="n">
        <f aca="false">SUM(N271)</f>
        <v>16000</v>
      </c>
      <c r="O270" s="175" t="n">
        <f aca="false">SUM(O271)</f>
        <v>16000</v>
      </c>
      <c r="P270" s="175" t="n">
        <f aca="false">SUM(P271)</f>
        <v>25000</v>
      </c>
      <c r="Q270" s="175" t="n">
        <f aca="false">SUM(Q271)</f>
        <v>25000</v>
      </c>
      <c r="R270" s="175" t="n">
        <f aca="false">SUM(R271)</f>
        <v>16786.14</v>
      </c>
      <c r="S270" s="175" t="n">
        <f aca="false">SUM(S271)</f>
        <v>25000</v>
      </c>
      <c r="T270" s="175" t="n">
        <f aca="false">SUM(T271)</f>
        <v>16422</v>
      </c>
      <c r="U270" s="175" t="n">
        <f aca="false">SUM(U271)</f>
        <v>0</v>
      </c>
      <c r="V270" s="175" t="n">
        <f aca="false">SUM(V271)</f>
        <v>200</v>
      </c>
      <c r="W270" s="175" t="n">
        <f aca="false">SUM(W271)</f>
        <v>25000</v>
      </c>
      <c r="X270" s="175" t="n">
        <f aca="false">SUM(X271)</f>
        <v>25000</v>
      </c>
      <c r="Y270" s="175" t="n">
        <f aca="false">SUM(Y271)</f>
        <v>30000</v>
      </c>
      <c r="Z270" s="175" t="n">
        <f aca="false">SUM(Z271)</f>
        <v>30000</v>
      </c>
      <c r="AA270" s="175" t="n">
        <f aca="false">SUM(AA271)</f>
        <v>30000</v>
      </c>
      <c r="AB270" s="175" t="n">
        <f aca="false">SUM(AB271)</f>
        <v>15498.58</v>
      </c>
      <c r="AC270" s="175" t="n">
        <f aca="false">SUM(AC271)</f>
        <v>30000</v>
      </c>
      <c r="AD270" s="175" t="n">
        <f aca="false">SUM(AD271)</f>
        <v>45000</v>
      </c>
      <c r="AE270" s="175" t="n">
        <f aca="false">SUM(AE271)</f>
        <v>0</v>
      </c>
      <c r="AF270" s="175" t="n">
        <f aca="false">SUM(AF271)</f>
        <v>0</v>
      </c>
      <c r="AG270" s="175" t="n">
        <f aca="false">SUM(AG271)</f>
        <v>45000</v>
      </c>
      <c r="AH270" s="175" t="n">
        <f aca="false">SUM(AH271)</f>
        <v>28479.63</v>
      </c>
      <c r="AI270" s="175" t="n">
        <f aca="false">SUM(AI271)</f>
        <v>45000</v>
      </c>
      <c r="AJ270" s="175" t="n">
        <f aca="false">SUM(AJ271)</f>
        <v>12998.7</v>
      </c>
      <c r="AK270" s="175" t="n">
        <f aca="false">SUM(AK271)</f>
        <v>45000</v>
      </c>
      <c r="AL270" s="175" t="n">
        <f aca="false">SUM(AL271)</f>
        <v>0</v>
      </c>
      <c r="AM270" s="175" t="n">
        <f aca="false">SUM(AM271)</f>
        <v>0</v>
      </c>
      <c r="AN270" s="175" t="n">
        <f aca="false">SUM(AN271)</f>
        <v>45000</v>
      </c>
      <c r="AO270" s="176" t="n">
        <f aca="false">SUM(AN270/$AN$8)</f>
        <v>5972.52637865817</v>
      </c>
      <c r="AP270" s="176" t="n">
        <f aca="false">SUM(AP271)</f>
        <v>34000</v>
      </c>
      <c r="AQ270" s="176" t="n">
        <f aca="false">SUM(AQ271)</f>
        <v>0</v>
      </c>
      <c r="AR270" s="176" t="n">
        <f aca="false">SUM(AP270/$AN$8)</f>
        <v>4512.57548609729</v>
      </c>
      <c r="AS270" s="176" t="n">
        <f aca="false">SUM(AS271)</f>
        <v>35000</v>
      </c>
      <c r="AT270" s="176" t="n">
        <f aca="false">SUM(AT271)</f>
        <v>0</v>
      </c>
      <c r="AU270" s="176" t="n">
        <v>0</v>
      </c>
      <c r="AV270" s="177" t="n">
        <f aca="false">SUM(AU270/AR270*100)</f>
        <v>0</v>
      </c>
      <c r="BB270" s="19" t="n">
        <f aca="false">SUM(AW270+AX270+AY270+AZ270+BA270)</f>
        <v>0</v>
      </c>
      <c r="BC270" s="143" t="n">
        <f aca="false">SUM(AU270-BB270)</f>
        <v>0</v>
      </c>
    </row>
    <row r="271" customFormat="false" ht="12.75" hidden="true" customHeight="false" outlineLevel="0" collapsed="false">
      <c r="A271" s="171"/>
      <c r="B271" s="172"/>
      <c r="C271" s="172"/>
      <c r="D271" s="172"/>
      <c r="E271" s="172"/>
      <c r="F271" s="172"/>
      <c r="G271" s="172"/>
      <c r="H271" s="172"/>
      <c r="I271" s="180" t="s">
        <v>420</v>
      </c>
      <c r="J271" s="181"/>
      <c r="K271" s="182" t="e">
        <f aca="false">SUM(#REF!)</f>
        <v>#REF!</v>
      </c>
      <c r="L271" s="182" t="e">
        <f aca="false">SUM(#REF!)</f>
        <v>#REF!</v>
      </c>
      <c r="M271" s="182" t="e">
        <f aca="false">SUM(#REF!)</f>
        <v>#REF!</v>
      </c>
      <c r="N271" s="182" t="n">
        <f aca="false">SUM(N273)</f>
        <v>16000</v>
      </c>
      <c r="O271" s="182" t="n">
        <f aca="false">SUM(O273)</f>
        <v>16000</v>
      </c>
      <c r="P271" s="182" t="n">
        <f aca="false">SUM(P273)</f>
        <v>25000</v>
      </c>
      <c r="Q271" s="182" t="n">
        <f aca="false">SUM(Q273)</f>
        <v>25000</v>
      </c>
      <c r="R271" s="182" t="n">
        <f aca="false">SUM(R273)</f>
        <v>16786.14</v>
      </c>
      <c r="S271" s="182" t="n">
        <f aca="false">SUM(S273)</f>
        <v>25000</v>
      </c>
      <c r="T271" s="182" t="n">
        <f aca="false">SUM(T273)</f>
        <v>16422</v>
      </c>
      <c r="U271" s="182" t="n">
        <f aca="false">SUM(U273)</f>
        <v>0</v>
      </c>
      <c r="V271" s="182" t="n">
        <f aca="false">SUM(V273)</f>
        <v>200</v>
      </c>
      <c r="W271" s="182" t="n">
        <f aca="false">SUM(W273)</f>
        <v>25000</v>
      </c>
      <c r="X271" s="182" t="n">
        <f aca="false">SUM(X273)</f>
        <v>25000</v>
      </c>
      <c r="Y271" s="182" t="n">
        <f aca="false">SUM(Y273)</f>
        <v>30000</v>
      </c>
      <c r="Z271" s="182" t="n">
        <f aca="false">SUM(Z273)</f>
        <v>30000</v>
      </c>
      <c r="AA271" s="182" t="n">
        <f aca="false">SUM(AA273)</f>
        <v>30000</v>
      </c>
      <c r="AB271" s="182" t="n">
        <f aca="false">SUM(AB273)</f>
        <v>15498.58</v>
      </c>
      <c r="AC271" s="182" t="n">
        <f aca="false">SUM(AC273)</f>
        <v>30000</v>
      </c>
      <c r="AD271" s="182" t="n">
        <f aca="false">SUM(AD273)</f>
        <v>45000</v>
      </c>
      <c r="AE271" s="182" t="n">
        <f aca="false">SUM(AE273)</f>
        <v>0</v>
      </c>
      <c r="AF271" s="182" t="n">
        <f aca="false">SUM(AF273)</f>
        <v>0</v>
      </c>
      <c r="AG271" s="182" t="n">
        <f aca="false">SUM(AG273)</f>
        <v>45000</v>
      </c>
      <c r="AH271" s="182" t="n">
        <f aca="false">SUM(AH273)</f>
        <v>28479.63</v>
      </c>
      <c r="AI271" s="182" t="n">
        <f aca="false">SUM(AI273)</f>
        <v>45000</v>
      </c>
      <c r="AJ271" s="182" t="n">
        <f aca="false">SUM(AJ273)</f>
        <v>12998.7</v>
      </c>
      <c r="AK271" s="182" t="n">
        <f aca="false">SUM(AK273)</f>
        <v>45000</v>
      </c>
      <c r="AL271" s="182" t="n">
        <f aca="false">SUM(AL273)</f>
        <v>0</v>
      </c>
      <c r="AM271" s="182" t="n">
        <f aca="false">SUM(AM273)</f>
        <v>0</v>
      </c>
      <c r="AN271" s="182" t="n">
        <f aca="false">SUM(AN273)</f>
        <v>45000</v>
      </c>
      <c r="AO271" s="176" t="n">
        <f aca="false">SUM(AN271/$AN$8)</f>
        <v>5972.52637865817</v>
      </c>
      <c r="AP271" s="183" t="n">
        <f aca="false">SUM(AP273)</f>
        <v>34000</v>
      </c>
      <c r="AQ271" s="183" t="n">
        <f aca="false">SUM(AQ273)</f>
        <v>0</v>
      </c>
      <c r="AR271" s="176" t="n">
        <f aca="false">SUM(AP271/$AN$8)</f>
        <v>4512.57548609729</v>
      </c>
      <c r="AS271" s="183" t="n">
        <f aca="false">SUM(AS273)</f>
        <v>35000</v>
      </c>
      <c r="AT271" s="183" t="n">
        <f aca="false">SUM(AT273)</f>
        <v>0</v>
      </c>
      <c r="AU271" s="176" t="n">
        <v>0</v>
      </c>
      <c r="AV271" s="177" t="n">
        <f aca="false">SUM(AU271/AR271*100)</f>
        <v>0</v>
      </c>
      <c r="BB271" s="19" t="n">
        <f aca="false">SUM(AW271+AX271+AY271+AZ271+BA271)</f>
        <v>0</v>
      </c>
      <c r="BC271" s="143" t="n">
        <f aca="false">SUM(AU271-BB271)</f>
        <v>0</v>
      </c>
    </row>
    <row r="272" customFormat="false" ht="12.75" hidden="true" customHeight="false" outlineLevel="0" collapsed="false">
      <c r="A272" s="171"/>
      <c r="B272" s="172" t="s">
        <v>210</v>
      </c>
      <c r="C272" s="172"/>
      <c r="D272" s="172"/>
      <c r="E272" s="172"/>
      <c r="F272" s="172"/>
      <c r="G272" s="172"/>
      <c r="H272" s="172"/>
      <c r="I272" s="185" t="s">
        <v>211</v>
      </c>
      <c r="J272" s="186" t="s">
        <v>114</v>
      </c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Z272" s="182"/>
      <c r="AA272" s="182"/>
      <c r="AB272" s="182"/>
      <c r="AC272" s="182"/>
      <c r="AD272" s="182"/>
      <c r="AE272" s="182"/>
      <c r="AF272" s="182"/>
      <c r="AG272" s="182"/>
      <c r="AH272" s="182"/>
      <c r="AI272" s="182"/>
      <c r="AJ272" s="182"/>
      <c r="AK272" s="182"/>
      <c r="AL272" s="182"/>
      <c r="AM272" s="182"/>
      <c r="AN272" s="182"/>
      <c r="AO272" s="176" t="n">
        <f aca="false">SUM(AN272/$AN$8)</f>
        <v>0</v>
      </c>
      <c r="AP272" s="183" t="n">
        <v>34000</v>
      </c>
      <c r="AQ272" s="183"/>
      <c r="AR272" s="176" t="n">
        <f aca="false">SUM(AP272/$AN$8)</f>
        <v>4512.57548609729</v>
      </c>
      <c r="AS272" s="183"/>
      <c r="AT272" s="183"/>
      <c r="AU272" s="176" t="n">
        <v>0</v>
      </c>
      <c r="AV272" s="177" t="n">
        <f aca="false">SUM(AU272/AR272*100)</f>
        <v>0</v>
      </c>
      <c r="BC272" s="143" t="n">
        <f aca="false">SUM(AU272-BB272)</f>
        <v>0</v>
      </c>
    </row>
    <row r="273" customFormat="false" ht="12.75" hidden="false" customHeight="false" outlineLevel="0" collapsed="false">
      <c r="A273" s="211"/>
      <c r="B273" s="190"/>
      <c r="C273" s="190"/>
      <c r="D273" s="190"/>
      <c r="E273" s="190"/>
      <c r="F273" s="190"/>
      <c r="G273" s="190"/>
      <c r="H273" s="190"/>
      <c r="I273" s="191" t="n">
        <v>3</v>
      </c>
      <c r="J273" s="84" t="s">
        <v>64</v>
      </c>
      <c r="K273" s="212"/>
      <c r="L273" s="212"/>
      <c r="M273" s="212"/>
      <c r="N273" s="212" t="n">
        <f aca="false">SUM(N274+N282)</f>
        <v>16000</v>
      </c>
      <c r="O273" s="212" t="n">
        <f aca="false">SUM(O274+O282)</f>
        <v>16000</v>
      </c>
      <c r="P273" s="212" t="n">
        <f aca="false">SUM(P274)</f>
        <v>25000</v>
      </c>
      <c r="Q273" s="212" t="n">
        <f aca="false">SUM(Q274)</f>
        <v>25000</v>
      </c>
      <c r="R273" s="212" t="n">
        <f aca="false">SUM(R274+R282)</f>
        <v>16786.14</v>
      </c>
      <c r="S273" s="212" t="n">
        <f aca="false">SUM(S274+S282)</f>
        <v>25000</v>
      </c>
      <c r="T273" s="212" t="n">
        <f aca="false">SUM(T274+T282)</f>
        <v>16422</v>
      </c>
      <c r="U273" s="212" t="n">
        <f aca="false">SUM(U274+U282)</f>
        <v>0</v>
      </c>
      <c r="V273" s="212" t="n">
        <f aca="false">SUM(V274+V282)</f>
        <v>200</v>
      </c>
      <c r="W273" s="212" t="n">
        <f aca="false">SUM(W274+W282)</f>
        <v>25000</v>
      </c>
      <c r="X273" s="212" t="n">
        <f aca="false">SUM(X274+X282)</f>
        <v>25000</v>
      </c>
      <c r="Y273" s="212" t="n">
        <f aca="false">SUM(Y274+Y282)</f>
        <v>30000</v>
      </c>
      <c r="Z273" s="212" t="n">
        <f aca="false">SUM(Z274+Z282)</f>
        <v>30000</v>
      </c>
      <c r="AA273" s="212" t="n">
        <f aca="false">SUM(AA274+AA282)</f>
        <v>30000</v>
      </c>
      <c r="AB273" s="212" t="n">
        <f aca="false">SUM(AB274+AB282)</f>
        <v>15498.58</v>
      </c>
      <c r="AC273" s="212" t="n">
        <f aca="false">SUM(AC274+AC282)</f>
        <v>30000</v>
      </c>
      <c r="AD273" s="212" t="n">
        <f aca="false">SUM(AD274+AD282)</f>
        <v>45000</v>
      </c>
      <c r="AE273" s="212" t="n">
        <f aca="false">SUM(AE274+AE282)</f>
        <v>0</v>
      </c>
      <c r="AF273" s="212" t="n">
        <f aca="false">SUM(AF274+AF282)</f>
        <v>0</v>
      </c>
      <c r="AG273" s="212" t="n">
        <f aca="false">SUM(AG274+AG282)</f>
        <v>45000</v>
      </c>
      <c r="AH273" s="212" t="n">
        <f aca="false">SUM(AH274+AH282)</f>
        <v>28479.63</v>
      </c>
      <c r="AI273" s="212" t="n">
        <f aca="false">SUM(AI274+AI282)</f>
        <v>45000</v>
      </c>
      <c r="AJ273" s="212" t="n">
        <f aca="false">SUM(AJ274+AJ282)</f>
        <v>12998.7</v>
      </c>
      <c r="AK273" s="212" t="n">
        <f aca="false">SUM(AK274+AK282)</f>
        <v>45000</v>
      </c>
      <c r="AL273" s="212" t="n">
        <f aca="false">SUM(AL274+AL282)</f>
        <v>0</v>
      </c>
      <c r="AM273" s="212" t="n">
        <f aca="false">SUM(AM274+AM282)</f>
        <v>0</v>
      </c>
      <c r="AN273" s="212" t="n">
        <f aca="false">SUM(AN274+AN282)</f>
        <v>45000</v>
      </c>
      <c r="AO273" s="176" t="n">
        <f aca="false">SUM(AN273/$AN$8)</f>
        <v>5972.52637865817</v>
      </c>
      <c r="AP273" s="183" t="n">
        <f aca="false">SUM(AP274+AP282)</f>
        <v>34000</v>
      </c>
      <c r="AQ273" s="183" t="n">
        <f aca="false">SUM(AQ274+AQ282)</f>
        <v>0</v>
      </c>
      <c r="AR273" s="176" t="n">
        <f aca="false">SUM(AP273/$AN$8)</f>
        <v>4512.57548609729</v>
      </c>
      <c r="AS273" s="183" t="n">
        <v>35000</v>
      </c>
      <c r="AT273" s="183" t="n">
        <f aca="false">SUM(AT274+AT282)</f>
        <v>0</v>
      </c>
      <c r="AU273" s="176" t="n">
        <v>0</v>
      </c>
      <c r="AV273" s="177" t="n">
        <f aca="false">SUM(AU273/AR273*100)</f>
        <v>0</v>
      </c>
      <c r="BB273" s="19" t="n">
        <f aca="false">SUM(AW273+AX273+AY273+AZ273+BA273)</f>
        <v>0</v>
      </c>
      <c r="BC273" s="143" t="n">
        <f aca="false">SUM(AU273-BB273)</f>
        <v>0</v>
      </c>
    </row>
    <row r="274" customFormat="false" ht="12.75" hidden="false" customHeight="false" outlineLevel="0" collapsed="false">
      <c r="A274" s="189"/>
      <c r="B274" s="190"/>
      <c r="C274" s="190"/>
      <c r="D274" s="190"/>
      <c r="E274" s="190"/>
      <c r="F274" s="190"/>
      <c r="G274" s="190"/>
      <c r="H274" s="190"/>
      <c r="I274" s="191" t="n">
        <v>37</v>
      </c>
      <c r="J274" s="84" t="s">
        <v>359</v>
      </c>
      <c r="K274" s="192" t="n">
        <f aca="false">SUM(K275)</f>
        <v>25650</v>
      </c>
      <c r="L274" s="192" t="n">
        <f aca="false">SUM(L275)</f>
        <v>40000</v>
      </c>
      <c r="M274" s="192" t="n">
        <f aca="false">SUM(M275)</f>
        <v>40000</v>
      </c>
      <c r="N274" s="192" t="n">
        <f aca="false">SUM(N275)</f>
        <v>16000</v>
      </c>
      <c r="O274" s="192" t="n">
        <f aca="false">SUM(O275)</f>
        <v>16000</v>
      </c>
      <c r="P274" s="192" t="n">
        <f aca="false">SUM(P275)</f>
        <v>25000</v>
      </c>
      <c r="Q274" s="192" t="n">
        <f aca="false">SUM(Q275)</f>
        <v>25000</v>
      </c>
      <c r="R274" s="192" t="n">
        <f aca="false">SUM(R275)</f>
        <v>14665.8</v>
      </c>
      <c r="S274" s="192" t="n">
        <f aca="false">SUM(S275)</f>
        <v>25000</v>
      </c>
      <c r="T274" s="192" t="n">
        <f aca="false">SUM(T275)</f>
        <v>16422</v>
      </c>
      <c r="U274" s="192" t="n">
        <f aca="false">SUM(U275)</f>
        <v>0</v>
      </c>
      <c r="V274" s="192" t="n">
        <f aca="false">SUM(V275)</f>
        <v>200</v>
      </c>
      <c r="W274" s="192" t="n">
        <f aca="false">SUM(W275)</f>
        <v>25000</v>
      </c>
      <c r="X274" s="192" t="n">
        <f aca="false">SUM(X275)</f>
        <v>25000</v>
      </c>
      <c r="Y274" s="192" t="n">
        <f aca="false">SUM(Y275)</f>
        <v>30000</v>
      </c>
      <c r="Z274" s="192" t="n">
        <f aca="false">SUM(Z275)</f>
        <v>30000</v>
      </c>
      <c r="AA274" s="192" t="n">
        <f aca="false">SUM(AA275)</f>
        <v>30000</v>
      </c>
      <c r="AB274" s="192" t="n">
        <f aca="false">SUM(AB275)</f>
        <v>15498.58</v>
      </c>
      <c r="AC274" s="192" t="n">
        <f aca="false">SUM(AC275)</f>
        <v>30000</v>
      </c>
      <c r="AD274" s="192" t="n">
        <f aca="false">SUM(AD275)</f>
        <v>45000</v>
      </c>
      <c r="AE274" s="192" t="n">
        <f aca="false">SUM(AE275)</f>
        <v>0</v>
      </c>
      <c r="AF274" s="192" t="n">
        <f aca="false">SUM(AF275)</f>
        <v>0</v>
      </c>
      <c r="AG274" s="192" t="n">
        <f aca="false">SUM(AG275)</f>
        <v>45000</v>
      </c>
      <c r="AH274" s="192" t="n">
        <f aca="false">SUM(AH275)</f>
        <v>28479.63</v>
      </c>
      <c r="AI274" s="192" t="n">
        <f aca="false">SUM(AI275)</f>
        <v>45000</v>
      </c>
      <c r="AJ274" s="192" t="n">
        <f aca="false">SUM(AJ275)</f>
        <v>12998.7</v>
      </c>
      <c r="AK274" s="192" t="n">
        <f aca="false">SUM(AK275)</f>
        <v>45000</v>
      </c>
      <c r="AL274" s="192" t="n">
        <f aca="false">SUM(AL275)</f>
        <v>0</v>
      </c>
      <c r="AM274" s="192" t="n">
        <f aca="false">SUM(AM275)</f>
        <v>0</v>
      </c>
      <c r="AN274" s="192" t="n">
        <f aca="false">SUM(AN275)</f>
        <v>45000</v>
      </c>
      <c r="AO274" s="176" t="n">
        <f aca="false">SUM(AN274/$AN$8)</f>
        <v>5972.52637865817</v>
      </c>
      <c r="AP274" s="176" t="n">
        <f aca="false">SUM(AP275)</f>
        <v>34000</v>
      </c>
      <c r="AQ274" s="176"/>
      <c r="AR274" s="176" t="n">
        <f aca="false">SUM(AP274/$AN$8)</f>
        <v>4512.57548609729</v>
      </c>
      <c r="AS274" s="176" t="n">
        <v>35000</v>
      </c>
      <c r="AT274" s="176"/>
      <c r="AU274" s="176" t="n">
        <v>0</v>
      </c>
      <c r="AV274" s="177" t="n">
        <f aca="false">SUM(AU274/AR274*100)</f>
        <v>0</v>
      </c>
      <c r="BB274" s="19" t="n">
        <f aca="false">SUM(AW274+AX274+AY274+AZ274+BA274)</f>
        <v>0</v>
      </c>
      <c r="BC274" s="143" t="n">
        <f aca="false">SUM(AU274-BB274)</f>
        <v>0</v>
      </c>
    </row>
    <row r="275" customFormat="false" ht="12.75" hidden="false" customHeight="false" outlineLevel="0" collapsed="false">
      <c r="A275" s="193"/>
      <c r="B275" s="194" t="s">
        <v>83</v>
      </c>
      <c r="C275" s="194"/>
      <c r="D275" s="194"/>
      <c r="E275" s="194"/>
      <c r="F275" s="194"/>
      <c r="G275" s="194"/>
      <c r="H275" s="194"/>
      <c r="I275" s="195" t="n">
        <v>372</v>
      </c>
      <c r="J275" s="196" t="s">
        <v>421</v>
      </c>
      <c r="K275" s="197" t="n">
        <f aca="false">SUM(K276)</f>
        <v>25650</v>
      </c>
      <c r="L275" s="197" t="n">
        <f aca="false">SUM(L276)</f>
        <v>40000</v>
      </c>
      <c r="M275" s="197" t="n">
        <f aca="false">SUM(M276)</f>
        <v>40000</v>
      </c>
      <c r="N275" s="197" t="n">
        <f aca="false">SUM(N276:N278)</f>
        <v>16000</v>
      </c>
      <c r="O275" s="197" t="n">
        <f aca="false">SUM(O276:O278)</f>
        <v>16000</v>
      </c>
      <c r="P275" s="197" t="n">
        <f aca="false">SUM(P276:P278)</f>
        <v>25000</v>
      </c>
      <c r="Q275" s="197" t="n">
        <f aca="false">SUM(Q276:Q278)</f>
        <v>25000</v>
      </c>
      <c r="R275" s="197" t="n">
        <f aca="false">SUM(R276:R278)</f>
        <v>14665.8</v>
      </c>
      <c r="S275" s="197" t="n">
        <f aca="false">SUM(S276:S278)</f>
        <v>25000</v>
      </c>
      <c r="T275" s="197" t="n">
        <f aca="false">SUM(T276:T278)</f>
        <v>16422</v>
      </c>
      <c r="U275" s="197" t="n">
        <f aca="false">SUM(U276:U278)</f>
        <v>0</v>
      </c>
      <c r="V275" s="197" t="n">
        <f aca="false">SUM(V276:V278)</f>
        <v>200</v>
      </c>
      <c r="W275" s="197" t="n">
        <f aca="false">SUM(W276:W278)</f>
        <v>25000</v>
      </c>
      <c r="X275" s="197" t="n">
        <f aca="false">SUM(X276:X278)</f>
        <v>25000</v>
      </c>
      <c r="Y275" s="197" t="n">
        <f aca="false">SUM(Y276:Y278)</f>
        <v>30000</v>
      </c>
      <c r="Z275" s="197" t="n">
        <f aca="false">SUM(Z276:Z278)</f>
        <v>30000</v>
      </c>
      <c r="AA275" s="197" t="n">
        <f aca="false">SUM(AA276:AA278)</f>
        <v>30000</v>
      </c>
      <c r="AB275" s="197" t="n">
        <f aca="false">SUM(AB276:AB278)</f>
        <v>15498.58</v>
      </c>
      <c r="AC275" s="197" t="n">
        <f aca="false">SUM(AC276:AC278)</f>
        <v>30000</v>
      </c>
      <c r="AD275" s="197" t="n">
        <f aca="false">SUM(AD276:AD278)</f>
        <v>45000</v>
      </c>
      <c r="AE275" s="197" t="n">
        <f aca="false">SUM(AE276:AE278)</f>
        <v>0</v>
      </c>
      <c r="AF275" s="197" t="n">
        <f aca="false">SUM(AF276:AF278)</f>
        <v>0</v>
      </c>
      <c r="AG275" s="197" t="n">
        <f aca="false">SUM(AG276:AG278)</f>
        <v>45000</v>
      </c>
      <c r="AH275" s="197" t="n">
        <f aca="false">SUM(AH276:AH278)</f>
        <v>28479.63</v>
      </c>
      <c r="AI275" s="197" t="n">
        <f aca="false">SUM(AI276:AI278)</f>
        <v>45000</v>
      </c>
      <c r="AJ275" s="197" t="n">
        <f aca="false">SUM(AJ276:AJ278)</f>
        <v>12998.7</v>
      </c>
      <c r="AK275" s="197" t="n">
        <f aca="false">SUM(AK276:AK278)</f>
        <v>45000</v>
      </c>
      <c r="AL275" s="197" t="n">
        <f aca="false">SUM(AL276:AL278)</f>
        <v>0</v>
      </c>
      <c r="AM275" s="197" t="n">
        <f aca="false">SUM(AM276:AM278)</f>
        <v>0</v>
      </c>
      <c r="AN275" s="197" t="n">
        <f aca="false">SUM(AN276:AN278)</f>
        <v>45000</v>
      </c>
      <c r="AO275" s="176" t="n">
        <f aca="false">SUM(AN275/$AN$8)</f>
        <v>5972.52637865817</v>
      </c>
      <c r="AP275" s="188" t="n">
        <f aca="false">SUM(AP276:AP278)</f>
        <v>34000</v>
      </c>
      <c r="AQ275" s="188"/>
      <c r="AR275" s="176" t="n">
        <f aca="false">SUM(AP275/$AN$8)</f>
        <v>4512.57548609729</v>
      </c>
      <c r="AS275" s="188"/>
      <c r="AT275" s="188"/>
      <c r="AU275" s="176" t="n">
        <v>0</v>
      </c>
      <c r="AV275" s="177" t="n">
        <f aca="false">SUM(AU275/AR275*100)</f>
        <v>0</v>
      </c>
      <c r="BB275" s="19" t="n">
        <f aca="false">SUM(AW275+AX275+AY275+AZ275+BA275)</f>
        <v>0</v>
      </c>
      <c r="BC275" s="143" t="n">
        <f aca="false">SUM(AU275-BB275)</f>
        <v>0</v>
      </c>
    </row>
    <row r="276" customFormat="false" ht="12.75" hidden="false" customHeight="false" outlineLevel="0" collapsed="false">
      <c r="A276" s="193"/>
      <c r="B276" s="194"/>
      <c r="C276" s="194"/>
      <c r="D276" s="194"/>
      <c r="E276" s="194"/>
      <c r="F276" s="194"/>
      <c r="G276" s="194"/>
      <c r="H276" s="194"/>
      <c r="I276" s="195" t="n">
        <v>37211</v>
      </c>
      <c r="J276" s="196" t="s">
        <v>430</v>
      </c>
      <c r="K276" s="197" t="n">
        <v>25650</v>
      </c>
      <c r="L276" s="197" t="n">
        <v>40000</v>
      </c>
      <c r="M276" s="197" t="n">
        <v>40000</v>
      </c>
      <c r="N276" s="197" t="n">
        <v>6000</v>
      </c>
      <c r="O276" s="197" t="n">
        <v>6000</v>
      </c>
      <c r="P276" s="197" t="n">
        <v>10000</v>
      </c>
      <c r="Q276" s="197" t="n">
        <v>10000</v>
      </c>
      <c r="R276" s="197" t="n">
        <v>4289</v>
      </c>
      <c r="S276" s="197" t="n">
        <v>10000</v>
      </c>
      <c r="T276" s="197" t="n">
        <v>2847</v>
      </c>
      <c r="U276" s="197"/>
      <c r="V276" s="176" t="n">
        <f aca="false">S276/P276*100</f>
        <v>100</v>
      </c>
      <c r="W276" s="188" t="n">
        <v>10000</v>
      </c>
      <c r="X276" s="197" t="n">
        <v>10000</v>
      </c>
      <c r="Y276" s="197" t="n">
        <v>15000</v>
      </c>
      <c r="Z276" s="197" t="n">
        <v>10000</v>
      </c>
      <c r="AA276" s="197" t="n">
        <v>15000</v>
      </c>
      <c r="AB276" s="197"/>
      <c r="AC276" s="197" t="n">
        <v>15000</v>
      </c>
      <c r="AD276" s="197" t="n">
        <v>15000</v>
      </c>
      <c r="AE276" s="197"/>
      <c r="AF276" s="197"/>
      <c r="AG276" s="198" t="n">
        <f aca="false">SUM(AD276+AE276-AF276)</f>
        <v>15000</v>
      </c>
      <c r="AH276" s="197" t="n">
        <v>14980.98</v>
      </c>
      <c r="AI276" s="197" t="n">
        <v>15000</v>
      </c>
      <c r="AJ276" s="129" t="n">
        <v>0</v>
      </c>
      <c r="AK276" s="197" t="n">
        <v>15000</v>
      </c>
      <c r="AL276" s="197"/>
      <c r="AM276" s="197"/>
      <c r="AN276" s="129" t="n">
        <f aca="false">SUM(AK276+AL276-AM276)</f>
        <v>15000</v>
      </c>
      <c r="AO276" s="176" t="n">
        <f aca="false">SUM(AN276/$AN$8)</f>
        <v>1990.84212621939</v>
      </c>
      <c r="AP276" s="131" t="n">
        <v>15000</v>
      </c>
      <c r="AQ276" s="131"/>
      <c r="AR276" s="176" t="n">
        <f aca="false">SUM(AP276/$AN$8)</f>
        <v>1990.84212621939</v>
      </c>
      <c r="AS276" s="131"/>
      <c r="AT276" s="131"/>
      <c r="AU276" s="176"/>
      <c r="AV276" s="177" t="n">
        <f aca="false">SUM(AU276/AR276*100)</f>
        <v>0</v>
      </c>
      <c r="BB276" s="19" t="n">
        <f aca="false">SUM(AW276+AX276+AY276+AZ276+BA276)</f>
        <v>0</v>
      </c>
      <c r="BC276" s="143" t="n">
        <f aca="false">SUM(AU276-BB276)</f>
        <v>0</v>
      </c>
    </row>
    <row r="277" customFormat="false" ht="12.75" hidden="false" customHeight="false" outlineLevel="0" collapsed="false">
      <c r="A277" s="193"/>
      <c r="B277" s="194"/>
      <c r="C277" s="194"/>
      <c r="D277" s="194"/>
      <c r="E277" s="194"/>
      <c r="F277" s="194"/>
      <c r="G277" s="194"/>
      <c r="H277" s="194"/>
      <c r="I277" s="195" t="n">
        <v>37211</v>
      </c>
      <c r="J277" s="196" t="s">
        <v>431</v>
      </c>
      <c r="K277" s="197"/>
      <c r="L277" s="197"/>
      <c r="M277" s="197"/>
      <c r="N277" s="197"/>
      <c r="O277" s="197"/>
      <c r="P277" s="197"/>
      <c r="Q277" s="197"/>
      <c r="R277" s="197"/>
      <c r="S277" s="197"/>
      <c r="T277" s="197"/>
      <c r="U277" s="197"/>
      <c r="V277" s="176"/>
      <c r="W277" s="188"/>
      <c r="X277" s="197"/>
      <c r="Y277" s="197"/>
      <c r="Z277" s="197"/>
      <c r="AA277" s="197"/>
      <c r="AB277" s="197"/>
      <c r="AC277" s="197"/>
      <c r="AD277" s="197"/>
      <c r="AE277" s="197"/>
      <c r="AF277" s="197"/>
      <c r="AG277" s="198"/>
      <c r="AH277" s="197"/>
      <c r="AI277" s="197"/>
      <c r="AJ277" s="129"/>
      <c r="AK277" s="197"/>
      <c r="AL277" s="197"/>
      <c r="AM277" s="197"/>
      <c r="AN277" s="129"/>
      <c r="AO277" s="176" t="n">
        <f aca="false">SUM(AN277/$AN$8)</f>
        <v>0</v>
      </c>
      <c r="AP277" s="131" t="n">
        <v>4000</v>
      </c>
      <c r="AQ277" s="131"/>
      <c r="AR277" s="176" t="n">
        <f aca="false">SUM(AP277/$AN$8)</f>
        <v>530.891233658504</v>
      </c>
      <c r="AS277" s="131"/>
      <c r="AT277" s="131"/>
      <c r="AU277" s="176"/>
      <c r="AV277" s="177" t="n">
        <f aca="false">SUM(AU277/AR277*100)</f>
        <v>0</v>
      </c>
      <c r="BB277" s="19" t="n">
        <f aca="false">SUM(AW277+AX277+AY277+AZ277+BA277)</f>
        <v>0</v>
      </c>
      <c r="BC277" s="143" t="n">
        <f aca="false">SUM(AU277-BB277)</f>
        <v>0</v>
      </c>
    </row>
    <row r="278" customFormat="false" ht="12.75" hidden="false" customHeight="false" outlineLevel="0" collapsed="false">
      <c r="A278" s="193"/>
      <c r="B278" s="194"/>
      <c r="C278" s="194"/>
      <c r="D278" s="194"/>
      <c r="E278" s="194"/>
      <c r="F278" s="194"/>
      <c r="G278" s="194"/>
      <c r="H278" s="194"/>
      <c r="I278" s="195" t="n">
        <v>37211</v>
      </c>
      <c r="J278" s="196" t="s">
        <v>432</v>
      </c>
      <c r="K278" s="197"/>
      <c r="L278" s="197"/>
      <c r="M278" s="197"/>
      <c r="N278" s="197" t="n">
        <v>10000</v>
      </c>
      <c r="O278" s="197" t="n">
        <v>10000</v>
      </c>
      <c r="P278" s="197" t="n">
        <v>15000</v>
      </c>
      <c r="Q278" s="197" t="n">
        <v>15000</v>
      </c>
      <c r="R278" s="197" t="n">
        <v>10376.8</v>
      </c>
      <c r="S278" s="197" t="n">
        <v>15000</v>
      </c>
      <c r="T278" s="197" t="n">
        <v>13575</v>
      </c>
      <c r="U278" s="197"/>
      <c r="V278" s="176" t="n">
        <f aca="false">S278/P278*100</f>
        <v>100</v>
      </c>
      <c r="W278" s="188" t="n">
        <v>15000</v>
      </c>
      <c r="X278" s="197" t="n">
        <v>15000</v>
      </c>
      <c r="Y278" s="197" t="n">
        <v>15000</v>
      </c>
      <c r="Z278" s="197" t="n">
        <v>20000</v>
      </c>
      <c r="AA278" s="197" t="n">
        <v>15000</v>
      </c>
      <c r="AB278" s="197" t="n">
        <v>15498.58</v>
      </c>
      <c r="AC278" s="197" t="n">
        <v>15000</v>
      </c>
      <c r="AD278" s="197" t="n">
        <v>30000</v>
      </c>
      <c r="AE278" s="197"/>
      <c r="AF278" s="197"/>
      <c r="AG278" s="198" t="n">
        <f aca="false">SUM(AD278+AE278-AF278)</f>
        <v>30000</v>
      </c>
      <c r="AH278" s="197" t="n">
        <v>13498.65</v>
      </c>
      <c r="AI278" s="197" t="n">
        <v>30000</v>
      </c>
      <c r="AJ278" s="129" t="n">
        <v>12998.7</v>
      </c>
      <c r="AK278" s="197" t="n">
        <v>30000</v>
      </c>
      <c r="AL278" s="197"/>
      <c r="AM278" s="197"/>
      <c r="AN278" s="129" t="n">
        <f aca="false">SUM(AK278+AL278-AM278)</f>
        <v>30000</v>
      </c>
      <c r="AO278" s="176" t="n">
        <f aca="false">SUM(AN278/$AN$8)</f>
        <v>3981.68425243878</v>
      </c>
      <c r="AP278" s="131" t="n">
        <v>15000</v>
      </c>
      <c r="AQ278" s="131"/>
      <c r="AR278" s="176" t="n">
        <f aca="false">SUM(AP278/$AN$8)</f>
        <v>1990.84212621939</v>
      </c>
      <c r="AS278" s="131"/>
      <c r="AT278" s="131"/>
      <c r="AU278" s="176"/>
      <c r="AV278" s="177" t="n">
        <f aca="false">SUM(AU278/AR278*100)</f>
        <v>0</v>
      </c>
      <c r="BB278" s="19" t="n">
        <f aca="false">SUM(AW278+AX278+AY278+AZ278+BA278)</f>
        <v>0</v>
      </c>
      <c r="BC278" s="143" t="n">
        <f aca="false">SUM(AU278-BB278)</f>
        <v>0</v>
      </c>
    </row>
    <row r="279" customFormat="false" ht="12.75" hidden="true" customHeight="false" outlineLevel="0" collapsed="false">
      <c r="A279" s="213" t="s">
        <v>433</v>
      </c>
      <c r="B279" s="214"/>
      <c r="C279" s="214"/>
      <c r="D279" s="214"/>
      <c r="E279" s="214"/>
      <c r="F279" s="214"/>
      <c r="G279" s="214"/>
      <c r="H279" s="214"/>
      <c r="I279" s="215" t="s">
        <v>434</v>
      </c>
      <c r="J279" s="214"/>
      <c r="K279" s="214"/>
      <c r="L279" s="214"/>
      <c r="M279" s="214"/>
      <c r="N279" s="214"/>
      <c r="O279" s="214"/>
      <c r="P279" s="216" t="n">
        <f aca="false">SUM(P280)</f>
        <v>400000</v>
      </c>
      <c r="Q279" s="216" t="n">
        <f aca="false">SUM(Q280)</f>
        <v>400000</v>
      </c>
      <c r="R279" s="216" t="n">
        <f aca="false">SUM(R280)</f>
        <v>2120.34</v>
      </c>
      <c r="S279" s="216" t="n">
        <f aca="false">SUM(S280)</f>
        <v>0</v>
      </c>
      <c r="T279" s="216" t="n">
        <f aca="false">SUM(T280)</f>
        <v>0</v>
      </c>
      <c r="U279" s="216" t="n">
        <f aca="false">SUM(U280)</f>
        <v>0</v>
      </c>
      <c r="V279" s="216" t="n">
        <f aca="false">SUM(V280)</f>
        <v>0</v>
      </c>
      <c r="W279" s="216"/>
      <c r="X279" s="197"/>
      <c r="Y279" s="197"/>
      <c r="Z279" s="197"/>
      <c r="AA279" s="197" t="n">
        <v>0</v>
      </c>
      <c r="AB279" s="197"/>
      <c r="AC279" s="197" t="n">
        <v>0</v>
      </c>
      <c r="AD279" s="197"/>
      <c r="AE279" s="197"/>
      <c r="AF279" s="197"/>
      <c r="AG279" s="198" t="n">
        <f aca="false">SUM(AC279+AE279-AF279)</f>
        <v>0</v>
      </c>
      <c r="AH279" s="197"/>
      <c r="AI279" s="197"/>
      <c r="AJ279" s="129"/>
      <c r="AK279" s="197"/>
      <c r="AL279" s="197"/>
      <c r="AM279" s="197"/>
      <c r="AN279" s="129" t="n">
        <f aca="false">SUM(AK279+AL279-AM279)</f>
        <v>0</v>
      </c>
      <c r="AO279" s="176" t="n">
        <f aca="false">SUM(AN279/$AN$8)</f>
        <v>0</v>
      </c>
      <c r="AP279" s="131"/>
      <c r="AQ279" s="131"/>
      <c r="AR279" s="176" t="n">
        <f aca="false">SUM(AP279/$AN$8)</f>
        <v>0</v>
      </c>
      <c r="AS279" s="131"/>
      <c r="AT279" s="131"/>
      <c r="AU279" s="176"/>
      <c r="AV279" s="177" t="e">
        <f aca="false">SUM(AU279/AR279*100)</f>
        <v>#DIV/0!</v>
      </c>
      <c r="BB279" s="19" t="n">
        <f aca="false">SUM(AW279+AX279+AY279+AZ279+BA279)</f>
        <v>0</v>
      </c>
      <c r="BC279" s="143" t="n">
        <f aca="false">SUM(AU279-BB279)</f>
        <v>0</v>
      </c>
    </row>
    <row r="280" customFormat="false" ht="12.75" hidden="true" customHeight="false" outlineLevel="0" collapsed="false">
      <c r="A280" s="217"/>
      <c r="B280" s="218"/>
      <c r="C280" s="218"/>
      <c r="D280" s="218"/>
      <c r="E280" s="218"/>
      <c r="F280" s="218"/>
      <c r="G280" s="218"/>
      <c r="H280" s="218"/>
      <c r="I280" s="219" t="s">
        <v>435</v>
      </c>
      <c r="J280" s="218"/>
      <c r="K280" s="218"/>
      <c r="L280" s="218"/>
      <c r="M280" s="218"/>
      <c r="N280" s="218"/>
      <c r="O280" s="218"/>
      <c r="P280" s="220" t="n">
        <f aca="false">SUM(P281)</f>
        <v>400000</v>
      </c>
      <c r="Q280" s="220" t="n">
        <f aca="false">SUM(Q281)</f>
        <v>400000</v>
      </c>
      <c r="R280" s="220" t="n">
        <f aca="false">SUM(R281)</f>
        <v>2120.34</v>
      </c>
      <c r="S280" s="220" t="n">
        <f aca="false">SUM(S281)</f>
        <v>0</v>
      </c>
      <c r="T280" s="220" t="n">
        <f aca="false">SUM(T281)</f>
        <v>0</v>
      </c>
      <c r="U280" s="220" t="n">
        <f aca="false">SUM(U281)</f>
        <v>0</v>
      </c>
      <c r="V280" s="220" t="n">
        <f aca="false">SUM(V281)</f>
        <v>0</v>
      </c>
      <c r="W280" s="220"/>
      <c r="X280" s="197"/>
      <c r="Y280" s="197"/>
      <c r="Z280" s="197"/>
      <c r="AA280" s="197" t="n">
        <v>0</v>
      </c>
      <c r="AB280" s="197"/>
      <c r="AC280" s="197" t="n">
        <v>0</v>
      </c>
      <c r="AD280" s="197"/>
      <c r="AE280" s="197"/>
      <c r="AF280" s="197"/>
      <c r="AG280" s="198" t="n">
        <f aca="false">SUM(AC280+AE280-AF280)</f>
        <v>0</v>
      </c>
      <c r="AH280" s="197"/>
      <c r="AI280" s="197"/>
      <c r="AJ280" s="129"/>
      <c r="AK280" s="197"/>
      <c r="AL280" s="197"/>
      <c r="AM280" s="197"/>
      <c r="AN280" s="129" t="n">
        <f aca="false">SUM(AK280+AL280-AM280)</f>
        <v>0</v>
      </c>
      <c r="AO280" s="176" t="n">
        <f aca="false">SUM(AN280/$AN$8)</f>
        <v>0</v>
      </c>
      <c r="AP280" s="131"/>
      <c r="AQ280" s="131"/>
      <c r="AR280" s="176" t="n">
        <f aca="false">SUM(AP280/$AN$8)</f>
        <v>0</v>
      </c>
      <c r="AS280" s="131"/>
      <c r="AT280" s="131"/>
      <c r="AU280" s="176"/>
      <c r="AV280" s="177" t="e">
        <f aca="false">SUM(AU280/AR280*100)</f>
        <v>#DIV/0!</v>
      </c>
      <c r="BB280" s="19" t="n">
        <f aca="false">SUM(AW280+AX280+AY280+AZ280+BA280)</f>
        <v>0</v>
      </c>
      <c r="BC280" s="143" t="n">
        <f aca="false">SUM(AU280-BB280)</f>
        <v>0</v>
      </c>
    </row>
    <row r="281" customFormat="false" ht="12.75" hidden="true" customHeight="false" outlineLevel="0" collapsed="false">
      <c r="A281" s="189"/>
      <c r="B281" s="190"/>
      <c r="C281" s="190"/>
      <c r="D281" s="190"/>
      <c r="E281" s="190"/>
      <c r="F281" s="190"/>
      <c r="G281" s="190"/>
      <c r="H281" s="190"/>
      <c r="I281" s="191" t="n">
        <v>3</v>
      </c>
      <c r="J281" s="84" t="s">
        <v>64</v>
      </c>
      <c r="K281" s="192"/>
      <c r="L281" s="192"/>
      <c r="M281" s="192"/>
      <c r="N281" s="192"/>
      <c r="O281" s="192"/>
      <c r="P281" s="192" t="n">
        <f aca="false">SUM(P282)</f>
        <v>400000</v>
      </c>
      <c r="Q281" s="192" t="n">
        <f aca="false">SUM(Q282)</f>
        <v>400000</v>
      </c>
      <c r="R281" s="192" t="n">
        <f aca="false">SUM(R282)</f>
        <v>2120.34</v>
      </c>
      <c r="S281" s="192" t="n">
        <f aca="false">SUM(S282)</f>
        <v>0</v>
      </c>
      <c r="T281" s="192" t="n">
        <f aca="false">SUM(T282)</f>
        <v>0</v>
      </c>
      <c r="U281" s="192" t="n">
        <f aca="false">SUM(U282)</f>
        <v>0</v>
      </c>
      <c r="V281" s="176" t="n">
        <f aca="false">S281/P281*100</f>
        <v>0</v>
      </c>
      <c r="W281" s="176"/>
      <c r="X281" s="192"/>
      <c r="Y281" s="192"/>
      <c r="Z281" s="192"/>
      <c r="AA281" s="192" t="n">
        <v>0</v>
      </c>
      <c r="AB281" s="192"/>
      <c r="AC281" s="192" t="n">
        <v>0</v>
      </c>
      <c r="AD281" s="192"/>
      <c r="AE281" s="192"/>
      <c r="AF281" s="192"/>
      <c r="AG281" s="198" t="n">
        <f aca="false">SUM(AC281+AE281-AF281)</f>
        <v>0</v>
      </c>
      <c r="AH281" s="197"/>
      <c r="AI281" s="197"/>
      <c r="AJ281" s="129"/>
      <c r="AK281" s="197"/>
      <c r="AL281" s="197"/>
      <c r="AM281" s="197"/>
      <c r="AN281" s="129" t="n">
        <f aca="false">SUM(AK281+AL281-AM281)</f>
        <v>0</v>
      </c>
      <c r="AO281" s="176" t="n">
        <f aca="false">SUM(AN281/$AN$8)</f>
        <v>0</v>
      </c>
      <c r="AP281" s="131"/>
      <c r="AQ281" s="131"/>
      <c r="AR281" s="176" t="n">
        <f aca="false">SUM(AP281/$AN$8)</f>
        <v>0</v>
      </c>
      <c r="AS281" s="131"/>
      <c r="AT281" s="131"/>
      <c r="AU281" s="176"/>
      <c r="AV281" s="177" t="e">
        <f aca="false">SUM(AU281/AR281*100)</f>
        <v>#DIV/0!</v>
      </c>
      <c r="BB281" s="19" t="n">
        <f aca="false">SUM(AW281+AX281+AY281+AZ281+BA281)</f>
        <v>0</v>
      </c>
      <c r="BC281" s="143" t="n">
        <f aca="false">SUM(AU281-BB281)</f>
        <v>0</v>
      </c>
    </row>
    <row r="282" customFormat="false" ht="12.75" hidden="true" customHeight="false" outlineLevel="0" collapsed="false">
      <c r="A282" s="189"/>
      <c r="B282" s="190"/>
      <c r="C282" s="190"/>
      <c r="D282" s="190"/>
      <c r="E282" s="190"/>
      <c r="F282" s="190"/>
      <c r="G282" s="190"/>
      <c r="H282" s="190"/>
      <c r="I282" s="191" t="n">
        <v>38</v>
      </c>
      <c r="J282" s="84" t="s">
        <v>70</v>
      </c>
      <c r="K282" s="192"/>
      <c r="L282" s="192"/>
      <c r="M282" s="192"/>
      <c r="N282" s="192"/>
      <c r="O282" s="192"/>
      <c r="P282" s="192" t="n">
        <f aca="false">SUM(P284)</f>
        <v>400000</v>
      </c>
      <c r="Q282" s="192" t="n">
        <f aca="false">SUM(Q284)</f>
        <v>400000</v>
      </c>
      <c r="R282" s="192" t="n">
        <f aca="false">SUM(R284)</f>
        <v>2120.34</v>
      </c>
      <c r="S282" s="192" t="n">
        <f aca="false">SUM(S284)</f>
        <v>0</v>
      </c>
      <c r="T282" s="192" t="n">
        <f aca="false">SUM(T284)</f>
        <v>0</v>
      </c>
      <c r="U282" s="192" t="n">
        <v>0</v>
      </c>
      <c r="V282" s="176" t="n">
        <f aca="false">S282/P282*100</f>
        <v>0</v>
      </c>
      <c r="W282" s="176"/>
      <c r="X282" s="192"/>
      <c r="Y282" s="192"/>
      <c r="Z282" s="192"/>
      <c r="AA282" s="192" t="n">
        <v>0</v>
      </c>
      <c r="AB282" s="192"/>
      <c r="AC282" s="192" t="n">
        <v>0</v>
      </c>
      <c r="AD282" s="192"/>
      <c r="AE282" s="192"/>
      <c r="AF282" s="192"/>
      <c r="AG282" s="198" t="n">
        <f aca="false">SUM(AC282+AE282-AF282)</f>
        <v>0</v>
      </c>
      <c r="AH282" s="197"/>
      <c r="AI282" s="197"/>
      <c r="AJ282" s="129"/>
      <c r="AK282" s="197"/>
      <c r="AL282" s="197"/>
      <c r="AM282" s="197"/>
      <c r="AN282" s="129" t="n">
        <f aca="false">SUM(AK282+AL282-AM282)</f>
        <v>0</v>
      </c>
      <c r="AO282" s="176" t="n">
        <f aca="false">SUM(AN282/$AN$8)</f>
        <v>0</v>
      </c>
      <c r="AP282" s="131"/>
      <c r="AQ282" s="131"/>
      <c r="AR282" s="176" t="n">
        <f aca="false">SUM(AP282/$AN$8)</f>
        <v>0</v>
      </c>
      <c r="AS282" s="131"/>
      <c r="AT282" s="131"/>
      <c r="AU282" s="176"/>
      <c r="AV282" s="177" t="e">
        <f aca="false">SUM(AU282/AR282*100)</f>
        <v>#DIV/0!</v>
      </c>
      <c r="BB282" s="19" t="n">
        <f aca="false">SUM(AW282+AX282+AY282+AZ282+BA282)</f>
        <v>0</v>
      </c>
      <c r="BC282" s="143" t="n">
        <f aca="false">SUM(AU282-BB282)</f>
        <v>0</v>
      </c>
    </row>
    <row r="283" customFormat="false" ht="12.75" hidden="true" customHeight="false" outlineLevel="0" collapsed="false">
      <c r="A283" s="193"/>
      <c r="B283" s="194"/>
      <c r="C283" s="194"/>
      <c r="D283" s="194"/>
      <c r="E283" s="194"/>
      <c r="F283" s="194"/>
      <c r="G283" s="194"/>
      <c r="H283" s="194"/>
      <c r="I283" s="195" t="n">
        <v>382</v>
      </c>
      <c r="J283" s="196" t="s">
        <v>436</v>
      </c>
      <c r="K283" s="197"/>
      <c r="L283" s="197"/>
      <c r="M283" s="197"/>
      <c r="N283" s="197"/>
      <c r="O283" s="197"/>
      <c r="P283" s="197" t="n">
        <f aca="false">SUM(P284)</f>
        <v>400000</v>
      </c>
      <c r="Q283" s="197" t="n">
        <f aca="false">SUM(Q284)</f>
        <v>400000</v>
      </c>
      <c r="R283" s="197" t="n">
        <f aca="false">SUM(R284)</f>
        <v>2120.34</v>
      </c>
      <c r="S283" s="197" t="n">
        <f aca="false">SUM(S284)</f>
        <v>0</v>
      </c>
      <c r="T283" s="197" t="n">
        <f aca="false">SUM(T284)</f>
        <v>0</v>
      </c>
      <c r="U283" s="197"/>
      <c r="V283" s="176" t="n">
        <f aca="false">S283/P283*100</f>
        <v>0</v>
      </c>
      <c r="W283" s="188"/>
      <c r="X283" s="197"/>
      <c r="Y283" s="197"/>
      <c r="Z283" s="197"/>
      <c r="AA283" s="197" t="n">
        <v>0</v>
      </c>
      <c r="AB283" s="197"/>
      <c r="AC283" s="197" t="n">
        <v>0</v>
      </c>
      <c r="AD283" s="197"/>
      <c r="AE283" s="197"/>
      <c r="AF283" s="197"/>
      <c r="AG283" s="198" t="n">
        <f aca="false">SUM(AC283+AE283-AF283)</f>
        <v>0</v>
      </c>
      <c r="AH283" s="197"/>
      <c r="AI283" s="197"/>
      <c r="AJ283" s="129"/>
      <c r="AK283" s="197"/>
      <c r="AL283" s="197"/>
      <c r="AM283" s="197"/>
      <c r="AN283" s="129" t="n">
        <f aca="false">SUM(AK283+AL283-AM283)</f>
        <v>0</v>
      </c>
      <c r="AO283" s="176" t="n">
        <f aca="false">SUM(AN283/$AN$8)</f>
        <v>0</v>
      </c>
      <c r="AP283" s="131"/>
      <c r="AQ283" s="131"/>
      <c r="AR283" s="176" t="n">
        <f aca="false">SUM(AP283/$AN$8)</f>
        <v>0</v>
      </c>
      <c r="AS283" s="131"/>
      <c r="AT283" s="131"/>
      <c r="AU283" s="176"/>
      <c r="AV283" s="177" t="e">
        <f aca="false">SUM(AU283/AR283*100)</f>
        <v>#DIV/0!</v>
      </c>
      <c r="BB283" s="19" t="n">
        <f aca="false">SUM(AW283+AX283+AY283+AZ283+BA283)</f>
        <v>0</v>
      </c>
      <c r="BC283" s="143" t="n">
        <f aca="false">SUM(AU283-BB283)</f>
        <v>0</v>
      </c>
    </row>
    <row r="284" customFormat="false" ht="12.75" hidden="true" customHeight="false" outlineLevel="0" collapsed="false">
      <c r="A284" s="193"/>
      <c r="B284" s="194"/>
      <c r="C284" s="194"/>
      <c r="D284" s="194"/>
      <c r="E284" s="194"/>
      <c r="F284" s="194"/>
      <c r="G284" s="194"/>
      <c r="H284" s="194"/>
      <c r="I284" s="195" t="n">
        <v>38221</v>
      </c>
      <c r="J284" s="196" t="s">
        <v>437</v>
      </c>
      <c r="K284" s="197"/>
      <c r="L284" s="197"/>
      <c r="M284" s="197"/>
      <c r="N284" s="197"/>
      <c r="O284" s="197"/>
      <c r="P284" s="197" t="n">
        <v>400000</v>
      </c>
      <c r="Q284" s="197" t="n">
        <v>400000</v>
      </c>
      <c r="R284" s="197" t="n">
        <v>2120.34</v>
      </c>
      <c r="S284" s="197"/>
      <c r="T284" s="197"/>
      <c r="U284" s="197"/>
      <c r="V284" s="176" t="n">
        <f aca="false">S284/P284*100</f>
        <v>0</v>
      </c>
      <c r="W284" s="188"/>
      <c r="X284" s="197"/>
      <c r="Y284" s="197"/>
      <c r="Z284" s="197"/>
      <c r="AA284" s="197" t="n">
        <v>0</v>
      </c>
      <c r="AB284" s="197"/>
      <c r="AC284" s="197" t="n">
        <v>0</v>
      </c>
      <c r="AD284" s="197"/>
      <c r="AE284" s="197"/>
      <c r="AF284" s="197"/>
      <c r="AG284" s="198" t="n">
        <f aca="false">SUM(AC284+AE284-AF284)</f>
        <v>0</v>
      </c>
      <c r="AH284" s="197"/>
      <c r="AI284" s="197"/>
      <c r="AJ284" s="129"/>
      <c r="AK284" s="197"/>
      <c r="AL284" s="197"/>
      <c r="AM284" s="197"/>
      <c r="AN284" s="129" t="n">
        <f aca="false">SUM(AK284+AL284-AM284)</f>
        <v>0</v>
      </c>
      <c r="AO284" s="176" t="n">
        <f aca="false">SUM(AN284/$AN$8)</f>
        <v>0</v>
      </c>
      <c r="AP284" s="131"/>
      <c r="AQ284" s="131"/>
      <c r="AR284" s="176" t="n">
        <f aca="false">SUM(AP284/$AN$8)</f>
        <v>0</v>
      </c>
      <c r="AS284" s="131"/>
      <c r="AT284" s="131"/>
      <c r="AU284" s="176"/>
      <c r="AV284" s="177" t="e">
        <f aca="false">SUM(AU284/AR284*100)</f>
        <v>#DIV/0!</v>
      </c>
      <c r="BB284" s="19" t="n">
        <f aca="false">SUM(AW284+AX284+AY284+AZ284+BA284)</f>
        <v>0</v>
      </c>
      <c r="BC284" s="143" t="n">
        <f aca="false">SUM(AU284-BB284)</f>
        <v>0</v>
      </c>
    </row>
    <row r="285" customFormat="false" ht="12.75" hidden="true" customHeight="false" outlineLevel="0" collapsed="false">
      <c r="A285" s="178" t="s">
        <v>438</v>
      </c>
      <c r="B285" s="172"/>
      <c r="C285" s="172"/>
      <c r="D285" s="172"/>
      <c r="E285" s="172"/>
      <c r="F285" s="172"/>
      <c r="G285" s="172"/>
      <c r="H285" s="172"/>
      <c r="I285" s="185" t="s">
        <v>207</v>
      </c>
      <c r="J285" s="186" t="s">
        <v>439</v>
      </c>
      <c r="K285" s="187" t="n">
        <f aca="false">SUM(K286)</f>
        <v>10000</v>
      </c>
      <c r="L285" s="187" t="n">
        <f aca="false">SUM(L286)</f>
        <v>20000</v>
      </c>
      <c r="M285" s="187" t="n">
        <f aca="false">SUM(M286)</f>
        <v>20000</v>
      </c>
      <c r="N285" s="187" t="n">
        <f aca="false">SUM(N286)</f>
        <v>3000</v>
      </c>
      <c r="O285" s="187" t="n">
        <f aca="false">SUM(O286)</f>
        <v>3000</v>
      </c>
      <c r="P285" s="187" t="n">
        <f aca="false">SUM(P286)</f>
        <v>3000</v>
      </c>
      <c r="Q285" s="187" t="n">
        <f aca="false">SUM(Q286)</f>
        <v>3000</v>
      </c>
      <c r="R285" s="187" t="n">
        <f aca="false">SUM(R286)</f>
        <v>0</v>
      </c>
      <c r="S285" s="187" t="n">
        <f aca="false">SUM(S286)</f>
        <v>3000</v>
      </c>
      <c r="T285" s="187" t="n">
        <f aca="false">SUM(T286)</f>
        <v>0</v>
      </c>
      <c r="U285" s="187" t="n">
        <f aca="false">SUM(U286)</f>
        <v>0</v>
      </c>
      <c r="V285" s="187" t="n">
        <f aca="false">SUM(V286)</f>
        <v>100</v>
      </c>
      <c r="W285" s="187" t="n">
        <f aca="false">SUM(W286)</f>
        <v>3000</v>
      </c>
      <c r="X285" s="187" t="n">
        <f aca="false">SUM(X286)</f>
        <v>3000</v>
      </c>
      <c r="Y285" s="187" t="n">
        <f aca="false">SUM(Y286)</f>
        <v>3000</v>
      </c>
      <c r="Z285" s="187" t="n">
        <f aca="false">SUM(Z286)</f>
        <v>3000</v>
      </c>
      <c r="AA285" s="187" t="n">
        <f aca="false">SUM(AA286)</f>
        <v>22000</v>
      </c>
      <c r="AB285" s="187" t="n">
        <f aca="false">SUM(AB286)</f>
        <v>0</v>
      </c>
      <c r="AC285" s="187" t="n">
        <f aca="false">SUM(AC286)</f>
        <v>22000</v>
      </c>
      <c r="AD285" s="187" t="n">
        <f aca="false">SUM(AD286)</f>
        <v>22000</v>
      </c>
      <c r="AE285" s="187" t="n">
        <f aca="false">SUM(AE286)</f>
        <v>0</v>
      </c>
      <c r="AF285" s="187" t="n">
        <f aca="false">SUM(AF286)</f>
        <v>0</v>
      </c>
      <c r="AG285" s="187" t="n">
        <f aca="false">SUM(AG286)</f>
        <v>22000</v>
      </c>
      <c r="AH285" s="187" t="n">
        <f aca="false">SUM(AH286)</f>
        <v>10836.89</v>
      </c>
      <c r="AI285" s="187" t="n">
        <f aca="false">SUM(AI286)</f>
        <v>10000</v>
      </c>
      <c r="AJ285" s="187" t="n">
        <f aca="false">SUM(AJ286)</f>
        <v>10000</v>
      </c>
      <c r="AK285" s="187" t="n">
        <f aca="false">SUM(AK286)</f>
        <v>10000</v>
      </c>
      <c r="AL285" s="187" t="n">
        <f aca="false">SUM(AL286)</f>
        <v>0</v>
      </c>
      <c r="AM285" s="187" t="n">
        <f aca="false">SUM(AM286)</f>
        <v>0</v>
      </c>
      <c r="AN285" s="187" t="n">
        <f aca="false">SUM(AN286)</f>
        <v>10000</v>
      </c>
      <c r="AO285" s="176" t="n">
        <f aca="false">SUM(AN285/$AN$8)</f>
        <v>1327.22808414626</v>
      </c>
      <c r="AP285" s="188" t="n">
        <f aca="false">SUM(AP286)</f>
        <v>10000</v>
      </c>
      <c r="AQ285" s="188" t="n">
        <f aca="false">SUM(AQ286)</f>
        <v>0</v>
      </c>
      <c r="AR285" s="176" t="n">
        <f aca="false">SUM(AP285/$AN$8)</f>
        <v>1327.22808414626</v>
      </c>
      <c r="AS285" s="188" t="n">
        <f aca="false">SUM(AS286)</f>
        <v>10000</v>
      </c>
      <c r="AT285" s="188" t="n">
        <f aca="false">SUM(AT286)</f>
        <v>0</v>
      </c>
      <c r="AU285" s="176" t="n">
        <v>0</v>
      </c>
      <c r="AV285" s="177" t="n">
        <f aca="false">SUM(AU285/AR285*100)</f>
        <v>0</v>
      </c>
      <c r="BB285" s="19" t="n">
        <f aca="false">SUM(AW285+AX285+AY285+AZ285+BA285)</f>
        <v>0</v>
      </c>
      <c r="BC285" s="143" t="n">
        <f aca="false">SUM(AU285-BB285)</f>
        <v>0</v>
      </c>
    </row>
    <row r="286" customFormat="false" ht="12.75" hidden="true" customHeight="false" outlineLevel="0" collapsed="false">
      <c r="A286" s="178"/>
      <c r="B286" s="172"/>
      <c r="C286" s="172"/>
      <c r="D286" s="172"/>
      <c r="E286" s="172"/>
      <c r="F286" s="172"/>
      <c r="G286" s="172"/>
      <c r="H286" s="172"/>
      <c r="I286" s="185" t="s">
        <v>420</v>
      </c>
      <c r="J286" s="186"/>
      <c r="K286" s="187" t="n">
        <f aca="false">SUM(K288)</f>
        <v>10000</v>
      </c>
      <c r="L286" s="187" t="n">
        <f aca="false">SUM(L288)</f>
        <v>20000</v>
      </c>
      <c r="M286" s="187" t="n">
        <f aca="false">SUM(M288)</f>
        <v>20000</v>
      </c>
      <c r="N286" s="187" t="n">
        <f aca="false">SUM(N288)</f>
        <v>3000</v>
      </c>
      <c r="O286" s="187" t="n">
        <f aca="false">SUM(O288)</f>
        <v>3000</v>
      </c>
      <c r="P286" s="187" t="n">
        <f aca="false">SUM(P288)</f>
        <v>3000</v>
      </c>
      <c r="Q286" s="187" t="n">
        <f aca="false">SUM(Q288)</f>
        <v>3000</v>
      </c>
      <c r="R286" s="187" t="n">
        <f aca="false">SUM(R288)</f>
        <v>0</v>
      </c>
      <c r="S286" s="187" t="n">
        <f aca="false">SUM(S288)</f>
        <v>3000</v>
      </c>
      <c r="T286" s="187" t="n">
        <f aca="false">SUM(T288)</f>
        <v>0</v>
      </c>
      <c r="U286" s="187" t="n">
        <f aca="false">SUM(U288)</f>
        <v>0</v>
      </c>
      <c r="V286" s="187" t="n">
        <f aca="false">SUM(V288)</f>
        <v>100</v>
      </c>
      <c r="W286" s="187" t="n">
        <f aca="false">SUM(W288)</f>
        <v>3000</v>
      </c>
      <c r="X286" s="187" t="n">
        <f aca="false">SUM(X288)</f>
        <v>3000</v>
      </c>
      <c r="Y286" s="187" t="n">
        <f aca="false">SUM(Y288)</f>
        <v>3000</v>
      </c>
      <c r="Z286" s="187" t="n">
        <f aca="false">SUM(Z288)</f>
        <v>3000</v>
      </c>
      <c r="AA286" s="187" t="n">
        <f aca="false">SUM(AA288)</f>
        <v>22000</v>
      </c>
      <c r="AB286" s="187" t="n">
        <f aca="false">SUM(AB288)</f>
        <v>0</v>
      </c>
      <c r="AC286" s="187" t="n">
        <f aca="false">SUM(AC288)</f>
        <v>22000</v>
      </c>
      <c r="AD286" s="187" t="n">
        <f aca="false">SUM(AD288)</f>
        <v>22000</v>
      </c>
      <c r="AE286" s="187" t="n">
        <f aca="false">SUM(AE288)</f>
        <v>0</v>
      </c>
      <c r="AF286" s="187" t="n">
        <f aca="false">SUM(AF288)</f>
        <v>0</v>
      </c>
      <c r="AG286" s="187" t="n">
        <f aca="false">SUM(AG288)</f>
        <v>22000</v>
      </c>
      <c r="AH286" s="187" t="n">
        <f aca="false">SUM(AH288)</f>
        <v>10836.89</v>
      </c>
      <c r="AI286" s="187" t="n">
        <f aca="false">SUM(AI288)</f>
        <v>10000</v>
      </c>
      <c r="AJ286" s="187" t="n">
        <f aca="false">SUM(AJ288)</f>
        <v>10000</v>
      </c>
      <c r="AK286" s="187" t="n">
        <f aca="false">SUM(AK288)</f>
        <v>10000</v>
      </c>
      <c r="AL286" s="187" t="n">
        <f aca="false">SUM(AL288)</f>
        <v>0</v>
      </c>
      <c r="AM286" s="187" t="n">
        <f aca="false">SUM(AM288)</f>
        <v>0</v>
      </c>
      <c r="AN286" s="187" t="n">
        <f aca="false">SUM(AN288)</f>
        <v>10000</v>
      </c>
      <c r="AO286" s="176" t="n">
        <f aca="false">SUM(AN286/$AN$8)</f>
        <v>1327.22808414626</v>
      </c>
      <c r="AP286" s="188" t="n">
        <f aca="false">SUM(AP288)</f>
        <v>10000</v>
      </c>
      <c r="AQ286" s="188" t="n">
        <f aca="false">SUM(AQ288)</f>
        <v>0</v>
      </c>
      <c r="AR286" s="176" t="n">
        <f aca="false">SUM(AP286/$AN$8)</f>
        <v>1327.22808414626</v>
      </c>
      <c r="AS286" s="188" t="n">
        <f aca="false">SUM(AS288)</f>
        <v>10000</v>
      </c>
      <c r="AT286" s="188" t="n">
        <f aca="false">SUM(AT288)</f>
        <v>0</v>
      </c>
      <c r="AU286" s="176" t="n">
        <v>0</v>
      </c>
      <c r="AV286" s="177" t="n">
        <f aca="false">SUM(AU286/AR286*100)</f>
        <v>0</v>
      </c>
      <c r="BB286" s="19" t="n">
        <f aca="false">SUM(AW286+AX286+AY286+AZ286+BA286)</f>
        <v>0</v>
      </c>
      <c r="BC286" s="143" t="n">
        <f aca="false">SUM(AU286-BB286)</f>
        <v>0</v>
      </c>
    </row>
    <row r="287" customFormat="false" ht="12.75" hidden="true" customHeight="false" outlineLevel="0" collapsed="false">
      <c r="A287" s="178"/>
      <c r="B287" s="172" t="s">
        <v>210</v>
      </c>
      <c r="C287" s="172"/>
      <c r="D287" s="172"/>
      <c r="E287" s="172"/>
      <c r="F287" s="172"/>
      <c r="G287" s="172"/>
      <c r="H287" s="172"/>
      <c r="I287" s="185" t="s">
        <v>211</v>
      </c>
      <c r="J287" s="186" t="s">
        <v>114</v>
      </c>
      <c r="K287" s="187"/>
      <c r="L287" s="187"/>
      <c r="M287" s="187"/>
      <c r="N287" s="187"/>
      <c r="O287" s="187"/>
      <c r="P287" s="187"/>
      <c r="Q287" s="187"/>
      <c r="R287" s="187"/>
      <c r="S287" s="187"/>
      <c r="T287" s="187"/>
      <c r="U287" s="187"/>
      <c r="V287" s="187"/>
      <c r="W287" s="187"/>
      <c r="X287" s="187"/>
      <c r="Y287" s="187"/>
      <c r="Z287" s="187"/>
      <c r="AA287" s="187"/>
      <c r="AB287" s="187"/>
      <c r="AC287" s="187"/>
      <c r="AD287" s="187"/>
      <c r="AE287" s="187"/>
      <c r="AF287" s="187"/>
      <c r="AG287" s="187"/>
      <c r="AH287" s="187"/>
      <c r="AI287" s="187"/>
      <c r="AJ287" s="187"/>
      <c r="AK287" s="187"/>
      <c r="AL287" s="187"/>
      <c r="AM287" s="187"/>
      <c r="AN287" s="187"/>
      <c r="AO287" s="176" t="n">
        <f aca="false">SUM(AN287/$AN$8)</f>
        <v>0</v>
      </c>
      <c r="AP287" s="188" t="n">
        <v>10000</v>
      </c>
      <c r="AQ287" s="188"/>
      <c r="AR287" s="176" t="n">
        <f aca="false">SUM(AP287/$AN$8)</f>
        <v>1327.22808414626</v>
      </c>
      <c r="AS287" s="188" t="n">
        <v>10000</v>
      </c>
      <c r="AT287" s="188"/>
      <c r="AU287" s="176" t="n">
        <v>0</v>
      </c>
      <c r="AV287" s="177" t="n">
        <f aca="false">SUM(AU287/AR287*100)</f>
        <v>0</v>
      </c>
      <c r="BC287" s="143" t="n">
        <f aca="false">SUM(AU287-BB287)</f>
        <v>0</v>
      </c>
    </row>
    <row r="288" customFormat="false" ht="12.75" hidden="false" customHeight="false" outlineLevel="0" collapsed="false">
      <c r="A288" s="189"/>
      <c r="B288" s="190"/>
      <c r="C288" s="190"/>
      <c r="D288" s="190"/>
      <c r="E288" s="190"/>
      <c r="F288" s="190"/>
      <c r="G288" s="190"/>
      <c r="H288" s="190"/>
      <c r="I288" s="191" t="n">
        <v>3</v>
      </c>
      <c r="J288" s="84" t="s">
        <v>64</v>
      </c>
      <c r="K288" s="192" t="n">
        <f aca="false">SUM(K289)</f>
        <v>10000</v>
      </c>
      <c r="L288" s="192" t="n">
        <f aca="false">SUM(L289)</f>
        <v>20000</v>
      </c>
      <c r="M288" s="192" t="n">
        <f aca="false">SUM(M289)</f>
        <v>20000</v>
      </c>
      <c r="N288" s="192" t="n">
        <f aca="false">SUM(N289)</f>
        <v>3000</v>
      </c>
      <c r="O288" s="192" t="n">
        <f aca="false">SUM(O289)</f>
        <v>3000</v>
      </c>
      <c r="P288" s="192" t="n">
        <f aca="false">SUM(P289)</f>
        <v>3000</v>
      </c>
      <c r="Q288" s="192" t="n">
        <f aca="false">SUM(Q289)</f>
        <v>3000</v>
      </c>
      <c r="R288" s="192" t="n">
        <f aca="false">SUM(R289)</f>
        <v>0</v>
      </c>
      <c r="S288" s="192" t="n">
        <f aca="false">SUM(S289)</f>
        <v>3000</v>
      </c>
      <c r="T288" s="192" t="n">
        <f aca="false">SUM(T289)</f>
        <v>0</v>
      </c>
      <c r="U288" s="192" t="n">
        <f aca="false">SUM(U289)</f>
        <v>0</v>
      </c>
      <c r="V288" s="192" t="n">
        <f aca="false">SUM(V289)</f>
        <v>100</v>
      </c>
      <c r="W288" s="192" t="n">
        <f aca="false">SUM(W289)</f>
        <v>3000</v>
      </c>
      <c r="X288" s="192" t="n">
        <f aca="false">SUM(X289)</f>
        <v>3000</v>
      </c>
      <c r="Y288" s="192" t="n">
        <f aca="false">SUM(Y289)</f>
        <v>3000</v>
      </c>
      <c r="Z288" s="192" t="n">
        <f aca="false">SUM(Z289)</f>
        <v>3000</v>
      </c>
      <c r="AA288" s="192" t="n">
        <f aca="false">SUM(AA289)</f>
        <v>22000</v>
      </c>
      <c r="AB288" s="192" t="n">
        <f aca="false">SUM(AB289)</f>
        <v>0</v>
      </c>
      <c r="AC288" s="192" t="n">
        <f aca="false">SUM(AC289)</f>
        <v>22000</v>
      </c>
      <c r="AD288" s="192" t="n">
        <f aca="false">SUM(AD289)</f>
        <v>22000</v>
      </c>
      <c r="AE288" s="192" t="n">
        <f aca="false">SUM(AE289)</f>
        <v>0</v>
      </c>
      <c r="AF288" s="192" t="n">
        <f aca="false">SUM(AF289)</f>
        <v>0</v>
      </c>
      <c r="AG288" s="192" t="n">
        <f aca="false">SUM(AG289)</f>
        <v>22000</v>
      </c>
      <c r="AH288" s="192" t="n">
        <f aca="false">SUM(AH289)</f>
        <v>10836.89</v>
      </c>
      <c r="AI288" s="192" t="n">
        <f aca="false">SUM(AI289)</f>
        <v>10000</v>
      </c>
      <c r="AJ288" s="192" t="n">
        <f aca="false">SUM(AJ289)</f>
        <v>10000</v>
      </c>
      <c r="AK288" s="192" t="n">
        <f aca="false">SUM(AK289)</f>
        <v>10000</v>
      </c>
      <c r="AL288" s="192" t="n">
        <f aca="false">SUM(AL289)</f>
        <v>0</v>
      </c>
      <c r="AM288" s="192" t="n">
        <f aca="false">SUM(AM289)</f>
        <v>0</v>
      </c>
      <c r="AN288" s="192" t="n">
        <f aca="false">SUM(AN289)</f>
        <v>10000</v>
      </c>
      <c r="AO288" s="176" t="n">
        <f aca="false">SUM(AN288/$AN$8)</f>
        <v>1327.22808414626</v>
      </c>
      <c r="AP288" s="176" t="n">
        <f aca="false">SUM(AP289)</f>
        <v>10000</v>
      </c>
      <c r="AQ288" s="176" t="n">
        <f aca="false">SUM(AQ289)</f>
        <v>0</v>
      </c>
      <c r="AR288" s="176" t="n">
        <f aca="false">SUM(AP288/$AN$8)</f>
        <v>1327.22808414626</v>
      </c>
      <c r="AS288" s="176" t="n">
        <f aca="false">SUM(AS289)</f>
        <v>10000</v>
      </c>
      <c r="AT288" s="176" t="n">
        <f aca="false">SUM(AT289)</f>
        <v>0</v>
      </c>
      <c r="AU288" s="176" t="n">
        <v>0</v>
      </c>
      <c r="AV288" s="177" t="n">
        <f aca="false">SUM(AU288/AR288*100)</f>
        <v>0</v>
      </c>
      <c r="BB288" s="19" t="n">
        <f aca="false">SUM(AW288+AX288+AY288+AZ288+BA288)</f>
        <v>0</v>
      </c>
      <c r="BC288" s="143" t="n">
        <f aca="false">SUM(AU288-BB288)</f>
        <v>0</v>
      </c>
    </row>
    <row r="289" customFormat="false" ht="12.75" hidden="false" customHeight="false" outlineLevel="0" collapsed="false">
      <c r="A289" s="189"/>
      <c r="B289" s="190"/>
      <c r="C289" s="190"/>
      <c r="D289" s="190"/>
      <c r="E289" s="190"/>
      <c r="F289" s="190"/>
      <c r="G289" s="190"/>
      <c r="H289" s="190"/>
      <c r="I289" s="191" t="n">
        <v>38</v>
      </c>
      <c r="J289" s="84" t="s">
        <v>70</v>
      </c>
      <c r="K289" s="192" t="n">
        <f aca="false">SUM(K291)</f>
        <v>10000</v>
      </c>
      <c r="L289" s="192" t="n">
        <f aca="false">SUM(L291)</f>
        <v>20000</v>
      </c>
      <c r="M289" s="192" t="n">
        <f aca="false">SUM(M291)</f>
        <v>20000</v>
      </c>
      <c r="N289" s="192" t="n">
        <f aca="false">SUM(N291)</f>
        <v>3000</v>
      </c>
      <c r="O289" s="192" t="n">
        <f aca="false">SUM(O291)</f>
        <v>3000</v>
      </c>
      <c r="P289" s="192" t="n">
        <f aca="false">SUM(P291)</f>
        <v>3000</v>
      </c>
      <c r="Q289" s="192" t="n">
        <f aca="false">SUM(Q291)</f>
        <v>3000</v>
      </c>
      <c r="R289" s="192" t="n">
        <f aca="false">SUM(R291)</f>
        <v>0</v>
      </c>
      <c r="S289" s="192" t="n">
        <f aca="false">SUM(S291)</f>
        <v>3000</v>
      </c>
      <c r="T289" s="192" t="n">
        <f aca="false">SUM(T291)</f>
        <v>0</v>
      </c>
      <c r="U289" s="192" t="n">
        <f aca="false">SUM(U291)</f>
        <v>0</v>
      </c>
      <c r="V289" s="192" t="n">
        <f aca="false">SUM(V291)</f>
        <v>100</v>
      </c>
      <c r="W289" s="192" t="n">
        <f aca="false">SUM(W291)</f>
        <v>3000</v>
      </c>
      <c r="X289" s="192" t="n">
        <f aca="false">SUM(X291)</f>
        <v>3000</v>
      </c>
      <c r="Y289" s="192" t="n">
        <f aca="false">SUM(Y291)</f>
        <v>3000</v>
      </c>
      <c r="Z289" s="192" t="n">
        <f aca="false">SUM(Z291)</f>
        <v>3000</v>
      </c>
      <c r="AA289" s="192" t="n">
        <f aca="false">SUM(AA291)</f>
        <v>22000</v>
      </c>
      <c r="AB289" s="192" t="n">
        <f aca="false">SUM(AB291)</f>
        <v>0</v>
      </c>
      <c r="AC289" s="192" t="n">
        <f aca="false">SUM(AC291)</f>
        <v>22000</v>
      </c>
      <c r="AD289" s="192" t="n">
        <f aca="false">SUM(AD291)</f>
        <v>22000</v>
      </c>
      <c r="AE289" s="192" t="n">
        <f aca="false">SUM(AE291)</f>
        <v>0</v>
      </c>
      <c r="AF289" s="192" t="n">
        <f aca="false">SUM(AF291)</f>
        <v>0</v>
      </c>
      <c r="AG289" s="192" t="n">
        <f aca="false">SUM(AG291)</f>
        <v>22000</v>
      </c>
      <c r="AH289" s="192" t="n">
        <f aca="false">SUM(AH291)</f>
        <v>10836.89</v>
      </c>
      <c r="AI289" s="192" t="n">
        <f aca="false">SUM(AI291)</f>
        <v>10000</v>
      </c>
      <c r="AJ289" s="192" t="n">
        <f aca="false">SUM(AJ291)</f>
        <v>10000</v>
      </c>
      <c r="AK289" s="192" t="n">
        <f aca="false">SUM(AK291)</f>
        <v>10000</v>
      </c>
      <c r="AL289" s="192" t="n">
        <f aca="false">SUM(AL291)</f>
        <v>0</v>
      </c>
      <c r="AM289" s="192" t="n">
        <f aca="false">SUM(AM291)</f>
        <v>0</v>
      </c>
      <c r="AN289" s="192" t="n">
        <f aca="false">SUM(AN291)</f>
        <v>10000</v>
      </c>
      <c r="AO289" s="176" t="n">
        <f aca="false">SUM(AN289/$AN$8)</f>
        <v>1327.22808414626</v>
      </c>
      <c r="AP289" s="176" t="n">
        <f aca="false">SUM(AP291)</f>
        <v>10000</v>
      </c>
      <c r="AQ289" s="176"/>
      <c r="AR289" s="176" t="n">
        <f aca="false">SUM(AP289/$AN$8)</f>
        <v>1327.22808414626</v>
      </c>
      <c r="AS289" s="176" t="n">
        <v>10000</v>
      </c>
      <c r="AT289" s="176"/>
      <c r="AU289" s="176" t="n">
        <v>0</v>
      </c>
      <c r="AV289" s="177" t="n">
        <f aca="false">SUM(AU289/AR289*100)</f>
        <v>0</v>
      </c>
      <c r="BB289" s="19" t="n">
        <f aca="false">SUM(AW289+AX289+AY289+AZ289+BA289)</f>
        <v>0</v>
      </c>
      <c r="BC289" s="143" t="n">
        <f aca="false">SUM(AU289-BB289)</f>
        <v>0</v>
      </c>
    </row>
    <row r="290" customFormat="false" ht="12.75" hidden="false" customHeight="false" outlineLevel="0" collapsed="false">
      <c r="A290" s="193"/>
      <c r="B290" s="194" t="s">
        <v>83</v>
      </c>
      <c r="C290" s="194"/>
      <c r="D290" s="194"/>
      <c r="E290" s="194"/>
      <c r="F290" s="194"/>
      <c r="G290" s="194"/>
      <c r="H290" s="194"/>
      <c r="I290" s="195" t="n">
        <v>381</v>
      </c>
      <c r="J290" s="196" t="s">
        <v>220</v>
      </c>
      <c r="K290" s="197" t="n">
        <f aca="false">SUM(K291)</f>
        <v>10000</v>
      </c>
      <c r="L290" s="197" t="n">
        <f aca="false">SUM(L291)</f>
        <v>20000</v>
      </c>
      <c r="M290" s="197" t="n">
        <f aca="false">SUM(M291)</f>
        <v>20000</v>
      </c>
      <c r="N290" s="197" t="n">
        <f aca="false">SUM(N291)</f>
        <v>3000</v>
      </c>
      <c r="O290" s="197" t="n">
        <f aca="false">SUM(O291)</f>
        <v>3000</v>
      </c>
      <c r="P290" s="197" t="n">
        <f aca="false">SUM(P291)</f>
        <v>3000</v>
      </c>
      <c r="Q290" s="197" t="n">
        <f aca="false">SUM(Q291)</f>
        <v>3000</v>
      </c>
      <c r="R290" s="197" t="n">
        <f aca="false">SUM(R291)</f>
        <v>0</v>
      </c>
      <c r="S290" s="197" t="n">
        <f aca="false">SUM(S291)</f>
        <v>3000</v>
      </c>
      <c r="T290" s="197" t="n">
        <f aca="false">SUM(T291)</f>
        <v>0</v>
      </c>
      <c r="U290" s="197" t="n">
        <f aca="false">SUM(U291)</f>
        <v>0</v>
      </c>
      <c r="V290" s="197" t="n">
        <f aca="false">SUM(V291)</f>
        <v>100</v>
      </c>
      <c r="W290" s="197" t="n">
        <f aca="false">SUM(W291)</f>
        <v>3000</v>
      </c>
      <c r="X290" s="197" t="n">
        <f aca="false">SUM(X291)</f>
        <v>3000</v>
      </c>
      <c r="Y290" s="197" t="n">
        <f aca="false">SUM(Y291)</f>
        <v>3000</v>
      </c>
      <c r="Z290" s="197" t="n">
        <f aca="false">SUM(Z291)</f>
        <v>3000</v>
      </c>
      <c r="AA290" s="197" t="n">
        <f aca="false">SUM(AA291)</f>
        <v>22000</v>
      </c>
      <c r="AB290" s="197" t="n">
        <f aca="false">SUM(AB291)</f>
        <v>0</v>
      </c>
      <c r="AC290" s="197" t="n">
        <f aca="false">SUM(AC291)</f>
        <v>22000</v>
      </c>
      <c r="AD290" s="197" t="n">
        <f aca="false">SUM(AD291)</f>
        <v>22000</v>
      </c>
      <c r="AE290" s="197" t="n">
        <f aca="false">SUM(AE291)</f>
        <v>0</v>
      </c>
      <c r="AF290" s="197" t="n">
        <f aca="false">SUM(AF291)</f>
        <v>0</v>
      </c>
      <c r="AG290" s="197" t="n">
        <f aca="false">SUM(AG291)</f>
        <v>22000</v>
      </c>
      <c r="AH290" s="197" t="n">
        <f aca="false">SUM(AH291)</f>
        <v>10836.89</v>
      </c>
      <c r="AI290" s="197" t="n">
        <f aca="false">SUM(AI291)</f>
        <v>10000</v>
      </c>
      <c r="AJ290" s="197" t="n">
        <f aca="false">SUM(AJ291)</f>
        <v>10000</v>
      </c>
      <c r="AK290" s="197" t="n">
        <f aca="false">SUM(AK291)</f>
        <v>10000</v>
      </c>
      <c r="AL290" s="197" t="n">
        <f aca="false">SUM(AL291)</f>
        <v>0</v>
      </c>
      <c r="AM290" s="197" t="n">
        <f aca="false">SUM(AM291)</f>
        <v>0</v>
      </c>
      <c r="AN290" s="197" t="n">
        <f aca="false">SUM(AN291)</f>
        <v>10000</v>
      </c>
      <c r="AO290" s="176" t="n">
        <f aca="false">SUM(AN290/$AN$8)</f>
        <v>1327.22808414626</v>
      </c>
      <c r="AP290" s="188" t="n">
        <f aca="false">SUM(AP291)</f>
        <v>10000</v>
      </c>
      <c r="AQ290" s="188"/>
      <c r="AR290" s="176" t="n">
        <f aca="false">SUM(AP290/$AN$8)</f>
        <v>1327.22808414626</v>
      </c>
      <c r="AS290" s="188"/>
      <c r="AT290" s="188"/>
      <c r="AU290" s="176" t="n">
        <v>0</v>
      </c>
      <c r="AV290" s="177" t="n">
        <f aca="false">SUM(AU290/AR290*100)</f>
        <v>0</v>
      </c>
      <c r="BB290" s="19" t="n">
        <f aca="false">SUM(AW290+AX290+AY290+AZ290+BA290)</f>
        <v>0</v>
      </c>
      <c r="BC290" s="143" t="n">
        <f aca="false">SUM(AU290-BB290)</f>
        <v>0</v>
      </c>
    </row>
    <row r="291" customFormat="false" ht="12.75" hidden="false" customHeight="false" outlineLevel="0" collapsed="false">
      <c r="A291" s="193"/>
      <c r="B291" s="194"/>
      <c r="C291" s="194"/>
      <c r="D291" s="194"/>
      <c r="E291" s="194"/>
      <c r="F291" s="194"/>
      <c r="G291" s="194"/>
      <c r="H291" s="194"/>
      <c r="I291" s="195" t="n">
        <v>38111</v>
      </c>
      <c r="J291" s="196" t="s">
        <v>440</v>
      </c>
      <c r="K291" s="197" t="n">
        <v>10000</v>
      </c>
      <c r="L291" s="197" t="n">
        <v>20000</v>
      </c>
      <c r="M291" s="197" t="n">
        <v>20000</v>
      </c>
      <c r="N291" s="197" t="n">
        <v>3000</v>
      </c>
      <c r="O291" s="197" t="n">
        <v>3000</v>
      </c>
      <c r="P291" s="197" t="n">
        <v>3000</v>
      </c>
      <c r="Q291" s="197" t="n">
        <v>3000</v>
      </c>
      <c r="R291" s="197"/>
      <c r="S291" s="197" t="n">
        <v>3000</v>
      </c>
      <c r="T291" s="197"/>
      <c r="U291" s="197"/>
      <c r="V291" s="176" t="n">
        <f aca="false">S291/P291*100</f>
        <v>100</v>
      </c>
      <c r="W291" s="188" t="n">
        <v>3000</v>
      </c>
      <c r="X291" s="197" t="n">
        <v>3000</v>
      </c>
      <c r="Y291" s="197" t="n">
        <v>3000</v>
      </c>
      <c r="Z291" s="197" t="n">
        <v>3000</v>
      </c>
      <c r="AA291" s="197" t="n">
        <v>22000</v>
      </c>
      <c r="AB291" s="197"/>
      <c r="AC291" s="197" t="n">
        <v>22000</v>
      </c>
      <c r="AD291" s="197" t="n">
        <v>22000</v>
      </c>
      <c r="AE291" s="197"/>
      <c r="AF291" s="197"/>
      <c r="AG291" s="198" t="n">
        <f aca="false">SUM(AD291+AE291-AF291)</f>
        <v>22000</v>
      </c>
      <c r="AH291" s="197" t="n">
        <v>10836.89</v>
      </c>
      <c r="AI291" s="197" t="n">
        <v>10000</v>
      </c>
      <c r="AJ291" s="129" t="n">
        <v>10000</v>
      </c>
      <c r="AK291" s="197" t="n">
        <v>10000</v>
      </c>
      <c r="AL291" s="197"/>
      <c r="AM291" s="197"/>
      <c r="AN291" s="129" t="n">
        <f aca="false">SUM(AK291+AL291-AM291)</f>
        <v>10000</v>
      </c>
      <c r="AO291" s="176" t="n">
        <f aca="false">SUM(AN291/$AN$8)</f>
        <v>1327.22808414626</v>
      </c>
      <c r="AP291" s="131" t="n">
        <v>10000</v>
      </c>
      <c r="AQ291" s="131"/>
      <c r="AR291" s="176" t="n">
        <f aca="false">SUM(AP291/$AN$8)</f>
        <v>1327.22808414626</v>
      </c>
      <c r="AS291" s="131"/>
      <c r="AT291" s="131"/>
      <c r="AU291" s="176" t="n">
        <v>0</v>
      </c>
      <c r="AV291" s="177" t="n">
        <f aca="false">SUM(AU291/AR291*100)</f>
        <v>0</v>
      </c>
      <c r="BB291" s="19" t="n">
        <f aca="false">SUM(AW291+AX291+AY291+AZ291+BA291)</f>
        <v>0</v>
      </c>
      <c r="BC291" s="143" t="n">
        <f aca="false">SUM(AU291-BB291)</f>
        <v>0</v>
      </c>
    </row>
    <row r="292" customFormat="false" ht="12.75" hidden="true" customHeight="false" outlineLevel="0" collapsed="false">
      <c r="A292" s="184" t="s">
        <v>441</v>
      </c>
      <c r="B292" s="200"/>
      <c r="C292" s="200"/>
      <c r="D292" s="200"/>
      <c r="E292" s="200"/>
      <c r="F292" s="200"/>
      <c r="G292" s="200"/>
      <c r="H292" s="200"/>
      <c r="I292" s="180" t="s">
        <v>442</v>
      </c>
      <c r="J292" s="181" t="s">
        <v>443</v>
      </c>
      <c r="K292" s="182" t="e">
        <f aca="false">SUM(#REF!+K293+K304+K311+K318+K325+#REF!)</f>
        <v>#REF!</v>
      </c>
      <c r="L292" s="182" t="e">
        <f aca="false">SUM(#REF!+L293+L304+L311+L318+L325+#REF!)</f>
        <v>#REF!</v>
      </c>
      <c r="M292" s="182" t="e">
        <f aca="false">SUM(#REF!+M293+M304+M311+M318+M325+#REF!)</f>
        <v>#REF!</v>
      </c>
      <c r="N292" s="182" t="n">
        <f aca="false">SUM(N293+N304+N311+N318+N325)</f>
        <v>54000</v>
      </c>
      <c r="O292" s="182" t="n">
        <f aca="false">SUM(O293+O304+O311+O318+O325)</f>
        <v>54000</v>
      </c>
      <c r="P292" s="182" t="n">
        <f aca="false">SUM(P293+P304+P311+P318+P325)</f>
        <v>95000</v>
      </c>
      <c r="Q292" s="182" t="n">
        <f aca="false">SUM(Q293+Q304+Q311+Q318+Q325)</f>
        <v>95000</v>
      </c>
      <c r="R292" s="182" t="n">
        <f aca="false">SUM(R293+R304+R311+R318+R325)</f>
        <v>72200</v>
      </c>
      <c r="S292" s="182" t="n">
        <f aca="false">SUM(S293+S304+S311+S318+S325)</f>
        <v>110000</v>
      </c>
      <c r="T292" s="182" t="n">
        <f aca="false">SUM(T293+T304+T311+T318+T325)</f>
        <v>57200</v>
      </c>
      <c r="U292" s="182" t="n">
        <f aca="false">SUM(U293+U304+U311+U318+U325)</f>
        <v>0</v>
      </c>
      <c r="V292" s="182" t="e">
        <f aca="false">SUM(V293+V304+V311+V318+V325)</f>
        <v>#DIV/0!</v>
      </c>
      <c r="W292" s="182" t="n">
        <f aca="false">SUM(W293+W304+W311+W318+W325)</f>
        <v>135000</v>
      </c>
      <c r="X292" s="182" t="n">
        <f aca="false">SUM(X293+X304+X311+X318+X325)</f>
        <v>255000</v>
      </c>
      <c r="Y292" s="182" t="n">
        <f aca="false">SUM(Y293+Y304+Y311+Y318+Y325)</f>
        <v>245000</v>
      </c>
      <c r="Z292" s="182" t="n">
        <f aca="false">SUM(Z293+Z304+Z311+Z318+Z325)</f>
        <v>345000</v>
      </c>
      <c r="AA292" s="182" t="n">
        <f aca="false">SUM(AA293+AA304+AA311+AA318+AA325)</f>
        <v>323000</v>
      </c>
      <c r="AB292" s="182" t="n">
        <f aca="false">SUM(AB293+AB304+AB311+AB318+AB325)</f>
        <v>113000</v>
      </c>
      <c r="AC292" s="182" t="n">
        <f aca="false">SUM(AC293+AC304+AC311+AC318+AC325)</f>
        <v>433000</v>
      </c>
      <c r="AD292" s="182" t="n">
        <f aca="false">SUM(AD293+AD304+AD311+AD318+AD325)</f>
        <v>544000</v>
      </c>
      <c r="AE292" s="182" t="n">
        <f aca="false">SUM(AE293+AE304+AE311+AE318+AE325)</f>
        <v>0</v>
      </c>
      <c r="AF292" s="182" t="n">
        <f aca="false">SUM(AF293+AF304+AF311+AF318+AF325)</f>
        <v>0</v>
      </c>
      <c r="AG292" s="182" t="n">
        <f aca="false">SUM(AG293+AG304+AG311+AG318+AG325)</f>
        <v>556000</v>
      </c>
      <c r="AH292" s="182" t="n">
        <f aca="false">SUM(AH293+AH304+AH311+AH318+AH325)</f>
        <v>395155</v>
      </c>
      <c r="AI292" s="182" t="n">
        <f aca="false">SUM(AI293+AI304+AI311+AI318+AI325)</f>
        <v>462000</v>
      </c>
      <c r="AJ292" s="182" t="n">
        <f aca="false">SUM(AJ293+AJ304+AJ311+AJ318+AJ325)</f>
        <v>162500</v>
      </c>
      <c r="AK292" s="182" t="n">
        <f aca="false">SUM(AK293+AK304+AK311+AK318+AK325)</f>
        <v>588000</v>
      </c>
      <c r="AL292" s="182" t="n">
        <f aca="false">SUM(AL293+AL304+AL311+AL318+AL325)</f>
        <v>47000</v>
      </c>
      <c r="AM292" s="182" t="n">
        <f aca="false">SUM(AM293+AM304+AM311+AM318+AM325)</f>
        <v>0</v>
      </c>
      <c r="AN292" s="182" t="n">
        <f aca="false">SUM(AN293+AN304+AN311+AN318+AN325)</f>
        <v>635000</v>
      </c>
      <c r="AO292" s="176" t="n">
        <f aca="false">SUM(AN292/$AN$8)</f>
        <v>84278.9833432876</v>
      </c>
      <c r="AP292" s="183" t="n">
        <f aca="false">SUM(AP293+AP304+AP311+AP318+AP325)</f>
        <v>551000</v>
      </c>
      <c r="AQ292" s="183" t="n">
        <f aca="false">SUM(AQ293+AQ304+AQ311+AQ318+AQ325)</f>
        <v>0</v>
      </c>
      <c r="AR292" s="176" t="n">
        <f aca="false">SUM(AP292/$AN$8)</f>
        <v>73130.267436459</v>
      </c>
      <c r="AS292" s="183" t="n">
        <f aca="false">SUM(AS293+AS304+AS311+AS318+AS325)</f>
        <v>568000</v>
      </c>
      <c r="AT292" s="183" t="n">
        <f aca="false">SUM(AT293+AT304+AT311+AT318+AT325)</f>
        <v>0</v>
      </c>
      <c r="AU292" s="176" t="n">
        <f aca="false">SUM(AU293+AU304+AU311+AU318+AU325)</f>
        <v>14838.06</v>
      </c>
      <c r="AV292" s="177" t="n">
        <f aca="false">SUM(AU292/AR292*100)</f>
        <v>20.289902553539</v>
      </c>
      <c r="BB292" s="19" t="n">
        <f aca="false">SUM(AW292+AX292+AY292+AZ292+BA292)</f>
        <v>0</v>
      </c>
      <c r="BC292" s="143" t="n">
        <f aca="false">SUM(AU292-BB292)</f>
        <v>14838.06</v>
      </c>
    </row>
    <row r="293" customFormat="false" ht="12.75" hidden="true" customHeight="false" outlineLevel="0" collapsed="false">
      <c r="A293" s="171" t="s">
        <v>444</v>
      </c>
      <c r="B293" s="172"/>
      <c r="C293" s="172"/>
      <c r="D293" s="172"/>
      <c r="E293" s="172"/>
      <c r="F293" s="172"/>
      <c r="G293" s="172"/>
      <c r="H293" s="172"/>
      <c r="I293" s="180" t="s">
        <v>207</v>
      </c>
      <c r="J293" s="181" t="s">
        <v>445</v>
      </c>
      <c r="K293" s="182" t="n">
        <f aca="false">SUM(K294)</f>
        <v>36000</v>
      </c>
      <c r="L293" s="182" t="n">
        <f aca="false">SUM(L294)</f>
        <v>20000</v>
      </c>
      <c r="M293" s="182" t="n">
        <f aca="false">SUM(M294)</f>
        <v>20000</v>
      </c>
      <c r="N293" s="182" t="n">
        <f aca="false">SUM(N294)</f>
        <v>13000</v>
      </c>
      <c r="O293" s="182" t="n">
        <f aca="false">SUM(O294)</f>
        <v>13000</v>
      </c>
      <c r="P293" s="182" t="n">
        <f aca="false">SUM(P294)</f>
        <v>25000</v>
      </c>
      <c r="Q293" s="182" t="n">
        <f aca="false">SUM(Q294)</f>
        <v>25000</v>
      </c>
      <c r="R293" s="182" t="n">
        <f aca="false">SUM(R294)</f>
        <v>20000</v>
      </c>
      <c r="S293" s="182" t="n">
        <f aca="false">SUM(S294)</f>
        <v>25000</v>
      </c>
      <c r="T293" s="182" t="n">
        <f aca="false">SUM(T294)</f>
        <v>13500</v>
      </c>
      <c r="U293" s="182" t="n">
        <f aca="false">SUM(U294)</f>
        <v>0</v>
      </c>
      <c r="V293" s="182" t="n">
        <f aca="false">SUM(V294)</f>
        <v>200</v>
      </c>
      <c r="W293" s="182" t="n">
        <f aca="false">SUM(W294)</f>
        <v>45000</v>
      </c>
      <c r="X293" s="182" t="n">
        <f aca="false">SUM(X294)</f>
        <v>45000</v>
      </c>
      <c r="Y293" s="182" t="n">
        <f aca="false">SUM(Y294)</f>
        <v>45000</v>
      </c>
      <c r="Z293" s="182" t="n">
        <f aca="false">SUM(Z294)</f>
        <v>65000</v>
      </c>
      <c r="AA293" s="182" t="n">
        <f aca="false">SUM(AA294)</f>
        <v>55000</v>
      </c>
      <c r="AB293" s="182" t="n">
        <f aca="false">SUM(AB294)</f>
        <v>9500</v>
      </c>
      <c r="AC293" s="182" t="n">
        <f aca="false">SUM(AC294)</f>
        <v>115000</v>
      </c>
      <c r="AD293" s="182" t="n">
        <f aca="false">SUM(AD294)</f>
        <v>220000</v>
      </c>
      <c r="AE293" s="182" t="n">
        <f aca="false">SUM(AE294)</f>
        <v>0</v>
      </c>
      <c r="AF293" s="182" t="n">
        <f aca="false">SUM(AF294)</f>
        <v>0</v>
      </c>
      <c r="AG293" s="182" t="n">
        <f aca="false">SUM(AG294)</f>
        <v>220000</v>
      </c>
      <c r="AH293" s="182" t="n">
        <f aca="false">SUM(AH294)</f>
        <v>211155</v>
      </c>
      <c r="AI293" s="182" t="n">
        <f aca="false">SUM(AI294)</f>
        <v>135000</v>
      </c>
      <c r="AJ293" s="182" t="n">
        <f aca="false">SUM(AJ294)</f>
        <v>12500</v>
      </c>
      <c r="AK293" s="182" t="n">
        <f aca="false">SUM(AK294)</f>
        <v>200000</v>
      </c>
      <c r="AL293" s="182" t="n">
        <f aca="false">SUM(AL294)</f>
        <v>0</v>
      </c>
      <c r="AM293" s="182" t="n">
        <f aca="false">SUM(AM294)</f>
        <v>0</v>
      </c>
      <c r="AN293" s="182" t="n">
        <f aca="false">SUM(AN294)</f>
        <v>200000</v>
      </c>
      <c r="AO293" s="176" t="n">
        <f aca="false">SUM(AN293/$AN$8)</f>
        <v>26544.5616829252</v>
      </c>
      <c r="AP293" s="183" t="n">
        <f aca="false">SUM(AP294)</f>
        <v>175000</v>
      </c>
      <c r="AQ293" s="183" t="n">
        <f aca="false">SUM(AQ294)</f>
        <v>0</v>
      </c>
      <c r="AR293" s="176" t="n">
        <f aca="false">SUM(AP293/$AN$8)</f>
        <v>23226.4914725596</v>
      </c>
      <c r="AS293" s="183" t="n">
        <f aca="false">SUM(AS294)</f>
        <v>180000</v>
      </c>
      <c r="AT293" s="183" t="n">
        <f aca="false">SUM(AT294)</f>
        <v>0</v>
      </c>
      <c r="AU293" s="176" t="n">
        <v>0</v>
      </c>
      <c r="AV293" s="177" t="n">
        <f aca="false">SUM(AU293/AR293*100)</f>
        <v>0</v>
      </c>
      <c r="BB293" s="19" t="n">
        <f aca="false">SUM(AW293+AX293+AY293+AZ293+BA293)</f>
        <v>0</v>
      </c>
      <c r="BC293" s="143" t="n">
        <f aca="false">SUM(AU293-BB293)</f>
        <v>0</v>
      </c>
    </row>
    <row r="294" customFormat="false" ht="12.75" hidden="true" customHeight="false" outlineLevel="0" collapsed="false">
      <c r="A294" s="171"/>
      <c r="B294" s="172"/>
      <c r="C294" s="172"/>
      <c r="D294" s="172"/>
      <c r="E294" s="172"/>
      <c r="F294" s="172"/>
      <c r="G294" s="172"/>
      <c r="H294" s="172"/>
      <c r="I294" s="180" t="s">
        <v>446</v>
      </c>
      <c r="J294" s="181"/>
      <c r="K294" s="182" t="n">
        <f aca="false">SUM(K297)</f>
        <v>36000</v>
      </c>
      <c r="L294" s="182" t="n">
        <f aca="false">SUM(L297)</f>
        <v>20000</v>
      </c>
      <c r="M294" s="182" t="n">
        <f aca="false">SUM(M297)</f>
        <v>20000</v>
      </c>
      <c r="N294" s="182" t="n">
        <f aca="false">SUM(N297)</f>
        <v>13000</v>
      </c>
      <c r="O294" s="182" t="n">
        <f aca="false">SUM(O297)</f>
        <v>13000</v>
      </c>
      <c r="P294" s="182" t="n">
        <f aca="false">SUM(P297)</f>
        <v>25000</v>
      </c>
      <c r="Q294" s="182" t="n">
        <f aca="false">SUM(Q297)</f>
        <v>25000</v>
      </c>
      <c r="R294" s="182" t="n">
        <f aca="false">SUM(R297)</f>
        <v>20000</v>
      </c>
      <c r="S294" s="182" t="n">
        <f aca="false">SUM(S297)</f>
        <v>25000</v>
      </c>
      <c r="T294" s="182" t="n">
        <f aca="false">SUM(T297)</f>
        <v>13500</v>
      </c>
      <c r="U294" s="182" t="n">
        <f aca="false">SUM(U297)</f>
        <v>0</v>
      </c>
      <c r="V294" s="182" t="n">
        <f aca="false">SUM(V297)</f>
        <v>200</v>
      </c>
      <c r="W294" s="182" t="n">
        <f aca="false">SUM(W297)</f>
        <v>45000</v>
      </c>
      <c r="X294" s="182" t="n">
        <f aca="false">SUM(X297)</f>
        <v>45000</v>
      </c>
      <c r="Y294" s="182" t="n">
        <f aca="false">SUM(Y297)</f>
        <v>45000</v>
      </c>
      <c r="Z294" s="182" t="n">
        <f aca="false">SUM(Z297)</f>
        <v>65000</v>
      </c>
      <c r="AA294" s="182" t="n">
        <f aca="false">SUM(AA297)</f>
        <v>55000</v>
      </c>
      <c r="AB294" s="182" t="n">
        <f aca="false">SUM(AB297)</f>
        <v>9500</v>
      </c>
      <c r="AC294" s="182" t="n">
        <f aca="false">SUM(AC297)</f>
        <v>115000</v>
      </c>
      <c r="AD294" s="182" t="n">
        <f aca="false">SUM(AD297)</f>
        <v>220000</v>
      </c>
      <c r="AE294" s="182" t="n">
        <f aca="false">SUM(AE297)</f>
        <v>0</v>
      </c>
      <c r="AF294" s="182" t="n">
        <f aca="false">SUM(AF297)</f>
        <v>0</v>
      </c>
      <c r="AG294" s="182" t="n">
        <f aca="false">SUM(AG297)</f>
        <v>220000</v>
      </c>
      <c r="AH294" s="182" t="n">
        <f aca="false">SUM(AH297)</f>
        <v>211155</v>
      </c>
      <c r="AI294" s="182" t="n">
        <f aca="false">SUM(AI297)</f>
        <v>135000</v>
      </c>
      <c r="AJ294" s="182" t="n">
        <f aca="false">SUM(AJ297)</f>
        <v>12500</v>
      </c>
      <c r="AK294" s="182" t="n">
        <f aca="false">SUM(AK297)</f>
        <v>200000</v>
      </c>
      <c r="AL294" s="182" t="n">
        <f aca="false">SUM(AL297)</f>
        <v>0</v>
      </c>
      <c r="AM294" s="182" t="n">
        <f aca="false">SUM(AM297)</f>
        <v>0</v>
      </c>
      <c r="AN294" s="182" t="n">
        <f aca="false">SUM(AN297)</f>
        <v>200000</v>
      </c>
      <c r="AO294" s="176" t="n">
        <f aca="false">SUM(AN294/$AN$8)</f>
        <v>26544.5616829252</v>
      </c>
      <c r="AP294" s="183" t="n">
        <f aca="false">SUM(AP297)</f>
        <v>175000</v>
      </c>
      <c r="AQ294" s="183" t="n">
        <f aca="false">SUM(AQ297)</f>
        <v>0</v>
      </c>
      <c r="AR294" s="176" t="n">
        <f aca="false">SUM(AP294/$AN$8)</f>
        <v>23226.4914725596</v>
      </c>
      <c r="AS294" s="183" t="n">
        <f aca="false">SUM(AS297)</f>
        <v>180000</v>
      </c>
      <c r="AT294" s="183" t="n">
        <f aca="false">SUM(AT297)</f>
        <v>0</v>
      </c>
      <c r="AU294" s="176"/>
      <c r="AV294" s="177" t="n">
        <f aca="false">SUM(AU294/AR294*100)</f>
        <v>0</v>
      </c>
      <c r="BB294" s="19" t="n">
        <f aca="false">SUM(AW294+AX294+AY294+AZ294+BA294)</f>
        <v>0</v>
      </c>
      <c r="BC294" s="143" t="n">
        <f aca="false">SUM(AU294-BB294)</f>
        <v>0</v>
      </c>
    </row>
    <row r="295" customFormat="false" ht="12.75" hidden="true" customHeight="false" outlineLevel="0" collapsed="false">
      <c r="A295" s="171"/>
      <c r="B295" s="172" t="s">
        <v>229</v>
      </c>
      <c r="C295" s="172"/>
      <c r="D295" s="172"/>
      <c r="E295" s="172"/>
      <c r="F295" s="172"/>
      <c r="G295" s="172"/>
      <c r="H295" s="172"/>
      <c r="I295" s="201" t="s">
        <v>230</v>
      </c>
      <c r="J295" s="186" t="s">
        <v>28</v>
      </c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Z295" s="182"/>
      <c r="AA295" s="182"/>
      <c r="AB295" s="182"/>
      <c r="AC295" s="182"/>
      <c r="AD295" s="182"/>
      <c r="AE295" s="182"/>
      <c r="AF295" s="182"/>
      <c r="AG295" s="182"/>
      <c r="AH295" s="182"/>
      <c r="AI295" s="182"/>
      <c r="AJ295" s="182"/>
      <c r="AK295" s="182"/>
      <c r="AL295" s="182"/>
      <c r="AM295" s="182"/>
      <c r="AN295" s="182"/>
      <c r="AO295" s="176" t="n">
        <f aca="false">SUM(AN295/$AN$8)</f>
        <v>0</v>
      </c>
      <c r="AP295" s="183" t="n">
        <v>25000</v>
      </c>
      <c r="AQ295" s="183"/>
      <c r="AR295" s="176" t="n">
        <f aca="false">SUM(AP295/$AN$8)</f>
        <v>3318.07021036565</v>
      </c>
      <c r="AS295" s="183" t="n">
        <v>30000</v>
      </c>
      <c r="AT295" s="183"/>
      <c r="AU295" s="176"/>
      <c r="AV295" s="177" t="n">
        <f aca="false">SUM(AU295/AR295*100)</f>
        <v>0</v>
      </c>
      <c r="BC295" s="143" t="n">
        <f aca="false">SUM(AU295-BB295)</f>
        <v>0</v>
      </c>
    </row>
    <row r="296" customFormat="false" ht="12.75" hidden="true" customHeight="false" outlineLevel="0" collapsed="false">
      <c r="A296" s="171"/>
      <c r="B296" s="172" t="s">
        <v>229</v>
      </c>
      <c r="C296" s="172"/>
      <c r="D296" s="172"/>
      <c r="E296" s="172"/>
      <c r="F296" s="172"/>
      <c r="G296" s="172"/>
      <c r="H296" s="172"/>
      <c r="I296" s="185" t="s">
        <v>231</v>
      </c>
      <c r="J296" s="186" t="s">
        <v>232</v>
      </c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Z296" s="182"/>
      <c r="AA296" s="182"/>
      <c r="AB296" s="182"/>
      <c r="AC296" s="182"/>
      <c r="AD296" s="182"/>
      <c r="AE296" s="182"/>
      <c r="AF296" s="182"/>
      <c r="AG296" s="182"/>
      <c r="AH296" s="182"/>
      <c r="AI296" s="182"/>
      <c r="AJ296" s="182"/>
      <c r="AK296" s="182"/>
      <c r="AL296" s="182"/>
      <c r="AM296" s="182"/>
      <c r="AN296" s="182"/>
      <c r="AO296" s="176" t="n">
        <f aca="false">SUM(AN296/$AN$8)</f>
        <v>0</v>
      </c>
      <c r="AP296" s="183" t="n">
        <v>150000</v>
      </c>
      <c r="AQ296" s="183"/>
      <c r="AR296" s="176" t="n">
        <f aca="false">SUM(AP296/$AN$8)</f>
        <v>19908.4212621939</v>
      </c>
      <c r="AS296" s="183" t="n">
        <v>150000</v>
      </c>
      <c r="AT296" s="183"/>
      <c r="AU296" s="176"/>
      <c r="AV296" s="177" t="n">
        <f aca="false">SUM(AU296/AR296*100)</f>
        <v>0</v>
      </c>
      <c r="BC296" s="143" t="n">
        <f aca="false">SUM(AU296-BB296)</f>
        <v>0</v>
      </c>
    </row>
    <row r="297" customFormat="false" ht="12.75" hidden="false" customHeight="false" outlineLevel="0" collapsed="false">
      <c r="A297" s="211"/>
      <c r="B297" s="190"/>
      <c r="C297" s="190"/>
      <c r="D297" s="190"/>
      <c r="E297" s="190"/>
      <c r="F297" s="190"/>
      <c r="G297" s="190"/>
      <c r="H297" s="190"/>
      <c r="I297" s="191" t="n">
        <v>3</v>
      </c>
      <c r="J297" s="84" t="s">
        <v>64</v>
      </c>
      <c r="K297" s="212" t="n">
        <f aca="false">SUM(K298)</f>
        <v>36000</v>
      </c>
      <c r="L297" s="212" t="n">
        <f aca="false">SUM(L298)</f>
        <v>20000</v>
      </c>
      <c r="M297" s="212" t="n">
        <f aca="false">SUM(M298)</f>
        <v>20000</v>
      </c>
      <c r="N297" s="212" t="n">
        <f aca="false">SUM(N298)</f>
        <v>13000</v>
      </c>
      <c r="O297" s="212" t="n">
        <f aca="false">SUM(O298)</f>
        <v>13000</v>
      </c>
      <c r="P297" s="212" t="n">
        <f aca="false">SUM(P298)</f>
        <v>25000</v>
      </c>
      <c r="Q297" s="212" t="n">
        <f aca="false">SUM(Q298)</f>
        <v>25000</v>
      </c>
      <c r="R297" s="212" t="n">
        <f aca="false">SUM(R298)</f>
        <v>20000</v>
      </c>
      <c r="S297" s="212" t="n">
        <f aca="false">SUM(S298)</f>
        <v>25000</v>
      </c>
      <c r="T297" s="212" t="n">
        <f aca="false">SUM(T298)</f>
        <v>13500</v>
      </c>
      <c r="U297" s="212" t="n">
        <f aca="false">SUM(U298)</f>
        <v>0</v>
      </c>
      <c r="V297" s="212" t="n">
        <f aca="false">SUM(V298)</f>
        <v>200</v>
      </c>
      <c r="W297" s="212" t="n">
        <f aca="false">SUM(W298)</f>
        <v>45000</v>
      </c>
      <c r="X297" s="212" t="n">
        <f aca="false">SUM(X298)</f>
        <v>45000</v>
      </c>
      <c r="Y297" s="212" t="n">
        <f aca="false">SUM(Y298)</f>
        <v>45000</v>
      </c>
      <c r="Z297" s="212" t="n">
        <f aca="false">SUM(Z298)</f>
        <v>65000</v>
      </c>
      <c r="AA297" s="212" t="n">
        <f aca="false">SUM(AA298)</f>
        <v>55000</v>
      </c>
      <c r="AB297" s="212" t="n">
        <f aca="false">SUM(AB298)</f>
        <v>9500</v>
      </c>
      <c r="AC297" s="212" t="n">
        <f aca="false">SUM(AC298)</f>
        <v>115000</v>
      </c>
      <c r="AD297" s="212" t="n">
        <f aca="false">SUM(AD298)</f>
        <v>220000</v>
      </c>
      <c r="AE297" s="212" t="n">
        <f aca="false">SUM(AE298)</f>
        <v>0</v>
      </c>
      <c r="AF297" s="212" t="n">
        <f aca="false">SUM(AF298)</f>
        <v>0</v>
      </c>
      <c r="AG297" s="212" t="n">
        <f aca="false">SUM(AG298)</f>
        <v>220000</v>
      </c>
      <c r="AH297" s="212" t="n">
        <f aca="false">SUM(AH298)</f>
        <v>211155</v>
      </c>
      <c r="AI297" s="212" t="n">
        <f aca="false">SUM(AI298)</f>
        <v>135000</v>
      </c>
      <c r="AJ297" s="212" t="n">
        <f aca="false">SUM(AJ298)</f>
        <v>12500</v>
      </c>
      <c r="AK297" s="212" t="n">
        <f aca="false">SUM(AK298)</f>
        <v>200000</v>
      </c>
      <c r="AL297" s="212" t="n">
        <f aca="false">SUM(AL298)</f>
        <v>0</v>
      </c>
      <c r="AM297" s="212" t="n">
        <f aca="false">SUM(AM298)</f>
        <v>0</v>
      </c>
      <c r="AN297" s="212" t="n">
        <f aca="false">SUM(AN298)</f>
        <v>200000</v>
      </c>
      <c r="AO297" s="176" t="n">
        <f aca="false">SUM(AN297/$AN$8)</f>
        <v>26544.5616829252</v>
      </c>
      <c r="AP297" s="183" t="n">
        <f aca="false">SUM(AP298)</f>
        <v>175000</v>
      </c>
      <c r="AQ297" s="183" t="n">
        <f aca="false">SUM(AQ298)</f>
        <v>0</v>
      </c>
      <c r="AR297" s="176" t="n">
        <f aca="false">SUM(AP297/$AN$8)</f>
        <v>23226.4914725596</v>
      </c>
      <c r="AS297" s="183" t="n">
        <f aca="false">SUM(AS298)</f>
        <v>180000</v>
      </c>
      <c r="AT297" s="183" t="n">
        <f aca="false">SUM(AT298)</f>
        <v>0</v>
      </c>
      <c r="AU297" s="176" t="n">
        <v>0</v>
      </c>
      <c r="AV297" s="177" t="n">
        <f aca="false">SUM(AU297/AR297*100)</f>
        <v>0</v>
      </c>
      <c r="BB297" s="19" t="n">
        <f aca="false">SUM(AW297+AX297+AY297+AZ297+BA297)</f>
        <v>0</v>
      </c>
      <c r="BC297" s="143" t="n">
        <f aca="false">SUM(AU297-BB297)</f>
        <v>0</v>
      </c>
    </row>
    <row r="298" customFormat="false" ht="12.75" hidden="false" customHeight="false" outlineLevel="0" collapsed="false">
      <c r="A298" s="211"/>
      <c r="B298" s="190"/>
      <c r="C298" s="190"/>
      <c r="D298" s="190"/>
      <c r="E298" s="190"/>
      <c r="F298" s="190"/>
      <c r="G298" s="190"/>
      <c r="H298" s="190"/>
      <c r="I298" s="191" t="n">
        <v>38</v>
      </c>
      <c r="J298" s="84" t="s">
        <v>70</v>
      </c>
      <c r="K298" s="212" t="n">
        <f aca="false">SUM(K299)</f>
        <v>36000</v>
      </c>
      <c r="L298" s="212" t="n">
        <f aca="false">SUM(L299)</f>
        <v>20000</v>
      </c>
      <c r="M298" s="212" t="n">
        <f aca="false">SUM(M299)</f>
        <v>20000</v>
      </c>
      <c r="N298" s="212" t="n">
        <f aca="false">SUM(N299+N302)</f>
        <v>13000</v>
      </c>
      <c r="O298" s="212" t="n">
        <f aca="false">SUM(O299+O302)</f>
        <v>13000</v>
      </c>
      <c r="P298" s="212" t="n">
        <f aca="false">SUM(P299+P302)</f>
        <v>25000</v>
      </c>
      <c r="Q298" s="212" t="n">
        <f aca="false">SUM(Q299+Q302)</f>
        <v>25000</v>
      </c>
      <c r="R298" s="212" t="n">
        <f aca="false">SUM(R299+R302)</f>
        <v>20000</v>
      </c>
      <c r="S298" s="212" t="n">
        <f aca="false">SUM(S299+S302)</f>
        <v>25000</v>
      </c>
      <c r="T298" s="212" t="n">
        <f aca="false">SUM(T299+T302)</f>
        <v>13500</v>
      </c>
      <c r="U298" s="212" t="n">
        <f aca="false">SUM(U299+U302)</f>
        <v>0</v>
      </c>
      <c r="V298" s="212" t="n">
        <f aca="false">SUM(V299+V302)</f>
        <v>200</v>
      </c>
      <c r="W298" s="212" t="n">
        <f aca="false">SUM(W299+W302)</f>
        <v>45000</v>
      </c>
      <c r="X298" s="212" t="n">
        <f aca="false">SUM(X299+X302)</f>
        <v>45000</v>
      </c>
      <c r="Y298" s="212" t="n">
        <f aca="false">SUM(Y299+Y302)</f>
        <v>45000</v>
      </c>
      <c r="Z298" s="212" t="n">
        <f aca="false">SUM(Z299+Z302)</f>
        <v>65000</v>
      </c>
      <c r="AA298" s="212" t="n">
        <f aca="false">SUM(AA299+AA302)</f>
        <v>55000</v>
      </c>
      <c r="AB298" s="212" t="n">
        <f aca="false">SUM(AB299+AB302)</f>
        <v>9500</v>
      </c>
      <c r="AC298" s="212" t="n">
        <f aca="false">SUM(AC299+AC302)</f>
        <v>115000</v>
      </c>
      <c r="AD298" s="212" t="n">
        <f aca="false">SUM(AD299+AD302)</f>
        <v>220000</v>
      </c>
      <c r="AE298" s="212" t="n">
        <f aca="false">SUM(AE299+AE302)</f>
        <v>0</v>
      </c>
      <c r="AF298" s="212" t="n">
        <f aca="false">SUM(AF299+AF302)</f>
        <v>0</v>
      </c>
      <c r="AG298" s="212" t="n">
        <f aca="false">SUM(AG299+AG302)</f>
        <v>220000</v>
      </c>
      <c r="AH298" s="212" t="n">
        <f aca="false">SUM(AH299+AH302)</f>
        <v>211155</v>
      </c>
      <c r="AI298" s="212" t="n">
        <f aca="false">SUM(AI299+AI302)</f>
        <v>135000</v>
      </c>
      <c r="AJ298" s="212" t="n">
        <f aca="false">SUM(AJ299+AJ302)</f>
        <v>12500</v>
      </c>
      <c r="AK298" s="212" t="n">
        <f aca="false">SUM(AK299+AK302)</f>
        <v>200000</v>
      </c>
      <c r="AL298" s="212" t="n">
        <f aca="false">SUM(AL299+AL302)</f>
        <v>0</v>
      </c>
      <c r="AM298" s="212" t="n">
        <f aca="false">SUM(AM299+AM302)</f>
        <v>0</v>
      </c>
      <c r="AN298" s="212" t="n">
        <f aca="false">SUM(AN299+AN302)</f>
        <v>200000</v>
      </c>
      <c r="AO298" s="176" t="n">
        <f aca="false">SUM(AN298/$AN$8)</f>
        <v>26544.5616829252</v>
      </c>
      <c r="AP298" s="183" t="n">
        <f aca="false">SUM(AP299+AP302)</f>
        <v>175000</v>
      </c>
      <c r="AQ298" s="183"/>
      <c r="AR298" s="176" t="n">
        <f aca="false">SUM(AP298/$AN$8)</f>
        <v>23226.4914725596</v>
      </c>
      <c r="AS298" s="183" t="n">
        <v>180000</v>
      </c>
      <c r="AT298" s="183"/>
      <c r="AU298" s="176" t="n">
        <v>0</v>
      </c>
      <c r="AV298" s="177" t="n">
        <f aca="false">SUM(AU298/AR298*100)</f>
        <v>0</v>
      </c>
      <c r="BB298" s="19" t="n">
        <f aca="false">SUM(AW298+AX298+AY298+AZ298+BA298)</f>
        <v>0</v>
      </c>
      <c r="BC298" s="143" t="n">
        <f aca="false">SUM(AU298-BB298)</f>
        <v>0</v>
      </c>
    </row>
    <row r="299" customFormat="false" ht="12.75" hidden="false" customHeight="false" outlineLevel="0" collapsed="false">
      <c r="A299" s="221"/>
      <c r="B299" s="194" t="s">
        <v>83</v>
      </c>
      <c r="C299" s="194"/>
      <c r="D299" s="194"/>
      <c r="E299" s="194"/>
      <c r="F299" s="194"/>
      <c r="G299" s="194"/>
      <c r="H299" s="194"/>
      <c r="I299" s="195" t="n">
        <v>381</v>
      </c>
      <c r="J299" s="196" t="s">
        <v>220</v>
      </c>
      <c r="K299" s="212" t="n">
        <f aca="false">SUM(K300)</f>
        <v>36000</v>
      </c>
      <c r="L299" s="212" t="n">
        <f aca="false">SUM(L300)</f>
        <v>20000</v>
      </c>
      <c r="M299" s="212" t="n">
        <f aca="false">SUM(M300)</f>
        <v>20000</v>
      </c>
      <c r="N299" s="198" t="n">
        <f aca="false">SUM(N300)</f>
        <v>3000</v>
      </c>
      <c r="O299" s="198" t="n">
        <f aca="false">SUM(O300)</f>
        <v>3000</v>
      </c>
      <c r="P299" s="198" t="n">
        <f aca="false">SUM(P300)</f>
        <v>5000</v>
      </c>
      <c r="Q299" s="198" t="n">
        <f aca="false">SUM(Q300)</f>
        <v>5000</v>
      </c>
      <c r="R299" s="198" t="n">
        <f aca="false">SUM(R300)</f>
        <v>20000</v>
      </c>
      <c r="S299" s="198" t="n">
        <f aca="false">SUM(S300)</f>
        <v>5000</v>
      </c>
      <c r="T299" s="198" t="n">
        <f aca="false">SUM(T300)</f>
        <v>0</v>
      </c>
      <c r="U299" s="198" t="n">
        <f aca="false">SUM(U300)</f>
        <v>0</v>
      </c>
      <c r="V299" s="198" t="n">
        <f aca="false">SUM(V300)</f>
        <v>100</v>
      </c>
      <c r="W299" s="198" t="n">
        <f aca="false">SUM(W300)</f>
        <v>5000</v>
      </c>
      <c r="X299" s="198" t="n">
        <f aca="false">SUM(X300)</f>
        <v>25000</v>
      </c>
      <c r="Y299" s="198" t="n">
        <f aca="false">SUM(Y300)</f>
        <v>25000</v>
      </c>
      <c r="Z299" s="198" t="n">
        <f aca="false">SUM(Z300)</f>
        <v>15000</v>
      </c>
      <c r="AA299" s="198" t="n">
        <f aca="false">SUM(AA300:AA301)</f>
        <v>30000</v>
      </c>
      <c r="AB299" s="198" t="n">
        <f aca="false">SUM(AB300:AB301)</f>
        <v>9500</v>
      </c>
      <c r="AC299" s="198" t="n">
        <f aca="false">SUM(AC300:AC301)</f>
        <v>30000</v>
      </c>
      <c r="AD299" s="198" t="n">
        <f aca="false">SUM(AD300:AD301)</f>
        <v>35000</v>
      </c>
      <c r="AE299" s="198" t="n">
        <f aca="false">SUM(AE300:AE301)</f>
        <v>0</v>
      </c>
      <c r="AF299" s="198" t="n">
        <f aca="false">SUM(AF300:AF301)</f>
        <v>0</v>
      </c>
      <c r="AG299" s="198" t="n">
        <f aca="false">SUM(AG300:AG301)</f>
        <v>35000</v>
      </c>
      <c r="AH299" s="198" t="n">
        <f aca="false">SUM(AH300:AH301)</f>
        <v>31500</v>
      </c>
      <c r="AI299" s="198" t="n">
        <f aca="false">SUM(AI300:AI301)</f>
        <v>35000</v>
      </c>
      <c r="AJ299" s="198" t="n">
        <f aca="false">SUM(AJ300:AJ301)</f>
        <v>12500</v>
      </c>
      <c r="AK299" s="198" t="n">
        <f aca="false">SUM(AK300:AK301)</f>
        <v>35000</v>
      </c>
      <c r="AL299" s="198" t="n">
        <f aca="false">SUM(AL300:AL301)</f>
        <v>0</v>
      </c>
      <c r="AM299" s="198" t="n">
        <f aca="false">SUM(AM300:AM301)</f>
        <v>0</v>
      </c>
      <c r="AN299" s="198" t="n">
        <f aca="false">SUM(AN300:AN301)</f>
        <v>35000</v>
      </c>
      <c r="AO299" s="176" t="n">
        <f aca="false">SUM(AN299/$AN$8)</f>
        <v>4645.29829451191</v>
      </c>
      <c r="AP299" s="210" t="n">
        <f aca="false">SUM(AP300:AP301)</f>
        <v>25000</v>
      </c>
      <c r="AQ299" s="210"/>
      <c r="AR299" s="176" t="n">
        <f aca="false">SUM(AP299/$AN$8)</f>
        <v>3318.07021036565</v>
      </c>
      <c r="AS299" s="210"/>
      <c r="AT299" s="210"/>
      <c r="AU299" s="176" t="n">
        <v>0</v>
      </c>
      <c r="AV299" s="177" t="n">
        <f aca="false">SUM(AU299/AR299*100)</f>
        <v>0</v>
      </c>
      <c r="BB299" s="19" t="n">
        <f aca="false">SUM(AW299+AX299+AY299+AZ299+BA299)</f>
        <v>0</v>
      </c>
      <c r="BC299" s="143" t="n">
        <f aca="false">SUM(AU299-BB299)</f>
        <v>0</v>
      </c>
    </row>
    <row r="300" customFormat="false" ht="12.75" hidden="false" customHeight="false" outlineLevel="0" collapsed="false">
      <c r="A300" s="221"/>
      <c r="B300" s="194"/>
      <c r="C300" s="194"/>
      <c r="D300" s="194"/>
      <c r="E300" s="194"/>
      <c r="F300" s="194"/>
      <c r="G300" s="194"/>
      <c r="H300" s="194"/>
      <c r="I300" s="195" t="n">
        <v>38113</v>
      </c>
      <c r="J300" s="196" t="s">
        <v>447</v>
      </c>
      <c r="K300" s="197" t="n">
        <v>36000</v>
      </c>
      <c r="L300" s="197" t="n">
        <v>20000</v>
      </c>
      <c r="M300" s="197" t="n">
        <v>20000</v>
      </c>
      <c r="N300" s="197" t="n">
        <v>3000</v>
      </c>
      <c r="O300" s="197" t="n">
        <v>3000</v>
      </c>
      <c r="P300" s="197" t="n">
        <v>5000</v>
      </c>
      <c r="Q300" s="197" t="n">
        <v>5000</v>
      </c>
      <c r="R300" s="197" t="n">
        <v>20000</v>
      </c>
      <c r="S300" s="197" t="n">
        <v>5000</v>
      </c>
      <c r="T300" s="197" t="n">
        <v>0</v>
      </c>
      <c r="U300" s="197"/>
      <c r="V300" s="176" t="n">
        <f aca="false">S300/P300*100</f>
        <v>100</v>
      </c>
      <c r="W300" s="188" t="n">
        <v>5000</v>
      </c>
      <c r="X300" s="197" t="n">
        <v>25000</v>
      </c>
      <c r="Y300" s="197" t="n">
        <v>25000</v>
      </c>
      <c r="Z300" s="197" t="n">
        <v>15000</v>
      </c>
      <c r="AA300" s="197" t="n">
        <v>26000</v>
      </c>
      <c r="AB300" s="197" t="n">
        <v>9500</v>
      </c>
      <c r="AC300" s="197" t="n">
        <v>26000</v>
      </c>
      <c r="AD300" s="197" t="n">
        <v>30000</v>
      </c>
      <c r="AE300" s="197"/>
      <c r="AF300" s="197"/>
      <c r="AG300" s="198" t="n">
        <f aca="false">SUM(AD300+AE300-AF300)</f>
        <v>30000</v>
      </c>
      <c r="AH300" s="197" t="n">
        <v>30000</v>
      </c>
      <c r="AI300" s="197" t="n">
        <v>30000</v>
      </c>
      <c r="AJ300" s="129" t="n">
        <v>12500</v>
      </c>
      <c r="AK300" s="197" t="n">
        <v>30000</v>
      </c>
      <c r="AL300" s="197"/>
      <c r="AM300" s="197"/>
      <c r="AN300" s="129" t="n">
        <f aca="false">SUM(AK300+AL300-AM300)</f>
        <v>30000</v>
      </c>
      <c r="AO300" s="176" t="n">
        <f aca="false">SUM(AN300/$AN$8)</f>
        <v>3981.68425243878</v>
      </c>
      <c r="AP300" s="131" t="n">
        <v>20000</v>
      </c>
      <c r="AQ300" s="131"/>
      <c r="AR300" s="176" t="n">
        <f aca="false">SUM(AP300/$AN$8)</f>
        <v>2654.45616829252</v>
      </c>
      <c r="AS300" s="131"/>
      <c r="AT300" s="131"/>
      <c r="AU300" s="176" t="n">
        <v>0</v>
      </c>
      <c r="AV300" s="177" t="n">
        <f aca="false">SUM(AU300/AR300*100)</f>
        <v>0</v>
      </c>
      <c r="BB300" s="19" t="n">
        <f aca="false">SUM(AW300+AX300+AY300+AZ300+BA300)</f>
        <v>0</v>
      </c>
      <c r="BC300" s="143" t="n">
        <f aca="false">SUM(AU300-BB300)</f>
        <v>0</v>
      </c>
    </row>
    <row r="301" customFormat="false" ht="12.75" hidden="false" customHeight="false" outlineLevel="0" collapsed="false">
      <c r="A301" s="221"/>
      <c r="B301" s="194"/>
      <c r="C301" s="194"/>
      <c r="D301" s="194"/>
      <c r="E301" s="194"/>
      <c r="F301" s="194"/>
      <c r="G301" s="194"/>
      <c r="H301" s="194"/>
      <c r="I301" s="195" t="n">
        <v>38113</v>
      </c>
      <c r="J301" s="196" t="s">
        <v>448</v>
      </c>
      <c r="K301" s="197"/>
      <c r="L301" s="197"/>
      <c r="M301" s="197"/>
      <c r="N301" s="197"/>
      <c r="O301" s="197"/>
      <c r="P301" s="197"/>
      <c r="Q301" s="197"/>
      <c r="R301" s="197"/>
      <c r="S301" s="197"/>
      <c r="T301" s="197"/>
      <c r="U301" s="197"/>
      <c r="V301" s="176"/>
      <c r="W301" s="188"/>
      <c r="X301" s="197"/>
      <c r="Y301" s="197"/>
      <c r="Z301" s="197"/>
      <c r="AA301" s="197" t="n">
        <v>4000</v>
      </c>
      <c r="AB301" s="197"/>
      <c r="AC301" s="197" t="n">
        <v>4000</v>
      </c>
      <c r="AD301" s="197" t="n">
        <v>5000</v>
      </c>
      <c r="AE301" s="197"/>
      <c r="AF301" s="197"/>
      <c r="AG301" s="198" t="n">
        <f aca="false">SUM(AD301+AE301-AF301)</f>
        <v>5000</v>
      </c>
      <c r="AH301" s="197" t="n">
        <v>1500</v>
      </c>
      <c r="AI301" s="197" t="n">
        <v>5000</v>
      </c>
      <c r="AJ301" s="129" t="n">
        <v>0</v>
      </c>
      <c r="AK301" s="197" t="n">
        <v>5000</v>
      </c>
      <c r="AL301" s="197"/>
      <c r="AM301" s="197"/>
      <c r="AN301" s="129" t="n">
        <f aca="false">SUM(AK301+AL301-AM301)</f>
        <v>5000</v>
      </c>
      <c r="AO301" s="176" t="n">
        <f aca="false">SUM(AN301/$AN$8)</f>
        <v>663.61404207313</v>
      </c>
      <c r="AP301" s="131" t="n">
        <v>5000</v>
      </c>
      <c r="AQ301" s="131"/>
      <c r="AR301" s="176" t="n">
        <f aca="false">SUM(AP301/$AN$8)</f>
        <v>663.61404207313</v>
      </c>
      <c r="AS301" s="131"/>
      <c r="AT301" s="131"/>
      <c r="AU301" s="176" t="n">
        <v>0</v>
      </c>
      <c r="AV301" s="177" t="n">
        <f aca="false">SUM(AU301/AR301*100)</f>
        <v>0</v>
      </c>
      <c r="BB301" s="19" t="n">
        <f aca="false">SUM(AW301+AX301+AY301+AZ301+BA301)</f>
        <v>0</v>
      </c>
      <c r="BC301" s="143" t="n">
        <f aca="false">SUM(AU301-BB301)</f>
        <v>0</v>
      </c>
    </row>
    <row r="302" customFormat="false" ht="12.75" hidden="false" customHeight="false" outlineLevel="0" collapsed="false">
      <c r="A302" s="221"/>
      <c r="B302" s="194" t="n">
        <v>43</v>
      </c>
      <c r="C302" s="194"/>
      <c r="D302" s="194"/>
      <c r="E302" s="194"/>
      <c r="F302" s="194"/>
      <c r="G302" s="194"/>
      <c r="H302" s="194"/>
      <c r="I302" s="195" t="n">
        <v>382</v>
      </c>
      <c r="J302" s="196" t="s">
        <v>436</v>
      </c>
      <c r="K302" s="197"/>
      <c r="L302" s="197"/>
      <c r="M302" s="197"/>
      <c r="N302" s="197" t="n">
        <f aca="false">SUM(N303)</f>
        <v>10000</v>
      </c>
      <c r="O302" s="197" t="n">
        <f aca="false">SUM(O303)</f>
        <v>10000</v>
      </c>
      <c r="P302" s="197" t="n">
        <f aca="false">SUM(P303)</f>
        <v>20000</v>
      </c>
      <c r="Q302" s="197" t="n">
        <f aca="false">SUM(Q303)</f>
        <v>20000</v>
      </c>
      <c r="R302" s="197" t="n">
        <f aca="false">SUM(R303)</f>
        <v>0</v>
      </c>
      <c r="S302" s="197" t="n">
        <f aca="false">SUM(S303)</f>
        <v>20000</v>
      </c>
      <c r="T302" s="197" t="n">
        <f aca="false">SUM(T303)</f>
        <v>13500</v>
      </c>
      <c r="U302" s="197" t="n">
        <f aca="false">SUM(U303)</f>
        <v>0</v>
      </c>
      <c r="V302" s="197" t="n">
        <f aca="false">SUM(V303)</f>
        <v>100</v>
      </c>
      <c r="W302" s="197" t="n">
        <f aca="false">SUM(W303)</f>
        <v>40000</v>
      </c>
      <c r="X302" s="197" t="n">
        <f aca="false">SUM(X303)</f>
        <v>20000</v>
      </c>
      <c r="Y302" s="197" t="n">
        <f aca="false">SUM(Y303)</f>
        <v>20000</v>
      </c>
      <c r="Z302" s="197" t="n">
        <f aca="false">SUM(Z303)</f>
        <v>50000</v>
      </c>
      <c r="AA302" s="197" t="n">
        <f aca="false">SUM(AA303)</f>
        <v>25000</v>
      </c>
      <c r="AB302" s="197" t="n">
        <f aca="false">SUM(AB303)</f>
        <v>0</v>
      </c>
      <c r="AC302" s="197" t="n">
        <f aca="false">SUM(AC303)</f>
        <v>85000</v>
      </c>
      <c r="AD302" s="197" t="n">
        <f aca="false">SUM(AD303)</f>
        <v>185000</v>
      </c>
      <c r="AE302" s="197" t="n">
        <f aca="false">SUM(AE303)</f>
        <v>0</v>
      </c>
      <c r="AF302" s="197" t="n">
        <f aca="false">SUM(AF303)</f>
        <v>0</v>
      </c>
      <c r="AG302" s="197" t="n">
        <f aca="false">SUM(AG303)</f>
        <v>185000</v>
      </c>
      <c r="AH302" s="197" t="n">
        <f aca="false">SUM(AH303)</f>
        <v>179655</v>
      </c>
      <c r="AI302" s="197" t="n">
        <f aca="false">SUM(AI303)</f>
        <v>100000</v>
      </c>
      <c r="AJ302" s="197" t="n">
        <f aca="false">SUM(AJ303)</f>
        <v>0</v>
      </c>
      <c r="AK302" s="197" t="n">
        <f aca="false">SUM(AK303)</f>
        <v>165000</v>
      </c>
      <c r="AL302" s="197" t="n">
        <f aca="false">SUM(AL303)</f>
        <v>0</v>
      </c>
      <c r="AM302" s="197" t="n">
        <f aca="false">SUM(AM303)</f>
        <v>0</v>
      </c>
      <c r="AN302" s="197" t="n">
        <f aca="false">SUM(AN303)</f>
        <v>165000</v>
      </c>
      <c r="AO302" s="176" t="n">
        <f aca="false">SUM(AN302/$AN$8)</f>
        <v>21899.2633884133</v>
      </c>
      <c r="AP302" s="188" t="n">
        <f aca="false">SUM(AP303)</f>
        <v>150000</v>
      </c>
      <c r="AQ302" s="188"/>
      <c r="AR302" s="176" t="n">
        <f aca="false">SUM(AP302/$AN$8)</f>
        <v>19908.4212621939</v>
      </c>
      <c r="AS302" s="188"/>
      <c r="AT302" s="188"/>
      <c r="AU302" s="176" t="n">
        <v>0</v>
      </c>
      <c r="AV302" s="177" t="n">
        <f aca="false">SUM(AU302/AR302*100)</f>
        <v>0</v>
      </c>
      <c r="BB302" s="19" t="n">
        <f aca="false">SUM(AW302+AX302+AY302+AZ302+BA302)</f>
        <v>0</v>
      </c>
      <c r="BC302" s="143" t="n">
        <f aca="false">SUM(AU302-BB302)</f>
        <v>0</v>
      </c>
    </row>
    <row r="303" customFormat="false" ht="12.75" hidden="false" customHeight="false" outlineLevel="0" collapsed="false">
      <c r="A303" s="221"/>
      <c r="B303" s="194"/>
      <c r="C303" s="194"/>
      <c r="D303" s="194"/>
      <c r="E303" s="194"/>
      <c r="F303" s="194"/>
      <c r="G303" s="194"/>
      <c r="H303" s="194"/>
      <c r="I303" s="195" t="n">
        <v>38212</v>
      </c>
      <c r="J303" s="196" t="s">
        <v>449</v>
      </c>
      <c r="K303" s="197"/>
      <c r="L303" s="197"/>
      <c r="M303" s="197"/>
      <c r="N303" s="197" t="n">
        <v>10000</v>
      </c>
      <c r="O303" s="197" t="n">
        <v>10000</v>
      </c>
      <c r="P303" s="197" t="n">
        <v>20000</v>
      </c>
      <c r="Q303" s="197" t="n">
        <v>20000</v>
      </c>
      <c r="R303" s="197"/>
      <c r="S303" s="197" t="n">
        <v>20000</v>
      </c>
      <c r="T303" s="197" t="n">
        <v>13500</v>
      </c>
      <c r="U303" s="197"/>
      <c r="V303" s="176" t="n">
        <f aca="false">S303/P303*100</f>
        <v>100</v>
      </c>
      <c r="W303" s="176" t="n">
        <v>40000</v>
      </c>
      <c r="X303" s="197" t="n">
        <v>20000</v>
      </c>
      <c r="Y303" s="197" t="n">
        <v>20000</v>
      </c>
      <c r="Z303" s="197" t="n">
        <v>50000</v>
      </c>
      <c r="AA303" s="197" t="n">
        <v>25000</v>
      </c>
      <c r="AB303" s="197"/>
      <c r="AC303" s="197" t="n">
        <v>85000</v>
      </c>
      <c r="AD303" s="197" t="n">
        <v>185000</v>
      </c>
      <c r="AE303" s="197"/>
      <c r="AF303" s="197"/>
      <c r="AG303" s="198" t="n">
        <f aca="false">SUM(AD303+AE303-AF303)</f>
        <v>185000</v>
      </c>
      <c r="AH303" s="197" t="n">
        <v>179655</v>
      </c>
      <c r="AI303" s="197" t="n">
        <v>100000</v>
      </c>
      <c r="AJ303" s="129" t="n">
        <v>0</v>
      </c>
      <c r="AK303" s="197" t="n">
        <v>165000</v>
      </c>
      <c r="AL303" s="197"/>
      <c r="AM303" s="197"/>
      <c r="AN303" s="129" t="n">
        <f aca="false">SUM(AK303+AL303-AM303)</f>
        <v>165000</v>
      </c>
      <c r="AO303" s="176" t="n">
        <f aca="false">SUM(AN303/$AN$8)</f>
        <v>21899.2633884133</v>
      </c>
      <c r="AP303" s="131" t="n">
        <v>150000</v>
      </c>
      <c r="AQ303" s="131"/>
      <c r="AR303" s="176" t="n">
        <f aca="false">SUM(AP303/$AN$8)</f>
        <v>19908.4212621939</v>
      </c>
      <c r="AS303" s="131"/>
      <c r="AT303" s="131"/>
      <c r="AU303" s="176" t="n">
        <v>0</v>
      </c>
      <c r="AV303" s="177" t="n">
        <f aca="false">SUM(AU303/AR303*100)</f>
        <v>0</v>
      </c>
      <c r="BB303" s="19" t="n">
        <f aca="false">SUM(AW303+AX303+AY303+AZ303+BA303)</f>
        <v>0</v>
      </c>
      <c r="BC303" s="143" t="n">
        <f aca="false">SUM(AU303-BB303)</f>
        <v>0</v>
      </c>
    </row>
    <row r="304" customFormat="false" ht="12.75" hidden="true" customHeight="false" outlineLevel="0" collapsed="false">
      <c r="A304" s="171" t="s">
        <v>450</v>
      </c>
      <c r="B304" s="172"/>
      <c r="C304" s="172"/>
      <c r="D304" s="172"/>
      <c r="E304" s="172"/>
      <c r="F304" s="172"/>
      <c r="G304" s="172"/>
      <c r="H304" s="172"/>
      <c r="I304" s="185" t="s">
        <v>207</v>
      </c>
      <c r="J304" s="186" t="s">
        <v>451</v>
      </c>
      <c r="K304" s="182" t="n">
        <f aca="false">SUM(K305)</f>
        <v>26000</v>
      </c>
      <c r="L304" s="182" t="n">
        <f aca="false">SUM(L305)</f>
        <v>95000</v>
      </c>
      <c r="M304" s="182" t="n">
        <f aca="false">SUM(M305)</f>
        <v>95000</v>
      </c>
      <c r="N304" s="182" t="n">
        <f aca="false">SUM(N305)</f>
        <v>5000</v>
      </c>
      <c r="O304" s="182" t="n">
        <f aca="false">SUM(O305)</f>
        <v>5000</v>
      </c>
      <c r="P304" s="182" t="n">
        <f aca="false">SUM(P305)</f>
        <v>15000</v>
      </c>
      <c r="Q304" s="182" t="n">
        <f aca="false">SUM(Q305)</f>
        <v>15000</v>
      </c>
      <c r="R304" s="182" t="n">
        <f aca="false">SUM(R305)</f>
        <v>0</v>
      </c>
      <c r="S304" s="182" t="n">
        <f aca="false">SUM(S305)</f>
        <v>15000</v>
      </c>
      <c r="T304" s="182" t="n">
        <f aca="false">SUM(T305)</f>
        <v>0</v>
      </c>
      <c r="U304" s="182" t="n">
        <f aca="false">SUM(U305)</f>
        <v>0</v>
      </c>
      <c r="V304" s="182" t="n">
        <f aca="false">SUM(V305)</f>
        <v>100</v>
      </c>
      <c r="W304" s="182" t="n">
        <f aca="false">SUM(W305)</f>
        <v>15000</v>
      </c>
      <c r="X304" s="182" t="n">
        <f aca="false">SUM(X305)</f>
        <v>40000</v>
      </c>
      <c r="Y304" s="182" t="n">
        <f aca="false">SUM(Y305)</f>
        <v>40000</v>
      </c>
      <c r="Z304" s="182" t="n">
        <f aca="false">SUM(Z305)</f>
        <v>40000</v>
      </c>
      <c r="AA304" s="182" t="n">
        <f aca="false">SUM(AA305)</f>
        <v>40000</v>
      </c>
      <c r="AB304" s="182" t="n">
        <f aca="false">SUM(AB305)</f>
        <v>20000</v>
      </c>
      <c r="AC304" s="182" t="n">
        <f aca="false">SUM(AC305)</f>
        <v>40000</v>
      </c>
      <c r="AD304" s="182" t="n">
        <f aca="false">SUM(AD305)</f>
        <v>40000</v>
      </c>
      <c r="AE304" s="182" t="n">
        <f aca="false">SUM(AE305)</f>
        <v>0</v>
      </c>
      <c r="AF304" s="182" t="n">
        <f aca="false">SUM(AF305)</f>
        <v>0</v>
      </c>
      <c r="AG304" s="182" t="n">
        <f aca="false">SUM(AG305)</f>
        <v>40000</v>
      </c>
      <c r="AH304" s="182" t="n">
        <f aca="false">SUM(AH305)</f>
        <v>0</v>
      </c>
      <c r="AI304" s="182" t="n">
        <f aca="false">SUM(AI305)</f>
        <v>40000</v>
      </c>
      <c r="AJ304" s="182" t="n">
        <f aca="false">SUM(AJ305)</f>
        <v>27500</v>
      </c>
      <c r="AK304" s="182" t="n">
        <f aca="false">SUM(AK305)</f>
        <v>40000</v>
      </c>
      <c r="AL304" s="182" t="n">
        <f aca="false">SUM(AL305)</f>
        <v>0</v>
      </c>
      <c r="AM304" s="182" t="n">
        <f aca="false">SUM(AM305)</f>
        <v>0</v>
      </c>
      <c r="AN304" s="182" t="n">
        <f aca="false">SUM(AN305)</f>
        <v>40000</v>
      </c>
      <c r="AO304" s="176" t="n">
        <f aca="false">SUM(AN304/$AN$8)</f>
        <v>5308.91233658504</v>
      </c>
      <c r="AP304" s="183" t="n">
        <f aca="false">SUM(AP305)</f>
        <v>40000</v>
      </c>
      <c r="AQ304" s="183" t="n">
        <f aca="false">SUM(AQ305)</f>
        <v>0</v>
      </c>
      <c r="AR304" s="176" t="n">
        <f aca="false">SUM(AP304/$AN$8)</f>
        <v>5308.91233658504</v>
      </c>
      <c r="AS304" s="183" t="n">
        <f aca="false">SUM(AS305)</f>
        <v>40000</v>
      </c>
      <c r="AT304" s="183" t="n">
        <f aca="false">SUM(AT305)</f>
        <v>0</v>
      </c>
      <c r="AU304" s="176" t="n">
        <f aca="false">SUM(AU305)</f>
        <v>1327</v>
      </c>
      <c r="AV304" s="177" t="n">
        <f aca="false">SUM(AU304/AR304*100)</f>
        <v>24.99570375</v>
      </c>
      <c r="BB304" s="19" t="n">
        <f aca="false">SUM(AW304+AX304+AY304+AZ304+BA304)</f>
        <v>0</v>
      </c>
      <c r="BC304" s="143" t="n">
        <f aca="false">SUM(AU304-BB304)</f>
        <v>1327</v>
      </c>
    </row>
    <row r="305" customFormat="false" ht="12.75" hidden="true" customHeight="false" outlineLevel="0" collapsed="false">
      <c r="A305" s="171"/>
      <c r="B305" s="172"/>
      <c r="C305" s="172"/>
      <c r="D305" s="172"/>
      <c r="E305" s="172"/>
      <c r="F305" s="172"/>
      <c r="G305" s="172"/>
      <c r="H305" s="172"/>
      <c r="I305" s="185" t="s">
        <v>452</v>
      </c>
      <c r="J305" s="186"/>
      <c r="K305" s="182" t="n">
        <f aca="false">SUM(K307)</f>
        <v>26000</v>
      </c>
      <c r="L305" s="182" t="n">
        <f aca="false">SUM(L307)</f>
        <v>95000</v>
      </c>
      <c r="M305" s="182" t="n">
        <f aca="false">SUM(M307)</f>
        <v>95000</v>
      </c>
      <c r="N305" s="182" t="n">
        <f aca="false">SUM(N307)</f>
        <v>5000</v>
      </c>
      <c r="O305" s="182" t="n">
        <f aca="false">SUM(O307)</f>
        <v>5000</v>
      </c>
      <c r="P305" s="182" t="n">
        <f aca="false">SUM(P307)</f>
        <v>15000</v>
      </c>
      <c r="Q305" s="182" t="n">
        <f aca="false">SUM(Q307)</f>
        <v>15000</v>
      </c>
      <c r="R305" s="182" t="n">
        <f aca="false">SUM(R307)</f>
        <v>0</v>
      </c>
      <c r="S305" s="182" t="n">
        <f aca="false">SUM(S307)</f>
        <v>15000</v>
      </c>
      <c r="T305" s="182" t="n">
        <f aca="false">SUM(T307)</f>
        <v>0</v>
      </c>
      <c r="U305" s="182" t="n">
        <f aca="false">SUM(U307)</f>
        <v>0</v>
      </c>
      <c r="V305" s="182" t="n">
        <f aca="false">SUM(V307)</f>
        <v>100</v>
      </c>
      <c r="W305" s="182" t="n">
        <f aca="false">SUM(W307)</f>
        <v>15000</v>
      </c>
      <c r="X305" s="182" t="n">
        <f aca="false">SUM(X307)</f>
        <v>40000</v>
      </c>
      <c r="Y305" s="182" t="n">
        <f aca="false">SUM(Y307)</f>
        <v>40000</v>
      </c>
      <c r="Z305" s="182" t="n">
        <f aca="false">SUM(Z307)</f>
        <v>40000</v>
      </c>
      <c r="AA305" s="182" t="n">
        <f aca="false">SUM(AA307)</f>
        <v>40000</v>
      </c>
      <c r="AB305" s="182" t="n">
        <f aca="false">SUM(AB307)</f>
        <v>20000</v>
      </c>
      <c r="AC305" s="182" t="n">
        <f aca="false">SUM(AC307)</f>
        <v>40000</v>
      </c>
      <c r="AD305" s="182" t="n">
        <f aca="false">SUM(AD307)</f>
        <v>40000</v>
      </c>
      <c r="AE305" s="182" t="n">
        <f aca="false">SUM(AE307)</f>
        <v>0</v>
      </c>
      <c r="AF305" s="182" t="n">
        <f aca="false">SUM(AF307)</f>
        <v>0</v>
      </c>
      <c r="AG305" s="182" t="n">
        <f aca="false">SUM(AG307)</f>
        <v>40000</v>
      </c>
      <c r="AH305" s="182" t="n">
        <f aca="false">SUM(AH307)</f>
        <v>0</v>
      </c>
      <c r="AI305" s="182" t="n">
        <f aca="false">SUM(AI307)</f>
        <v>40000</v>
      </c>
      <c r="AJ305" s="182" t="n">
        <f aca="false">SUM(AJ307)</f>
        <v>27500</v>
      </c>
      <c r="AK305" s="182" t="n">
        <f aca="false">SUM(AK307)</f>
        <v>40000</v>
      </c>
      <c r="AL305" s="182" t="n">
        <f aca="false">SUM(AL307)</f>
        <v>0</v>
      </c>
      <c r="AM305" s="182" t="n">
        <f aca="false">SUM(AM307)</f>
        <v>0</v>
      </c>
      <c r="AN305" s="182" t="n">
        <f aca="false">SUM(AN307)</f>
        <v>40000</v>
      </c>
      <c r="AO305" s="176" t="n">
        <f aca="false">SUM(AN305/$AN$8)</f>
        <v>5308.91233658504</v>
      </c>
      <c r="AP305" s="183" t="n">
        <f aca="false">SUM(AP307)</f>
        <v>40000</v>
      </c>
      <c r="AQ305" s="183" t="n">
        <f aca="false">SUM(AQ307)</f>
        <v>0</v>
      </c>
      <c r="AR305" s="176" t="n">
        <f aca="false">SUM(AP305/$AN$8)</f>
        <v>5308.91233658504</v>
      </c>
      <c r="AS305" s="183" t="n">
        <f aca="false">SUM(AS307)</f>
        <v>40000</v>
      </c>
      <c r="AT305" s="183" t="n">
        <f aca="false">SUM(AT307)</f>
        <v>0</v>
      </c>
      <c r="AU305" s="176" t="n">
        <f aca="false">SUM(AU306)</f>
        <v>1327</v>
      </c>
      <c r="AV305" s="177" t="n">
        <f aca="false">SUM(AU305/AR305*100)</f>
        <v>24.99570375</v>
      </c>
      <c r="BB305" s="19" t="n">
        <f aca="false">SUM(AW305+AX305+AY305+AZ305+BA305)</f>
        <v>0</v>
      </c>
      <c r="BC305" s="143" t="n">
        <f aca="false">SUM(AU305-BB305)</f>
        <v>1327</v>
      </c>
    </row>
    <row r="306" customFormat="false" ht="12.75" hidden="true" customHeight="false" outlineLevel="0" collapsed="false">
      <c r="A306" s="171"/>
      <c r="B306" s="172" t="s">
        <v>229</v>
      </c>
      <c r="C306" s="172"/>
      <c r="D306" s="172"/>
      <c r="E306" s="172"/>
      <c r="F306" s="172"/>
      <c r="G306" s="172"/>
      <c r="H306" s="172"/>
      <c r="I306" s="201" t="s">
        <v>230</v>
      </c>
      <c r="J306" s="186" t="s">
        <v>28</v>
      </c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82"/>
      <c r="AA306" s="182"/>
      <c r="AB306" s="182"/>
      <c r="AC306" s="182"/>
      <c r="AD306" s="182"/>
      <c r="AE306" s="182"/>
      <c r="AF306" s="182"/>
      <c r="AG306" s="182"/>
      <c r="AH306" s="182"/>
      <c r="AI306" s="182"/>
      <c r="AJ306" s="182"/>
      <c r="AK306" s="182"/>
      <c r="AL306" s="182"/>
      <c r="AM306" s="182"/>
      <c r="AN306" s="182"/>
      <c r="AO306" s="176" t="n">
        <f aca="false">SUM(AN306/$AN$8)</f>
        <v>0</v>
      </c>
      <c r="AP306" s="183" t="n">
        <v>40000</v>
      </c>
      <c r="AQ306" s="183"/>
      <c r="AR306" s="176" t="n">
        <f aca="false">SUM(AP306/$AN$8)</f>
        <v>5308.91233658504</v>
      </c>
      <c r="AS306" s="183" t="n">
        <v>40000</v>
      </c>
      <c r="AT306" s="183"/>
      <c r="AU306" s="176" t="n">
        <f aca="false">SUM(AU307)</f>
        <v>1327</v>
      </c>
      <c r="AV306" s="177" t="n">
        <f aca="false">SUM(AU306/AR306*100)</f>
        <v>24.99570375</v>
      </c>
      <c r="BC306" s="143" t="n">
        <f aca="false">SUM(AU306-BB306)</f>
        <v>1327</v>
      </c>
    </row>
    <row r="307" customFormat="false" ht="12.75" hidden="false" customHeight="false" outlineLevel="0" collapsed="false">
      <c r="A307" s="211"/>
      <c r="B307" s="190"/>
      <c r="C307" s="190"/>
      <c r="D307" s="190"/>
      <c r="E307" s="190"/>
      <c r="F307" s="190"/>
      <c r="G307" s="190"/>
      <c r="H307" s="190"/>
      <c r="I307" s="191" t="n">
        <v>3</v>
      </c>
      <c r="J307" s="84" t="s">
        <v>64</v>
      </c>
      <c r="K307" s="212" t="n">
        <f aca="false">SUM(K308)</f>
        <v>26000</v>
      </c>
      <c r="L307" s="212" t="n">
        <f aca="false">SUM(L308)</f>
        <v>95000</v>
      </c>
      <c r="M307" s="212" t="n">
        <f aca="false">SUM(M308)</f>
        <v>95000</v>
      </c>
      <c r="N307" s="212" t="n">
        <f aca="false">SUM(N308)</f>
        <v>5000</v>
      </c>
      <c r="O307" s="212" t="n">
        <f aca="false">SUM(O308)</f>
        <v>5000</v>
      </c>
      <c r="P307" s="212" t="n">
        <f aca="false">SUM(P308)</f>
        <v>15000</v>
      </c>
      <c r="Q307" s="212" t="n">
        <f aca="false">SUM(Q308)</f>
        <v>15000</v>
      </c>
      <c r="R307" s="212" t="n">
        <f aca="false">SUM(R308)</f>
        <v>0</v>
      </c>
      <c r="S307" s="212" t="n">
        <f aca="false">SUM(S308)</f>
        <v>15000</v>
      </c>
      <c r="T307" s="212" t="n">
        <f aca="false">SUM(T308)</f>
        <v>0</v>
      </c>
      <c r="U307" s="212" t="n">
        <f aca="false">SUM(U308)</f>
        <v>0</v>
      </c>
      <c r="V307" s="212" t="n">
        <f aca="false">SUM(V308)</f>
        <v>100</v>
      </c>
      <c r="W307" s="212" t="n">
        <f aca="false">SUM(W308)</f>
        <v>15000</v>
      </c>
      <c r="X307" s="212" t="n">
        <f aca="false">SUM(X308)</f>
        <v>40000</v>
      </c>
      <c r="Y307" s="212" t="n">
        <f aca="false">SUM(Y308)</f>
        <v>40000</v>
      </c>
      <c r="Z307" s="212" t="n">
        <f aca="false">SUM(Z308)</f>
        <v>40000</v>
      </c>
      <c r="AA307" s="212" t="n">
        <f aca="false">SUM(AA308)</f>
        <v>40000</v>
      </c>
      <c r="AB307" s="212" t="n">
        <f aca="false">SUM(AB308)</f>
        <v>20000</v>
      </c>
      <c r="AC307" s="212" t="n">
        <f aca="false">SUM(AC308)</f>
        <v>40000</v>
      </c>
      <c r="AD307" s="212" t="n">
        <f aca="false">SUM(AD308)</f>
        <v>40000</v>
      </c>
      <c r="AE307" s="212" t="n">
        <f aca="false">SUM(AE308)</f>
        <v>0</v>
      </c>
      <c r="AF307" s="212" t="n">
        <f aca="false">SUM(AF308)</f>
        <v>0</v>
      </c>
      <c r="AG307" s="212" t="n">
        <f aca="false">SUM(AG308)</f>
        <v>40000</v>
      </c>
      <c r="AH307" s="212" t="n">
        <f aca="false">SUM(AH308)</f>
        <v>0</v>
      </c>
      <c r="AI307" s="212" t="n">
        <f aca="false">SUM(AI308)</f>
        <v>40000</v>
      </c>
      <c r="AJ307" s="212" t="n">
        <f aca="false">SUM(AJ308)</f>
        <v>27500</v>
      </c>
      <c r="AK307" s="212" t="n">
        <f aca="false">SUM(AK308)</f>
        <v>40000</v>
      </c>
      <c r="AL307" s="212" t="n">
        <f aca="false">SUM(AL308)</f>
        <v>0</v>
      </c>
      <c r="AM307" s="212" t="n">
        <f aca="false">SUM(AM308)</f>
        <v>0</v>
      </c>
      <c r="AN307" s="212" t="n">
        <f aca="false">SUM(AN308)</f>
        <v>40000</v>
      </c>
      <c r="AO307" s="176" t="n">
        <f aca="false">SUM(AN307/$AN$8)</f>
        <v>5308.91233658504</v>
      </c>
      <c r="AP307" s="183" t="n">
        <f aca="false">SUM(AP308)</f>
        <v>40000</v>
      </c>
      <c r="AQ307" s="183" t="n">
        <f aca="false">SUM(AQ308)</f>
        <v>0</v>
      </c>
      <c r="AR307" s="176" t="n">
        <f aca="false">SUM(AP307/$AN$8)</f>
        <v>5308.91233658504</v>
      </c>
      <c r="AS307" s="183" t="n">
        <f aca="false">SUM(AS308)</f>
        <v>40000</v>
      </c>
      <c r="AT307" s="183" t="n">
        <f aca="false">SUM(AT308)</f>
        <v>0</v>
      </c>
      <c r="AU307" s="176" t="n">
        <f aca="false">SUM(AU308)</f>
        <v>1327</v>
      </c>
      <c r="AV307" s="177" t="n">
        <f aca="false">SUM(AU307/AR307*100)</f>
        <v>24.99570375</v>
      </c>
      <c r="BB307" s="19" t="n">
        <f aca="false">SUM(AW307+AX307+AY307+AZ307+BA307)</f>
        <v>0</v>
      </c>
      <c r="BC307" s="143" t="n">
        <f aca="false">SUM(AU307-BB307)</f>
        <v>1327</v>
      </c>
    </row>
    <row r="308" customFormat="false" ht="12.75" hidden="false" customHeight="false" outlineLevel="0" collapsed="false">
      <c r="A308" s="211"/>
      <c r="B308" s="190"/>
      <c r="C308" s="190"/>
      <c r="D308" s="190"/>
      <c r="E308" s="190"/>
      <c r="F308" s="190"/>
      <c r="G308" s="190"/>
      <c r="H308" s="190"/>
      <c r="I308" s="191" t="n">
        <v>38</v>
      </c>
      <c r="J308" s="84" t="s">
        <v>70</v>
      </c>
      <c r="K308" s="212" t="n">
        <f aca="false">SUM(K309)</f>
        <v>26000</v>
      </c>
      <c r="L308" s="212" t="n">
        <f aca="false">SUM(L309)</f>
        <v>95000</v>
      </c>
      <c r="M308" s="212" t="n">
        <f aca="false">SUM(M309)</f>
        <v>95000</v>
      </c>
      <c r="N308" s="212" t="n">
        <f aca="false">SUM(N309)</f>
        <v>5000</v>
      </c>
      <c r="O308" s="212" t="n">
        <f aca="false">SUM(O309)</f>
        <v>5000</v>
      </c>
      <c r="P308" s="212" t="n">
        <f aca="false">SUM(P309)</f>
        <v>15000</v>
      </c>
      <c r="Q308" s="212" t="n">
        <f aca="false">SUM(Q309)</f>
        <v>15000</v>
      </c>
      <c r="R308" s="212" t="n">
        <f aca="false">SUM(R309)</f>
        <v>0</v>
      </c>
      <c r="S308" s="212" t="n">
        <f aca="false">SUM(S309)</f>
        <v>15000</v>
      </c>
      <c r="T308" s="212" t="n">
        <f aca="false">SUM(T309)</f>
        <v>0</v>
      </c>
      <c r="U308" s="212" t="n">
        <f aca="false">SUM(U309)</f>
        <v>0</v>
      </c>
      <c r="V308" s="212" t="n">
        <f aca="false">SUM(V309)</f>
        <v>100</v>
      </c>
      <c r="W308" s="212" t="n">
        <f aca="false">SUM(W309)</f>
        <v>15000</v>
      </c>
      <c r="X308" s="212" t="n">
        <f aca="false">SUM(X309)</f>
        <v>40000</v>
      </c>
      <c r="Y308" s="212" t="n">
        <f aca="false">SUM(Y309)</f>
        <v>40000</v>
      </c>
      <c r="Z308" s="212" t="n">
        <f aca="false">SUM(Z309)</f>
        <v>40000</v>
      </c>
      <c r="AA308" s="212" t="n">
        <f aca="false">SUM(AA309)</f>
        <v>40000</v>
      </c>
      <c r="AB308" s="212" t="n">
        <f aca="false">SUM(AB309)</f>
        <v>20000</v>
      </c>
      <c r="AC308" s="212" t="n">
        <f aca="false">SUM(AC309)</f>
        <v>40000</v>
      </c>
      <c r="AD308" s="212" t="n">
        <f aca="false">SUM(AD309)</f>
        <v>40000</v>
      </c>
      <c r="AE308" s="212" t="n">
        <f aca="false">SUM(AE309)</f>
        <v>0</v>
      </c>
      <c r="AF308" s="212" t="n">
        <f aca="false">SUM(AF309)</f>
        <v>0</v>
      </c>
      <c r="AG308" s="212" t="n">
        <f aca="false">SUM(AG309)</f>
        <v>40000</v>
      </c>
      <c r="AH308" s="212" t="n">
        <f aca="false">SUM(AH309)</f>
        <v>0</v>
      </c>
      <c r="AI308" s="212" t="n">
        <f aca="false">SUM(AI309)</f>
        <v>40000</v>
      </c>
      <c r="AJ308" s="212" t="n">
        <f aca="false">SUM(AJ309)</f>
        <v>27500</v>
      </c>
      <c r="AK308" s="212" t="n">
        <f aca="false">SUM(AK309)</f>
        <v>40000</v>
      </c>
      <c r="AL308" s="212" t="n">
        <f aca="false">SUM(AL309)</f>
        <v>0</v>
      </c>
      <c r="AM308" s="212" t="n">
        <f aca="false">SUM(AM309)</f>
        <v>0</v>
      </c>
      <c r="AN308" s="212" t="n">
        <f aca="false">SUM(AN309)</f>
        <v>40000</v>
      </c>
      <c r="AO308" s="176" t="n">
        <f aca="false">SUM(AN308/$AN$8)</f>
        <v>5308.91233658504</v>
      </c>
      <c r="AP308" s="183" t="n">
        <f aca="false">SUM(AP309)</f>
        <v>40000</v>
      </c>
      <c r="AQ308" s="183"/>
      <c r="AR308" s="176" t="n">
        <f aca="false">SUM(AP308/$AN$8)</f>
        <v>5308.91233658504</v>
      </c>
      <c r="AS308" s="183" t="n">
        <v>40000</v>
      </c>
      <c r="AT308" s="183"/>
      <c r="AU308" s="176" t="n">
        <f aca="false">SUM(AU309)</f>
        <v>1327</v>
      </c>
      <c r="AV308" s="177" t="n">
        <f aca="false">SUM(AU308/AR308*100)</f>
        <v>24.99570375</v>
      </c>
      <c r="BB308" s="19" t="n">
        <f aca="false">SUM(AW308+AX308+AY308+AZ308+BA308)</f>
        <v>0</v>
      </c>
      <c r="BC308" s="143" t="n">
        <f aca="false">SUM(AU308-BB308)</f>
        <v>1327</v>
      </c>
    </row>
    <row r="309" customFormat="false" ht="12.75" hidden="false" customHeight="false" outlineLevel="0" collapsed="false">
      <c r="A309" s="221"/>
      <c r="B309" s="194" t="s">
        <v>83</v>
      </c>
      <c r="C309" s="194"/>
      <c r="D309" s="194"/>
      <c r="E309" s="194"/>
      <c r="F309" s="194"/>
      <c r="G309" s="194"/>
      <c r="H309" s="194"/>
      <c r="I309" s="195" t="n">
        <v>381</v>
      </c>
      <c r="J309" s="196" t="s">
        <v>220</v>
      </c>
      <c r="K309" s="212" t="n">
        <f aca="false">SUM(K310)</f>
        <v>26000</v>
      </c>
      <c r="L309" s="212" t="n">
        <f aca="false">SUM(L310)</f>
        <v>95000</v>
      </c>
      <c r="M309" s="212" t="n">
        <f aca="false">SUM(M310)</f>
        <v>95000</v>
      </c>
      <c r="N309" s="198" t="n">
        <f aca="false">SUM(N310)</f>
        <v>5000</v>
      </c>
      <c r="O309" s="198" t="n">
        <f aca="false">SUM(O310)</f>
        <v>5000</v>
      </c>
      <c r="P309" s="198" t="n">
        <f aca="false">SUM(P310)</f>
        <v>15000</v>
      </c>
      <c r="Q309" s="198" t="n">
        <f aca="false">SUM(Q310)</f>
        <v>15000</v>
      </c>
      <c r="R309" s="198" t="n">
        <f aca="false">SUM(R310)</f>
        <v>0</v>
      </c>
      <c r="S309" s="198" t="n">
        <f aca="false">SUM(S310)</f>
        <v>15000</v>
      </c>
      <c r="T309" s="198" t="n">
        <f aca="false">SUM(T310)</f>
        <v>0</v>
      </c>
      <c r="U309" s="198" t="n">
        <f aca="false">SUM(U310)</f>
        <v>0</v>
      </c>
      <c r="V309" s="198" t="n">
        <f aca="false">SUM(V310)</f>
        <v>100</v>
      </c>
      <c r="W309" s="198" t="n">
        <f aca="false">SUM(W310)</f>
        <v>15000</v>
      </c>
      <c r="X309" s="198" t="n">
        <f aca="false">SUM(X310)</f>
        <v>40000</v>
      </c>
      <c r="Y309" s="198" t="n">
        <f aca="false">SUM(Y310)</f>
        <v>40000</v>
      </c>
      <c r="Z309" s="198" t="n">
        <f aca="false">SUM(Z310)</f>
        <v>40000</v>
      </c>
      <c r="AA309" s="198" t="n">
        <f aca="false">SUM(AA310)</f>
        <v>40000</v>
      </c>
      <c r="AB309" s="198" t="n">
        <f aca="false">SUM(AB310)</f>
        <v>20000</v>
      </c>
      <c r="AC309" s="198" t="n">
        <f aca="false">SUM(AC310)</f>
        <v>40000</v>
      </c>
      <c r="AD309" s="198" t="n">
        <f aca="false">SUM(AD310)</f>
        <v>40000</v>
      </c>
      <c r="AE309" s="198" t="n">
        <f aca="false">SUM(AE310)</f>
        <v>0</v>
      </c>
      <c r="AF309" s="198" t="n">
        <f aca="false">SUM(AF310)</f>
        <v>0</v>
      </c>
      <c r="AG309" s="198" t="n">
        <f aca="false">SUM(AG310)</f>
        <v>40000</v>
      </c>
      <c r="AH309" s="198" t="n">
        <f aca="false">SUM(AH310)</f>
        <v>0</v>
      </c>
      <c r="AI309" s="198" t="n">
        <f aca="false">SUM(AI310)</f>
        <v>40000</v>
      </c>
      <c r="AJ309" s="198" t="n">
        <f aca="false">SUM(AJ310)</f>
        <v>27500</v>
      </c>
      <c r="AK309" s="198" t="n">
        <f aca="false">SUM(AK310)</f>
        <v>40000</v>
      </c>
      <c r="AL309" s="198" t="n">
        <f aca="false">SUM(AL310)</f>
        <v>0</v>
      </c>
      <c r="AM309" s="198" t="n">
        <f aca="false">SUM(AM310)</f>
        <v>0</v>
      </c>
      <c r="AN309" s="198" t="n">
        <f aca="false">SUM(AN310)</f>
        <v>40000</v>
      </c>
      <c r="AO309" s="176" t="n">
        <f aca="false">SUM(AN309/$AN$8)</f>
        <v>5308.91233658504</v>
      </c>
      <c r="AP309" s="210" t="n">
        <f aca="false">SUM(AP310)</f>
        <v>40000</v>
      </c>
      <c r="AQ309" s="210"/>
      <c r="AR309" s="176" t="n">
        <f aca="false">SUM(AP309/$AN$8)</f>
        <v>5308.91233658504</v>
      </c>
      <c r="AS309" s="210"/>
      <c r="AT309" s="210"/>
      <c r="AU309" s="176" t="n">
        <f aca="false">SUM(AU310)</f>
        <v>1327</v>
      </c>
      <c r="AV309" s="177" t="n">
        <f aca="false">SUM(AU309/AR309*100)</f>
        <v>24.99570375</v>
      </c>
      <c r="BB309" s="19" t="n">
        <f aca="false">SUM(AW309+AX309+AY309+AZ309+BA309)</f>
        <v>0</v>
      </c>
      <c r="BC309" s="143" t="n">
        <f aca="false">SUM(AU309-BB309)</f>
        <v>1327</v>
      </c>
    </row>
    <row r="310" customFormat="false" ht="12.75" hidden="false" customHeight="false" outlineLevel="0" collapsed="false">
      <c r="A310" s="221"/>
      <c r="B310" s="194"/>
      <c r="C310" s="194"/>
      <c r="D310" s="194"/>
      <c r="E310" s="194"/>
      <c r="F310" s="194"/>
      <c r="G310" s="194"/>
      <c r="H310" s="194"/>
      <c r="I310" s="195" t="n">
        <v>38113</v>
      </c>
      <c r="J310" s="196" t="s">
        <v>453</v>
      </c>
      <c r="K310" s="197" t="n">
        <v>26000</v>
      </c>
      <c r="L310" s="197" t="n">
        <v>95000</v>
      </c>
      <c r="M310" s="197" t="n">
        <v>95000</v>
      </c>
      <c r="N310" s="197" t="n">
        <v>5000</v>
      </c>
      <c r="O310" s="197" t="n">
        <v>5000</v>
      </c>
      <c r="P310" s="197" t="n">
        <v>15000</v>
      </c>
      <c r="Q310" s="197" t="n">
        <v>15000</v>
      </c>
      <c r="R310" s="197"/>
      <c r="S310" s="197" t="n">
        <v>15000</v>
      </c>
      <c r="T310" s="197"/>
      <c r="U310" s="197"/>
      <c r="V310" s="176" t="n">
        <f aca="false">S310/P310*100</f>
        <v>100</v>
      </c>
      <c r="W310" s="176" t="n">
        <v>15000</v>
      </c>
      <c r="X310" s="197" t="n">
        <v>40000</v>
      </c>
      <c r="Y310" s="197" t="n">
        <v>40000</v>
      </c>
      <c r="Z310" s="197" t="n">
        <v>40000</v>
      </c>
      <c r="AA310" s="197" t="n">
        <v>40000</v>
      </c>
      <c r="AB310" s="197" t="n">
        <v>20000</v>
      </c>
      <c r="AC310" s="197" t="n">
        <v>40000</v>
      </c>
      <c r="AD310" s="197" t="n">
        <v>40000</v>
      </c>
      <c r="AE310" s="197"/>
      <c r="AF310" s="197"/>
      <c r="AG310" s="198" t="n">
        <f aca="false">SUM(AD310+AE310-AF310)</f>
        <v>40000</v>
      </c>
      <c r="AH310" s="197"/>
      <c r="AI310" s="197" t="n">
        <v>40000</v>
      </c>
      <c r="AJ310" s="129" t="n">
        <v>27500</v>
      </c>
      <c r="AK310" s="197" t="n">
        <v>40000</v>
      </c>
      <c r="AL310" s="197"/>
      <c r="AM310" s="197"/>
      <c r="AN310" s="129" t="n">
        <f aca="false">SUM(AK310+AL310-AM310)</f>
        <v>40000</v>
      </c>
      <c r="AO310" s="176" t="n">
        <f aca="false">SUM(AN310/$AN$8)</f>
        <v>5308.91233658504</v>
      </c>
      <c r="AP310" s="131" t="n">
        <v>40000</v>
      </c>
      <c r="AQ310" s="131"/>
      <c r="AR310" s="176" t="n">
        <f aca="false">SUM(AP310/$AN$8)</f>
        <v>5308.91233658504</v>
      </c>
      <c r="AS310" s="131"/>
      <c r="AT310" s="131"/>
      <c r="AU310" s="176" t="n">
        <v>1327</v>
      </c>
      <c r="AV310" s="177" t="n">
        <f aca="false">SUM(AU310/AR310*100)</f>
        <v>24.99570375</v>
      </c>
      <c r="AW310" s="19" t="n">
        <v>1327</v>
      </c>
      <c r="BB310" s="19" t="n">
        <f aca="false">SUM(AW310+AX310+AY310+AZ310+BA310)</f>
        <v>1327</v>
      </c>
      <c r="BC310" s="143" t="n">
        <f aca="false">SUM(AU310-BB310)</f>
        <v>0</v>
      </c>
    </row>
    <row r="311" customFormat="false" ht="12.75" hidden="true" customHeight="false" outlineLevel="0" collapsed="false">
      <c r="A311" s="171" t="s">
        <v>454</v>
      </c>
      <c r="B311" s="172"/>
      <c r="C311" s="172"/>
      <c r="D311" s="172"/>
      <c r="E311" s="172"/>
      <c r="F311" s="172"/>
      <c r="G311" s="172"/>
      <c r="H311" s="172"/>
      <c r="I311" s="185" t="s">
        <v>207</v>
      </c>
      <c r="J311" s="186" t="s">
        <v>455</v>
      </c>
      <c r="K311" s="182" t="n">
        <f aca="false">SUM(K312)</f>
        <v>13000</v>
      </c>
      <c r="L311" s="182" t="n">
        <f aca="false">SUM(L312)</f>
        <v>0</v>
      </c>
      <c r="M311" s="182" t="n">
        <f aca="false">SUM(M312)</f>
        <v>0</v>
      </c>
      <c r="N311" s="182" t="n">
        <f aca="false">SUM(N312)</f>
        <v>14000</v>
      </c>
      <c r="O311" s="182" t="n">
        <f aca="false">SUM(O312)</f>
        <v>14000</v>
      </c>
      <c r="P311" s="182" t="n">
        <f aca="false">SUM(P312)</f>
        <v>20000</v>
      </c>
      <c r="Q311" s="182" t="n">
        <f aca="false">SUM(Q312)</f>
        <v>20000</v>
      </c>
      <c r="R311" s="182" t="n">
        <f aca="false">SUM(R312)</f>
        <v>15200</v>
      </c>
      <c r="S311" s="182" t="n">
        <f aca="false">SUM(S312)</f>
        <v>25000</v>
      </c>
      <c r="T311" s="182" t="n">
        <f aca="false">SUM(T312)</f>
        <v>17700</v>
      </c>
      <c r="U311" s="182" t="n">
        <f aca="false">SUM(U312)</f>
        <v>0</v>
      </c>
      <c r="V311" s="182" t="n">
        <f aca="false">SUM(V312)</f>
        <v>125</v>
      </c>
      <c r="W311" s="182" t="n">
        <f aca="false">SUM(W312)</f>
        <v>25000</v>
      </c>
      <c r="X311" s="182" t="n">
        <f aca="false">SUM(X312)</f>
        <v>60000</v>
      </c>
      <c r="Y311" s="182" t="n">
        <f aca="false">SUM(Y312)</f>
        <v>10000</v>
      </c>
      <c r="Z311" s="182" t="n">
        <f aca="false">SUM(Z312)</f>
        <v>15000</v>
      </c>
      <c r="AA311" s="182" t="n">
        <f aca="false">SUM(AA312)</f>
        <v>15000</v>
      </c>
      <c r="AB311" s="182" t="n">
        <f aca="false">SUM(AB312)</f>
        <v>4500</v>
      </c>
      <c r="AC311" s="182" t="n">
        <f aca="false">SUM(AC312)</f>
        <v>15000</v>
      </c>
      <c r="AD311" s="182" t="n">
        <f aca="false">SUM(AD312)</f>
        <v>15000</v>
      </c>
      <c r="AE311" s="182" t="n">
        <f aca="false">SUM(AE312)</f>
        <v>0</v>
      </c>
      <c r="AF311" s="182" t="n">
        <f aca="false">SUM(AF312)</f>
        <v>0</v>
      </c>
      <c r="AG311" s="182" t="n">
        <f aca="false">SUM(AG312)</f>
        <v>15000</v>
      </c>
      <c r="AH311" s="182" t="n">
        <f aca="false">SUM(AH312)</f>
        <v>0</v>
      </c>
      <c r="AI311" s="182" t="n">
        <f aca="false">SUM(AI312)</f>
        <v>15000</v>
      </c>
      <c r="AJ311" s="182" t="n">
        <f aca="false">SUM(AJ312)</f>
        <v>0</v>
      </c>
      <c r="AK311" s="182" t="n">
        <f aca="false">SUM(AK312)</f>
        <v>15000</v>
      </c>
      <c r="AL311" s="182" t="n">
        <f aca="false">SUM(AL312)</f>
        <v>0</v>
      </c>
      <c r="AM311" s="182" t="n">
        <f aca="false">SUM(AM312)</f>
        <v>0</v>
      </c>
      <c r="AN311" s="182" t="n">
        <f aca="false">SUM(AN312)</f>
        <v>15000</v>
      </c>
      <c r="AO311" s="176" t="n">
        <f aca="false">SUM(AN311/$AN$8)</f>
        <v>1990.84212621939</v>
      </c>
      <c r="AP311" s="183" t="n">
        <f aca="false">SUM(AP312)</f>
        <v>15000</v>
      </c>
      <c r="AQ311" s="183" t="n">
        <f aca="false">SUM(AQ312)</f>
        <v>0</v>
      </c>
      <c r="AR311" s="176" t="n">
        <f aca="false">SUM(AP311/$AN$8)</f>
        <v>1990.84212621939</v>
      </c>
      <c r="AS311" s="183" t="n">
        <f aca="false">SUM(AS312)</f>
        <v>15000</v>
      </c>
      <c r="AT311" s="183" t="n">
        <f aca="false">SUM(AT312)</f>
        <v>0</v>
      </c>
      <c r="AU311" s="176" t="n">
        <v>0</v>
      </c>
      <c r="AV311" s="177" t="n">
        <f aca="false">SUM(AU311/AR311*100)</f>
        <v>0</v>
      </c>
      <c r="BB311" s="19" t="n">
        <f aca="false">SUM(AW311+AX311+AY311+AZ311+BA311)</f>
        <v>0</v>
      </c>
      <c r="BC311" s="143" t="n">
        <f aca="false">SUM(AU311-BB311)</f>
        <v>0</v>
      </c>
    </row>
    <row r="312" customFormat="false" ht="12.75" hidden="true" customHeight="false" outlineLevel="0" collapsed="false">
      <c r="A312" s="171"/>
      <c r="B312" s="172"/>
      <c r="C312" s="172"/>
      <c r="D312" s="172"/>
      <c r="E312" s="172"/>
      <c r="F312" s="172"/>
      <c r="G312" s="172"/>
      <c r="H312" s="172"/>
      <c r="I312" s="185" t="s">
        <v>452</v>
      </c>
      <c r="J312" s="186"/>
      <c r="K312" s="182" t="n">
        <f aca="false">SUM(K314)</f>
        <v>13000</v>
      </c>
      <c r="L312" s="182" t="n">
        <f aca="false">SUM(L314)</f>
        <v>0</v>
      </c>
      <c r="M312" s="182" t="n">
        <f aca="false">SUM(M314)</f>
        <v>0</v>
      </c>
      <c r="N312" s="182" t="n">
        <f aca="false">SUM(N314)</f>
        <v>14000</v>
      </c>
      <c r="O312" s="182" t="n">
        <f aca="false">SUM(O314)</f>
        <v>14000</v>
      </c>
      <c r="P312" s="182" t="n">
        <f aca="false">SUM(P314)</f>
        <v>20000</v>
      </c>
      <c r="Q312" s="182" t="n">
        <f aca="false">SUM(Q314)</f>
        <v>20000</v>
      </c>
      <c r="R312" s="182" t="n">
        <f aca="false">SUM(R314)</f>
        <v>15200</v>
      </c>
      <c r="S312" s="182" t="n">
        <f aca="false">SUM(S314)</f>
        <v>25000</v>
      </c>
      <c r="T312" s="182" t="n">
        <f aca="false">SUM(T314)</f>
        <v>17700</v>
      </c>
      <c r="U312" s="182" t="n">
        <f aca="false">SUM(U314)</f>
        <v>0</v>
      </c>
      <c r="V312" s="182" t="n">
        <f aca="false">SUM(V314)</f>
        <v>125</v>
      </c>
      <c r="W312" s="182" t="n">
        <f aca="false">SUM(W314)</f>
        <v>25000</v>
      </c>
      <c r="X312" s="182" t="n">
        <f aca="false">SUM(X314)</f>
        <v>60000</v>
      </c>
      <c r="Y312" s="182" t="n">
        <f aca="false">SUM(Y314)</f>
        <v>10000</v>
      </c>
      <c r="Z312" s="182" t="n">
        <f aca="false">SUM(Z314)</f>
        <v>15000</v>
      </c>
      <c r="AA312" s="182" t="n">
        <f aca="false">SUM(AA314)</f>
        <v>15000</v>
      </c>
      <c r="AB312" s="182" t="n">
        <f aca="false">SUM(AB314)</f>
        <v>4500</v>
      </c>
      <c r="AC312" s="182" t="n">
        <f aca="false">SUM(AC314)</f>
        <v>15000</v>
      </c>
      <c r="AD312" s="182" t="n">
        <f aca="false">SUM(AD314)</f>
        <v>15000</v>
      </c>
      <c r="AE312" s="182" t="n">
        <f aca="false">SUM(AE314)</f>
        <v>0</v>
      </c>
      <c r="AF312" s="182" t="n">
        <f aca="false">SUM(AF314)</f>
        <v>0</v>
      </c>
      <c r="AG312" s="182" t="n">
        <f aca="false">SUM(AG314)</f>
        <v>15000</v>
      </c>
      <c r="AH312" s="182" t="n">
        <f aca="false">SUM(AH314)</f>
        <v>0</v>
      </c>
      <c r="AI312" s="182" t="n">
        <f aca="false">SUM(AI314)</f>
        <v>15000</v>
      </c>
      <c r="AJ312" s="182" t="n">
        <f aca="false">SUM(AJ314)</f>
        <v>0</v>
      </c>
      <c r="AK312" s="182" t="n">
        <f aca="false">SUM(AK314)</f>
        <v>15000</v>
      </c>
      <c r="AL312" s="182" t="n">
        <f aca="false">SUM(AL314)</f>
        <v>0</v>
      </c>
      <c r="AM312" s="182" t="n">
        <f aca="false">SUM(AM314)</f>
        <v>0</v>
      </c>
      <c r="AN312" s="182" t="n">
        <f aca="false">SUM(AN314)</f>
        <v>15000</v>
      </c>
      <c r="AO312" s="176" t="n">
        <f aca="false">SUM(AN312/$AN$8)</f>
        <v>1990.84212621939</v>
      </c>
      <c r="AP312" s="183" t="n">
        <f aca="false">SUM(AP314)</f>
        <v>15000</v>
      </c>
      <c r="AQ312" s="183" t="n">
        <f aca="false">SUM(AQ314)</f>
        <v>0</v>
      </c>
      <c r="AR312" s="176" t="n">
        <f aca="false">SUM(AP312/$AN$8)</f>
        <v>1990.84212621939</v>
      </c>
      <c r="AS312" s="183" t="n">
        <f aca="false">SUM(AS314)</f>
        <v>15000</v>
      </c>
      <c r="AT312" s="183" t="n">
        <f aca="false">SUM(AT314)</f>
        <v>0</v>
      </c>
      <c r="AU312" s="176" t="n">
        <v>0</v>
      </c>
      <c r="AV312" s="177" t="n">
        <f aca="false">SUM(AU312/AR312*100)</f>
        <v>0</v>
      </c>
      <c r="BB312" s="19" t="n">
        <f aca="false">SUM(AW312+AX312+AY312+AZ312+BA312)</f>
        <v>0</v>
      </c>
      <c r="BC312" s="143" t="n">
        <f aca="false">SUM(AU312-BB312)</f>
        <v>0</v>
      </c>
    </row>
    <row r="313" customFormat="false" ht="12.75" hidden="true" customHeight="false" outlineLevel="0" collapsed="false">
      <c r="A313" s="171"/>
      <c r="B313" s="172" t="s">
        <v>229</v>
      </c>
      <c r="C313" s="172"/>
      <c r="D313" s="172"/>
      <c r="E313" s="172"/>
      <c r="F313" s="172"/>
      <c r="G313" s="172"/>
      <c r="H313" s="172"/>
      <c r="I313" s="201" t="s">
        <v>230</v>
      </c>
      <c r="J313" s="186" t="s">
        <v>28</v>
      </c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Z313" s="182"/>
      <c r="AA313" s="182"/>
      <c r="AB313" s="182"/>
      <c r="AC313" s="182"/>
      <c r="AD313" s="182"/>
      <c r="AE313" s="182"/>
      <c r="AF313" s="182"/>
      <c r="AG313" s="182"/>
      <c r="AH313" s="182"/>
      <c r="AI313" s="182"/>
      <c r="AJ313" s="182"/>
      <c r="AK313" s="182"/>
      <c r="AL313" s="182"/>
      <c r="AM313" s="182"/>
      <c r="AN313" s="182"/>
      <c r="AO313" s="176" t="n">
        <f aca="false">SUM(AN313/$AN$8)</f>
        <v>0</v>
      </c>
      <c r="AP313" s="183" t="n">
        <v>15000</v>
      </c>
      <c r="AQ313" s="183"/>
      <c r="AR313" s="176" t="n">
        <f aca="false">SUM(AP313/$AN$8)</f>
        <v>1990.84212621939</v>
      </c>
      <c r="AS313" s="183" t="n">
        <v>15000</v>
      </c>
      <c r="AT313" s="183"/>
      <c r="AU313" s="176" t="n">
        <v>0</v>
      </c>
      <c r="AV313" s="177" t="n">
        <f aca="false">SUM(AU313/AR313*100)</f>
        <v>0</v>
      </c>
      <c r="BC313" s="143" t="n">
        <f aca="false">SUM(AU313-BB313)</f>
        <v>0</v>
      </c>
    </row>
    <row r="314" customFormat="false" ht="12.75" hidden="false" customHeight="false" outlineLevel="0" collapsed="false">
      <c r="A314" s="211"/>
      <c r="B314" s="190"/>
      <c r="C314" s="190"/>
      <c r="D314" s="190"/>
      <c r="E314" s="190"/>
      <c r="F314" s="190"/>
      <c r="G314" s="190"/>
      <c r="H314" s="190"/>
      <c r="I314" s="191" t="n">
        <v>3</v>
      </c>
      <c r="J314" s="84" t="s">
        <v>64</v>
      </c>
      <c r="K314" s="212" t="n">
        <f aca="false">SUM(K315)</f>
        <v>13000</v>
      </c>
      <c r="L314" s="212" t="n">
        <f aca="false">SUM(L315)</f>
        <v>0</v>
      </c>
      <c r="M314" s="212" t="n">
        <f aca="false">SUM(M315)</f>
        <v>0</v>
      </c>
      <c r="N314" s="192" t="n">
        <f aca="false">SUM(N315)</f>
        <v>14000</v>
      </c>
      <c r="O314" s="192" t="n">
        <f aca="false">SUM(O315)</f>
        <v>14000</v>
      </c>
      <c r="P314" s="192" t="n">
        <f aca="false">SUM(P315)</f>
        <v>20000</v>
      </c>
      <c r="Q314" s="192" t="n">
        <f aca="false">SUM(Q315)</f>
        <v>20000</v>
      </c>
      <c r="R314" s="192" t="n">
        <f aca="false">SUM(R315)</f>
        <v>15200</v>
      </c>
      <c r="S314" s="192" t="n">
        <f aca="false">SUM(S315)</f>
        <v>25000</v>
      </c>
      <c r="T314" s="192" t="n">
        <f aca="false">SUM(T315)</f>
        <v>17700</v>
      </c>
      <c r="U314" s="192" t="n">
        <f aca="false">SUM(U315)</f>
        <v>0</v>
      </c>
      <c r="V314" s="192" t="n">
        <f aca="false">SUM(V315)</f>
        <v>125</v>
      </c>
      <c r="W314" s="192" t="n">
        <f aca="false">SUM(W315)</f>
        <v>25000</v>
      </c>
      <c r="X314" s="192" t="n">
        <f aca="false">SUM(X315)</f>
        <v>60000</v>
      </c>
      <c r="Y314" s="192" t="n">
        <f aca="false">SUM(Y315)</f>
        <v>10000</v>
      </c>
      <c r="Z314" s="192" t="n">
        <f aca="false">SUM(Z315)</f>
        <v>15000</v>
      </c>
      <c r="AA314" s="192" t="n">
        <f aca="false">SUM(AA315)</f>
        <v>15000</v>
      </c>
      <c r="AB314" s="192" t="n">
        <f aca="false">SUM(AB315)</f>
        <v>4500</v>
      </c>
      <c r="AC314" s="192" t="n">
        <f aca="false">SUM(AC315)</f>
        <v>15000</v>
      </c>
      <c r="AD314" s="192" t="n">
        <f aca="false">SUM(AD315)</f>
        <v>15000</v>
      </c>
      <c r="AE314" s="192" t="n">
        <f aca="false">SUM(AE315)</f>
        <v>0</v>
      </c>
      <c r="AF314" s="192" t="n">
        <f aca="false">SUM(AF315)</f>
        <v>0</v>
      </c>
      <c r="AG314" s="192" t="n">
        <f aca="false">SUM(AG315)</f>
        <v>15000</v>
      </c>
      <c r="AH314" s="192" t="n">
        <f aca="false">SUM(AH315)</f>
        <v>0</v>
      </c>
      <c r="AI314" s="192" t="n">
        <f aca="false">SUM(AI315)</f>
        <v>15000</v>
      </c>
      <c r="AJ314" s="192" t="n">
        <f aca="false">SUM(AJ315)</f>
        <v>0</v>
      </c>
      <c r="AK314" s="192" t="n">
        <f aca="false">SUM(AK315)</f>
        <v>15000</v>
      </c>
      <c r="AL314" s="192" t="n">
        <f aca="false">SUM(AL315)</f>
        <v>0</v>
      </c>
      <c r="AM314" s="192" t="n">
        <f aca="false">SUM(AM315)</f>
        <v>0</v>
      </c>
      <c r="AN314" s="192" t="n">
        <f aca="false">SUM(AN315)</f>
        <v>15000</v>
      </c>
      <c r="AO314" s="176" t="n">
        <f aca="false">SUM(AN314/$AN$8)</f>
        <v>1990.84212621939</v>
      </c>
      <c r="AP314" s="176" t="n">
        <f aca="false">SUM(AP315)</f>
        <v>15000</v>
      </c>
      <c r="AQ314" s="176" t="n">
        <f aca="false">SUM(AQ315)</f>
        <v>0</v>
      </c>
      <c r="AR314" s="176" t="n">
        <f aca="false">SUM(AP314/$AN$8)</f>
        <v>1990.84212621939</v>
      </c>
      <c r="AS314" s="176" t="n">
        <f aca="false">SUM(AS315)</f>
        <v>15000</v>
      </c>
      <c r="AT314" s="176" t="n">
        <f aca="false">SUM(AT315)</f>
        <v>0</v>
      </c>
      <c r="AU314" s="176" t="n">
        <v>0</v>
      </c>
      <c r="AV314" s="177" t="n">
        <f aca="false">SUM(AU314/AR314*100)</f>
        <v>0</v>
      </c>
      <c r="BB314" s="19" t="n">
        <f aca="false">SUM(AW314+AX314+AY314+AZ314+BA314)</f>
        <v>0</v>
      </c>
      <c r="BC314" s="143" t="n">
        <f aca="false">SUM(AU314-BB314)</f>
        <v>0</v>
      </c>
    </row>
    <row r="315" customFormat="false" ht="12.75" hidden="false" customHeight="false" outlineLevel="0" collapsed="false">
      <c r="A315" s="211"/>
      <c r="B315" s="190"/>
      <c r="C315" s="190"/>
      <c r="D315" s="190"/>
      <c r="E315" s="190"/>
      <c r="F315" s="190"/>
      <c r="G315" s="190"/>
      <c r="H315" s="190"/>
      <c r="I315" s="191" t="n">
        <v>38</v>
      </c>
      <c r="J315" s="84" t="s">
        <v>70</v>
      </c>
      <c r="K315" s="212" t="n">
        <f aca="false">SUM(K316)</f>
        <v>13000</v>
      </c>
      <c r="L315" s="212" t="n">
        <f aca="false">SUM(L316)</f>
        <v>0</v>
      </c>
      <c r="M315" s="212" t="n">
        <f aca="false">SUM(M316)</f>
        <v>0</v>
      </c>
      <c r="N315" s="192" t="n">
        <f aca="false">SUM(N316)</f>
        <v>14000</v>
      </c>
      <c r="O315" s="192" t="n">
        <f aca="false">SUM(O316)</f>
        <v>14000</v>
      </c>
      <c r="P315" s="192" t="n">
        <f aca="false">SUM(P316)</f>
        <v>20000</v>
      </c>
      <c r="Q315" s="192" t="n">
        <f aca="false">SUM(Q316)</f>
        <v>20000</v>
      </c>
      <c r="R315" s="192" t="n">
        <f aca="false">SUM(R316)</f>
        <v>15200</v>
      </c>
      <c r="S315" s="192" t="n">
        <f aca="false">SUM(S316)</f>
        <v>25000</v>
      </c>
      <c r="T315" s="192" t="n">
        <f aca="false">SUM(T316)</f>
        <v>17700</v>
      </c>
      <c r="U315" s="192" t="n">
        <f aca="false">SUM(U316)</f>
        <v>0</v>
      </c>
      <c r="V315" s="192" t="n">
        <f aca="false">SUM(V316)</f>
        <v>125</v>
      </c>
      <c r="W315" s="192" t="n">
        <f aca="false">SUM(W316)</f>
        <v>25000</v>
      </c>
      <c r="X315" s="192" t="n">
        <f aca="false">SUM(X316)</f>
        <v>60000</v>
      </c>
      <c r="Y315" s="192" t="n">
        <f aca="false">SUM(Y316)</f>
        <v>10000</v>
      </c>
      <c r="Z315" s="192" t="n">
        <f aca="false">SUM(Z316)</f>
        <v>15000</v>
      </c>
      <c r="AA315" s="192" t="n">
        <f aca="false">SUM(AA316)</f>
        <v>15000</v>
      </c>
      <c r="AB315" s="192" t="n">
        <f aca="false">SUM(AB316)</f>
        <v>4500</v>
      </c>
      <c r="AC315" s="192" t="n">
        <f aca="false">SUM(AC316)</f>
        <v>15000</v>
      </c>
      <c r="AD315" s="192" t="n">
        <f aca="false">SUM(AD316)</f>
        <v>15000</v>
      </c>
      <c r="AE315" s="192" t="n">
        <f aca="false">SUM(AE316)</f>
        <v>0</v>
      </c>
      <c r="AF315" s="192" t="n">
        <f aca="false">SUM(AF316)</f>
        <v>0</v>
      </c>
      <c r="AG315" s="192" t="n">
        <f aca="false">SUM(AG316)</f>
        <v>15000</v>
      </c>
      <c r="AH315" s="192" t="n">
        <f aca="false">SUM(AH316)</f>
        <v>0</v>
      </c>
      <c r="AI315" s="192" t="n">
        <f aca="false">SUM(AI316)</f>
        <v>15000</v>
      </c>
      <c r="AJ315" s="192" t="n">
        <f aca="false">SUM(AJ316)</f>
        <v>0</v>
      </c>
      <c r="AK315" s="192" t="n">
        <f aca="false">SUM(AK316)</f>
        <v>15000</v>
      </c>
      <c r="AL315" s="192" t="n">
        <f aca="false">SUM(AL316)</f>
        <v>0</v>
      </c>
      <c r="AM315" s="192" t="n">
        <f aca="false">SUM(AM316)</f>
        <v>0</v>
      </c>
      <c r="AN315" s="192" t="n">
        <f aca="false">SUM(AN316)</f>
        <v>15000</v>
      </c>
      <c r="AO315" s="176" t="n">
        <f aca="false">SUM(AN315/$AN$8)</f>
        <v>1990.84212621939</v>
      </c>
      <c r="AP315" s="176" t="n">
        <f aca="false">SUM(AP316)</f>
        <v>15000</v>
      </c>
      <c r="AQ315" s="176"/>
      <c r="AR315" s="176" t="n">
        <f aca="false">SUM(AP315/$AN$8)</f>
        <v>1990.84212621939</v>
      </c>
      <c r="AS315" s="176" t="n">
        <v>15000</v>
      </c>
      <c r="AT315" s="176"/>
      <c r="AU315" s="176" t="n">
        <v>0</v>
      </c>
      <c r="AV315" s="177" t="n">
        <f aca="false">SUM(AU315/AR315*100)</f>
        <v>0</v>
      </c>
      <c r="BB315" s="19" t="n">
        <f aca="false">SUM(AW315+AX315+AY315+AZ315+BA315)</f>
        <v>0</v>
      </c>
      <c r="BC315" s="143" t="n">
        <f aca="false">SUM(AU315-BB315)</f>
        <v>0</v>
      </c>
    </row>
    <row r="316" customFormat="false" ht="12.75" hidden="false" customHeight="false" outlineLevel="0" collapsed="false">
      <c r="A316" s="221"/>
      <c r="B316" s="194" t="s">
        <v>83</v>
      </c>
      <c r="C316" s="194"/>
      <c r="D316" s="194"/>
      <c r="E316" s="194"/>
      <c r="F316" s="194"/>
      <c r="G316" s="194"/>
      <c r="H316" s="194"/>
      <c r="I316" s="195" t="n">
        <v>381</v>
      </c>
      <c r="J316" s="196" t="s">
        <v>220</v>
      </c>
      <c r="K316" s="212" t="n">
        <f aca="false">SUM(K317)</f>
        <v>13000</v>
      </c>
      <c r="L316" s="212" t="n">
        <f aca="false">SUM(L317)</f>
        <v>0</v>
      </c>
      <c r="M316" s="212" t="n">
        <f aca="false">SUM(M317)</f>
        <v>0</v>
      </c>
      <c r="N316" s="197" t="n">
        <f aca="false">SUM(N317)</f>
        <v>14000</v>
      </c>
      <c r="O316" s="197" t="n">
        <f aca="false">SUM(O317)</f>
        <v>14000</v>
      </c>
      <c r="P316" s="197" t="n">
        <f aca="false">SUM(P317)</f>
        <v>20000</v>
      </c>
      <c r="Q316" s="197" t="n">
        <f aca="false">SUM(Q317)</f>
        <v>20000</v>
      </c>
      <c r="R316" s="197" t="n">
        <f aca="false">SUM(R317)</f>
        <v>15200</v>
      </c>
      <c r="S316" s="197" t="n">
        <f aca="false">SUM(S317)</f>
        <v>25000</v>
      </c>
      <c r="T316" s="197" t="n">
        <f aca="false">SUM(T317)</f>
        <v>17700</v>
      </c>
      <c r="U316" s="197" t="n">
        <f aca="false">SUM(U317)</f>
        <v>0</v>
      </c>
      <c r="V316" s="197" t="n">
        <f aca="false">SUM(V317)</f>
        <v>125</v>
      </c>
      <c r="W316" s="197" t="n">
        <f aca="false">SUM(W317)</f>
        <v>25000</v>
      </c>
      <c r="X316" s="197" t="n">
        <f aca="false">SUM(X317)</f>
        <v>60000</v>
      </c>
      <c r="Y316" s="197" t="n">
        <f aca="false">SUM(Y317)</f>
        <v>10000</v>
      </c>
      <c r="Z316" s="197" t="n">
        <f aca="false">SUM(Z317)</f>
        <v>15000</v>
      </c>
      <c r="AA316" s="197" t="n">
        <f aca="false">SUM(AA317)</f>
        <v>15000</v>
      </c>
      <c r="AB316" s="197" t="n">
        <f aca="false">SUM(AB317)</f>
        <v>4500</v>
      </c>
      <c r="AC316" s="197" t="n">
        <f aca="false">SUM(AC317)</f>
        <v>15000</v>
      </c>
      <c r="AD316" s="197" t="n">
        <f aca="false">SUM(AD317)</f>
        <v>15000</v>
      </c>
      <c r="AE316" s="197" t="n">
        <f aca="false">SUM(AE317)</f>
        <v>0</v>
      </c>
      <c r="AF316" s="197" t="n">
        <f aca="false">SUM(AF317)</f>
        <v>0</v>
      </c>
      <c r="AG316" s="197" t="n">
        <f aca="false">SUM(AG317)</f>
        <v>15000</v>
      </c>
      <c r="AH316" s="197" t="n">
        <f aca="false">SUM(AH317)</f>
        <v>0</v>
      </c>
      <c r="AI316" s="197" t="n">
        <f aca="false">SUM(AI317)</f>
        <v>15000</v>
      </c>
      <c r="AJ316" s="197" t="n">
        <f aca="false">SUM(AJ317)</f>
        <v>0</v>
      </c>
      <c r="AK316" s="197" t="n">
        <f aca="false">SUM(AK317)</f>
        <v>15000</v>
      </c>
      <c r="AL316" s="197" t="n">
        <f aca="false">SUM(AL317)</f>
        <v>0</v>
      </c>
      <c r="AM316" s="197" t="n">
        <f aca="false">SUM(AM317)</f>
        <v>0</v>
      </c>
      <c r="AN316" s="197" t="n">
        <f aca="false">SUM(AN317)</f>
        <v>15000</v>
      </c>
      <c r="AO316" s="176" t="n">
        <f aca="false">SUM(AN316/$AN$8)</f>
        <v>1990.84212621939</v>
      </c>
      <c r="AP316" s="188" t="n">
        <f aca="false">SUM(AP317)</f>
        <v>15000</v>
      </c>
      <c r="AQ316" s="188"/>
      <c r="AR316" s="176" t="n">
        <f aca="false">SUM(AP316/$AN$8)</f>
        <v>1990.84212621939</v>
      </c>
      <c r="AS316" s="188"/>
      <c r="AT316" s="188"/>
      <c r="AU316" s="176" t="n">
        <v>0</v>
      </c>
      <c r="AV316" s="177" t="n">
        <f aca="false">SUM(AU316/AR316*100)</f>
        <v>0</v>
      </c>
      <c r="BB316" s="19" t="n">
        <f aca="false">SUM(AW316+AX316+AY316+AZ316+BA316)</f>
        <v>0</v>
      </c>
      <c r="BC316" s="143" t="n">
        <f aca="false">SUM(AU316-BB316)</f>
        <v>0</v>
      </c>
    </row>
    <row r="317" customFormat="false" ht="12.75" hidden="false" customHeight="false" outlineLevel="0" collapsed="false">
      <c r="A317" s="221"/>
      <c r="B317" s="194"/>
      <c r="C317" s="194"/>
      <c r="D317" s="194"/>
      <c r="E317" s="194"/>
      <c r="F317" s="194"/>
      <c r="G317" s="194"/>
      <c r="H317" s="194"/>
      <c r="I317" s="195" t="n">
        <v>38113</v>
      </c>
      <c r="J317" s="196" t="s">
        <v>456</v>
      </c>
      <c r="K317" s="197" t="n">
        <v>13000</v>
      </c>
      <c r="L317" s="197" t="n">
        <v>0</v>
      </c>
      <c r="M317" s="197" t="n">
        <v>0</v>
      </c>
      <c r="N317" s="197" t="n">
        <v>14000</v>
      </c>
      <c r="O317" s="197" t="n">
        <v>14000</v>
      </c>
      <c r="P317" s="197" t="n">
        <v>20000</v>
      </c>
      <c r="Q317" s="197" t="n">
        <v>20000</v>
      </c>
      <c r="R317" s="197" t="n">
        <v>15200</v>
      </c>
      <c r="S317" s="197" t="n">
        <v>25000</v>
      </c>
      <c r="T317" s="197" t="n">
        <v>17700</v>
      </c>
      <c r="U317" s="197"/>
      <c r="V317" s="176" t="n">
        <f aca="false">S317/P317*100</f>
        <v>125</v>
      </c>
      <c r="W317" s="176" t="n">
        <v>25000</v>
      </c>
      <c r="X317" s="197" t="n">
        <v>60000</v>
      </c>
      <c r="Y317" s="197" t="n">
        <v>10000</v>
      </c>
      <c r="Z317" s="197" t="n">
        <v>15000</v>
      </c>
      <c r="AA317" s="197" t="n">
        <v>15000</v>
      </c>
      <c r="AB317" s="197" t="n">
        <v>4500</v>
      </c>
      <c r="AC317" s="197" t="n">
        <v>15000</v>
      </c>
      <c r="AD317" s="197" t="n">
        <v>15000</v>
      </c>
      <c r="AE317" s="197"/>
      <c r="AF317" s="197"/>
      <c r="AG317" s="198" t="n">
        <f aca="false">SUM(AD317+AE317-AF317)</f>
        <v>15000</v>
      </c>
      <c r="AH317" s="197"/>
      <c r="AI317" s="197" t="n">
        <v>15000</v>
      </c>
      <c r="AJ317" s="129" t="n">
        <v>0</v>
      </c>
      <c r="AK317" s="197" t="n">
        <v>15000</v>
      </c>
      <c r="AL317" s="197"/>
      <c r="AM317" s="197"/>
      <c r="AN317" s="129" t="n">
        <f aca="false">SUM(AK317+AL317-AM317)</f>
        <v>15000</v>
      </c>
      <c r="AO317" s="176" t="n">
        <f aca="false">SUM(AN317/$AN$8)</f>
        <v>1990.84212621939</v>
      </c>
      <c r="AP317" s="131" t="n">
        <v>15000</v>
      </c>
      <c r="AQ317" s="131"/>
      <c r="AR317" s="176" t="n">
        <f aca="false">SUM(AP317/$AN$8)</f>
        <v>1990.84212621939</v>
      </c>
      <c r="AS317" s="131"/>
      <c r="AT317" s="131"/>
      <c r="AU317" s="176" t="n">
        <v>0</v>
      </c>
      <c r="AV317" s="177" t="n">
        <f aca="false">SUM(AU317/AR317*100)</f>
        <v>0</v>
      </c>
      <c r="BB317" s="19" t="n">
        <f aca="false">SUM(AW317+AX317+AY317+AZ317+BA317)</f>
        <v>0</v>
      </c>
      <c r="BC317" s="143" t="n">
        <f aca="false">SUM(AU317-BB317)</f>
        <v>0</v>
      </c>
    </row>
    <row r="318" customFormat="false" ht="12.75" hidden="true" customHeight="false" outlineLevel="0" collapsed="false">
      <c r="A318" s="171" t="s">
        <v>457</v>
      </c>
      <c r="B318" s="172"/>
      <c r="C318" s="172"/>
      <c r="D318" s="172"/>
      <c r="E318" s="172"/>
      <c r="F318" s="172"/>
      <c r="G318" s="172"/>
      <c r="H318" s="172"/>
      <c r="I318" s="185" t="s">
        <v>207</v>
      </c>
      <c r="J318" s="186" t="s">
        <v>458</v>
      </c>
      <c r="K318" s="187" t="n">
        <f aca="false">SUM(K319)</f>
        <v>7950.08</v>
      </c>
      <c r="L318" s="187" t="n">
        <f aca="false">SUM(L319)</f>
        <v>20000</v>
      </c>
      <c r="M318" s="187" t="n">
        <f aca="false">SUM(M319)</f>
        <v>20000</v>
      </c>
      <c r="N318" s="187" t="n">
        <f aca="false">SUM(N319)</f>
        <v>5000</v>
      </c>
      <c r="O318" s="187" t="n">
        <f aca="false">SUM(O319)</f>
        <v>5000</v>
      </c>
      <c r="P318" s="187" t="n">
        <f aca="false">SUM(P319)</f>
        <v>20000</v>
      </c>
      <c r="Q318" s="187" t="n">
        <f aca="false">SUM(Q319)</f>
        <v>20000</v>
      </c>
      <c r="R318" s="187" t="n">
        <f aca="false">SUM(R319)</f>
        <v>15000</v>
      </c>
      <c r="S318" s="187" t="n">
        <f aca="false">SUM(S319)</f>
        <v>20000</v>
      </c>
      <c r="T318" s="187" t="n">
        <f aca="false">SUM(T319)</f>
        <v>12500</v>
      </c>
      <c r="U318" s="187" t="n">
        <f aca="false">SUM(U319)</f>
        <v>0</v>
      </c>
      <c r="V318" s="187" t="n">
        <f aca="false">SUM(V319)</f>
        <v>100</v>
      </c>
      <c r="W318" s="187" t="n">
        <f aca="false">SUM(W319)</f>
        <v>20000</v>
      </c>
      <c r="X318" s="187" t="n">
        <f aca="false">SUM(X319)</f>
        <v>25000</v>
      </c>
      <c r="Y318" s="187" t="n">
        <f aca="false">SUM(Y319)</f>
        <v>25000</v>
      </c>
      <c r="Z318" s="187" t="n">
        <f aca="false">SUM(Z319)</f>
        <v>40000</v>
      </c>
      <c r="AA318" s="187" t="n">
        <f aca="false">SUM(AA319)</f>
        <v>40000</v>
      </c>
      <c r="AB318" s="187" t="n">
        <f aca="false">SUM(AB319)</f>
        <v>21000</v>
      </c>
      <c r="AC318" s="187" t="n">
        <f aca="false">SUM(AC319)</f>
        <v>40000</v>
      </c>
      <c r="AD318" s="187" t="n">
        <f aca="false">SUM(AD319)</f>
        <v>40000</v>
      </c>
      <c r="AE318" s="187" t="n">
        <f aca="false">SUM(AE319)</f>
        <v>0</v>
      </c>
      <c r="AF318" s="187" t="n">
        <f aca="false">SUM(AF319)</f>
        <v>0</v>
      </c>
      <c r="AG318" s="187" t="n">
        <f aca="false">SUM(AG319)</f>
        <v>40000</v>
      </c>
      <c r="AH318" s="187" t="n">
        <f aca="false">SUM(AH319)</f>
        <v>22500</v>
      </c>
      <c r="AI318" s="187" t="n">
        <f aca="false">SUM(AI319)</f>
        <v>40000</v>
      </c>
      <c r="AJ318" s="187" t="n">
        <f aca="false">SUM(AJ319)</f>
        <v>10000</v>
      </c>
      <c r="AK318" s="187" t="n">
        <f aca="false">SUM(AK319)</f>
        <v>40000</v>
      </c>
      <c r="AL318" s="187" t="n">
        <f aca="false">SUM(AL319)</f>
        <v>0</v>
      </c>
      <c r="AM318" s="187" t="n">
        <f aca="false">SUM(AM319)</f>
        <v>0</v>
      </c>
      <c r="AN318" s="187" t="n">
        <f aca="false">SUM(AN319)</f>
        <v>40000</v>
      </c>
      <c r="AO318" s="176" t="n">
        <f aca="false">SUM(AN318/$AN$8)</f>
        <v>5308.91233658504</v>
      </c>
      <c r="AP318" s="188" t="n">
        <f aca="false">SUM(AP319)</f>
        <v>40000</v>
      </c>
      <c r="AQ318" s="188" t="n">
        <f aca="false">SUM(AQ319)</f>
        <v>0</v>
      </c>
      <c r="AR318" s="176" t="n">
        <f aca="false">SUM(AP318/$AN$8)</f>
        <v>5308.91233658504</v>
      </c>
      <c r="AS318" s="188" t="n">
        <f aca="false">SUM(AS319)</f>
        <v>40000</v>
      </c>
      <c r="AT318" s="188" t="n">
        <f aca="false">SUM(AT319)</f>
        <v>0</v>
      </c>
      <c r="AU318" s="176" t="n">
        <f aca="false">SUM(AU319)</f>
        <v>1327</v>
      </c>
      <c r="AV318" s="177" t="n">
        <f aca="false">SUM(AU318/AR318*100)</f>
        <v>24.99570375</v>
      </c>
      <c r="BB318" s="19" t="n">
        <f aca="false">SUM(AW318+AX318+AY318+AZ318+BA318)</f>
        <v>0</v>
      </c>
      <c r="BC318" s="143" t="n">
        <f aca="false">SUM(AU318-BB318)</f>
        <v>1327</v>
      </c>
    </row>
    <row r="319" customFormat="false" ht="12.75" hidden="true" customHeight="false" outlineLevel="0" collapsed="false">
      <c r="A319" s="171"/>
      <c r="B319" s="172"/>
      <c r="C319" s="172"/>
      <c r="D319" s="172"/>
      <c r="E319" s="172"/>
      <c r="F319" s="172"/>
      <c r="G319" s="172"/>
      <c r="H319" s="172"/>
      <c r="I319" s="185" t="s">
        <v>452</v>
      </c>
      <c r="J319" s="186"/>
      <c r="K319" s="187" t="n">
        <f aca="false">SUM(K321)</f>
        <v>7950.08</v>
      </c>
      <c r="L319" s="187" t="n">
        <f aca="false">SUM(L321)</f>
        <v>20000</v>
      </c>
      <c r="M319" s="187" t="n">
        <f aca="false">SUM(M321)</f>
        <v>20000</v>
      </c>
      <c r="N319" s="187" t="n">
        <f aca="false">SUM(N321)</f>
        <v>5000</v>
      </c>
      <c r="O319" s="187" t="n">
        <f aca="false">SUM(O321)</f>
        <v>5000</v>
      </c>
      <c r="P319" s="187" t="n">
        <f aca="false">SUM(P321)</f>
        <v>20000</v>
      </c>
      <c r="Q319" s="187" t="n">
        <f aca="false">SUM(Q321)</f>
        <v>20000</v>
      </c>
      <c r="R319" s="187" t="n">
        <f aca="false">SUM(R321)</f>
        <v>15000</v>
      </c>
      <c r="S319" s="187" t="n">
        <f aca="false">SUM(S321)</f>
        <v>20000</v>
      </c>
      <c r="T319" s="187" t="n">
        <f aca="false">SUM(T321)</f>
        <v>12500</v>
      </c>
      <c r="U319" s="187" t="n">
        <f aca="false">SUM(U321)</f>
        <v>0</v>
      </c>
      <c r="V319" s="187" t="n">
        <f aca="false">SUM(V321)</f>
        <v>100</v>
      </c>
      <c r="W319" s="187" t="n">
        <f aca="false">SUM(W321)</f>
        <v>20000</v>
      </c>
      <c r="X319" s="187" t="n">
        <f aca="false">SUM(X321)</f>
        <v>25000</v>
      </c>
      <c r="Y319" s="187" t="n">
        <f aca="false">SUM(Y321)</f>
        <v>25000</v>
      </c>
      <c r="Z319" s="187" t="n">
        <f aca="false">SUM(Z321)</f>
        <v>40000</v>
      </c>
      <c r="AA319" s="187" t="n">
        <f aca="false">SUM(AA321)</f>
        <v>40000</v>
      </c>
      <c r="AB319" s="187" t="n">
        <f aca="false">SUM(AB321)</f>
        <v>21000</v>
      </c>
      <c r="AC319" s="187" t="n">
        <f aca="false">SUM(AC321)</f>
        <v>40000</v>
      </c>
      <c r="AD319" s="187" t="n">
        <f aca="false">SUM(AD321)</f>
        <v>40000</v>
      </c>
      <c r="AE319" s="187" t="n">
        <f aca="false">SUM(AE321)</f>
        <v>0</v>
      </c>
      <c r="AF319" s="187" t="n">
        <f aca="false">SUM(AF321)</f>
        <v>0</v>
      </c>
      <c r="AG319" s="187" t="n">
        <f aca="false">SUM(AG321)</f>
        <v>40000</v>
      </c>
      <c r="AH319" s="187" t="n">
        <f aca="false">SUM(AH321)</f>
        <v>22500</v>
      </c>
      <c r="AI319" s="187" t="n">
        <f aca="false">SUM(AI321)</f>
        <v>40000</v>
      </c>
      <c r="AJ319" s="187" t="n">
        <f aca="false">SUM(AJ321)</f>
        <v>10000</v>
      </c>
      <c r="AK319" s="187" t="n">
        <f aca="false">SUM(AK321)</f>
        <v>40000</v>
      </c>
      <c r="AL319" s="187" t="n">
        <f aca="false">SUM(AL321)</f>
        <v>0</v>
      </c>
      <c r="AM319" s="187" t="n">
        <f aca="false">SUM(AM321)</f>
        <v>0</v>
      </c>
      <c r="AN319" s="187" t="n">
        <f aca="false">SUM(AN321)</f>
        <v>40000</v>
      </c>
      <c r="AO319" s="176" t="n">
        <f aca="false">SUM(AN319/$AN$8)</f>
        <v>5308.91233658504</v>
      </c>
      <c r="AP319" s="188" t="n">
        <f aca="false">SUM(AP321)</f>
        <v>40000</v>
      </c>
      <c r="AQ319" s="188" t="n">
        <f aca="false">SUM(AQ321)</f>
        <v>0</v>
      </c>
      <c r="AR319" s="176" t="n">
        <f aca="false">SUM(AP319/$AN$8)</f>
        <v>5308.91233658504</v>
      </c>
      <c r="AS319" s="188" t="n">
        <f aca="false">SUM(AS321)</f>
        <v>40000</v>
      </c>
      <c r="AT319" s="188" t="n">
        <f aca="false">SUM(AT321)</f>
        <v>0</v>
      </c>
      <c r="AU319" s="176" t="n">
        <f aca="false">SUM(AU320)</f>
        <v>1327</v>
      </c>
      <c r="AV319" s="177" t="n">
        <f aca="false">SUM(AU319/AR319*100)</f>
        <v>24.99570375</v>
      </c>
      <c r="BB319" s="19" t="n">
        <f aca="false">SUM(AW319+AX319+AY319+AZ319+BA319)</f>
        <v>0</v>
      </c>
      <c r="BC319" s="143" t="n">
        <f aca="false">SUM(AU319-BB319)</f>
        <v>1327</v>
      </c>
    </row>
    <row r="320" customFormat="false" ht="12.75" hidden="true" customHeight="false" outlineLevel="0" collapsed="false">
      <c r="A320" s="171"/>
      <c r="B320" s="172" t="s">
        <v>229</v>
      </c>
      <c r="C320" s="172"/>
      <c r="D320" s="172"/>
      <c r="E320" s="172"/>
      <c r="F320" s="172"/>
      <c r="G320" s="172"/>
      <c r="H320" s="172"/>
      <c r="I320" s="201" t="s">
        <v>230</v>
      </c>
      <c r="J320" s="186" t="s">
        <v>28</v>
      </c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7"/>
      <c r="AA320" s="187"/>
      <c r="AB320" s="187"/>
      <c r="AC320" s="187"/>
      <c r="AD320" s="187"/>
      <c r="AE320" s="187"/>
      <c r="AF320" s="187"/>
      <c r="AG320" s="187"/>
      <c r="AH320" s="187"/>
      <c r="AI320" s="187"/>
      <c r="AJ320" s="187"/>
      <c r="AK320" s="187"/>
      <c r="AL320" s="187"/>
      <c r="AM320" s="187"/>
      <c r="AN320" s="187"/>
      <c r="AO320" s="176" t="n">
        <f aca="false">SUM(AN320/$AN$8)</f>
        <v>0</v>
      </c>
      <c r="AP320" s="188" t="n">
        <v>40000</v>
      </c>
      <c r="AQ320" s="188"/>
      <c r="AR320" s="176" t="n">
        <f aca="false">SUM(AP320/$AN$8)</f>
        <v>5308.91233658504</v>
      </c>
      <c r="AS320" s="188" t="n">
        <v>40000</v>
      </c>
      <c r="AT320" s="188"/>
      <c r="AU320" s="176" t="n">
        <f aca="false">SUM(AU321)</f>
        <v>1327</v>
      </c>
      <c r="AV320" s="177" t="n">
        <f aca="false">SUM(AU320/AR320*100)</f>
        <v>24.99570375</v>
      </c>
      <c r="BC320" s="143" t="n">
        <f aca="false">SUM(AU320-BB320)</f>
        <v>1327</v>
      </c>
    </row>
    <row r="321" customFormat="false" ht="12.75" hidden="false" customHeight="false" outlineLevel="0" collapsed="false">
      <c r="A321" s="211"/>
      <c r="B321" s="190"/>
      <c r="C321" s="190"/>
      <c r="D321" s="190"/>
      <c r="E321" s="190"/>
      <c r="F321" s="190"/>
      <c r="G321" s="190"/>
      <c r="H321" s="190"/>
      <c r="I321" s="191" t="n">
        <v>3</v>
      </c>
      <c r="J321" s="84" t="s">
        <v>64</v>
      </c>
      <c r="K321" s="192" t="n">
        <f aca="false">SUM(K322)</f>
        <v>7950.08</v>
      </c>
      <c r="L321" s="192" t="n">
        <f aca="false">SUM(L322)</f>
        <v>20000</v>
      </c>
      <c r="M321" s="192" t="n">
        <f aca="false">SUM(M322)</f>
        <v>20000</v>
      </c>
      <c r="N321" s="192" t="n">
        <f aca="false">SUM(N322)</f>
        <v>5000</v>
      </c>
      <c r="O321" s="192" t="n">
        <f aca="false">SUM(O322)</f>
        <v>5000</v>
      </c>
      <c r="P321" s="192" t="n">
        <f aca="false">SUM(P322)</f>
        <v>20000</v>
      </c>
      <c r="Q321" s="192" t="n">
        <f aca="false">SUM(Q322)</f>
        <v>20000</v>
      </c>
      <c r="R321" s="192" t="n">
        <f aca="false">SUM(R322)</f>
        <v>15000</v>
      </c>
      <c r="S321" s="192" t="n">
        <f aca="false">SUM(S322)</f>
        <v>20000</v>
      </c>
      <c r="T321" s="192" t="n">
        <f aca="false">SUM(T322)</f>
        <v>12500</v>
      </c>
      <c r="U321" s="192" t="n">
        <f aca="false">SUM(U322)</f>
        <v>0</v>
      </c>
      <c r="V321" s="192" t="n">
        <f aca="false">SUM(V322)</f>
        <v>100</v>
      </c>
      <c r="W321" s="192" t="n">
        <f aca="false">SUM(W322)</f>
        <v>20000</v>
      </c>
      <c r="X321" s="192" t="n">
        <f aca="false">SUM(X322)</f>
        <v>25000</v>
      </c>
      <c r="Y321" s="192" t="n">
        <f aca="false">SUM(Y322)</f>
        <v>25000</v>
      </c>
      <c r="Z321" s="192" t="n">
        <f aca="false">SUM(Z322)</f>
        <v>40000</v>
      </c>
      <c r="AA321" s="192" t="n">
        <f aca="false">SUM(AA322)</f>
        <v>40000</v>
      </c>
      <c r="AB321" s="192" t="n">
        <f aca="false">SUM(AB322)</f>
        <v>21000</v>
      </c>
      <c r="AC321" s="192" t="n">
        <f aca="false">SUM(AC322)</f>
        <v>40000</v>
      </c>
      <c r="AD321" s="192" t="n">
        <f aca="false">SUM(AD322)</f>
        <v>40000</v>
      </c>
      <c r="AE321" s="192" t="n">
        <f aca="false">SUM(AE322)</f>
        <v>0</v>
      </c>
      <c r="AF321" s="192" t="n">
        <f aca="false">SUM(AF322)</f>
        <v>0</v>
      </c>
      <c r="AG321" s="192" t="n">
        <f aca="false">SUM(AG322)</f>
        <v>40000</v>
      </c>
      <c r="AH321" s="192" t="n">
        <f aca="false">SUM(AH322)</f>
        <v>22500</v>
      </c>
      <c r="AI321" s="192" t="n">
        <f aca="false">SUM(AI322)</f>
        <v>40000</v>
      </c>
      <c r="AJ321" s="192" t="n">
        <f aca="false">SUM(AJ322)</f>
        <v>10000</v>
      </c>
      <c r="AK321" s="192" t="n">
        <f aca="false">SUM(AK322)</f>
        <v>40000</v>
      </c>
      <c r="AL321" s="192" t="n">
        <f aca="false">SUM(AL322)</f>
        <v>0</v>
      </c>
      <c r="AM321" s="192" t="n">
        <f aca="false">SUM(AM322)</f>
        <v>0</v>
      </c>
      <c r="AN321" s="192" t="n">
        <f aca="false">SUM(AN322)</f>
        <v>40000</v>
      </c>
      <c r="AO321" s="176" t="n">
        <f aca="false">SUM(AN321/$AN$8)</f>
        <v>5308.91233658504</v>
      </c>
      <c r="AP321" s="176" t="n">
        <f aca="false">SUM(AP322)</f>
        <v>40000</v>
      </c>
      <c r="AQ321" s="176" t="n">
        <f aca="false">SUM(AQ322)</f>
        <v>0</v>
      </c>
      <c r="AR321" s="176" t="n">
        <f aca="false">SUM(AP321/$AN$8)</f>
        <v>5308.91233658504</v>
      </c>
      <c r="AS321" s="176" t="n">
        <f aca="false">SUM(AS322)</f>
        <v>40000</v>
      </c>
      <c r="AT321" s="176" t="n">
        <f aca="false">SUM(AT322)</f>
        <v>0</v>
      </c>
      <c r="AU321" s="176" t="n">
        <f aca="false">SUM(AU322)</f>
        <v>1327</v>
      </c>
      <c r="AV321" s="177" t="n">
        <f aca="false">SUM(AU321/AR321*100)</f>
        <v>24.99570375</v>
      </c>
      <c r="BB321" s="19" t="n">
        <f aca="false">SUM(AW321+AX321+AY321+AZ321+BA321)</f>
        <v>0</v>
      </c>
      <c r="BC321" s="143" t="n">
        <f aca="false">SUM(AU321-BB321)</f>
        <v>1327</v>
      </c>
    </row>
    <row r="322" customFormat="false" ht="12.75" hidden="false" customHeight="false" outlineLevel="0" collapsed="false">
      <c r="A322" s="211"/>
      <c r="B322" s="190"/>
      <c r="C322" s="190"/>
      <c r="D322" s="190"/>
      <c r="E322" s="190"/>
      <c r="F322" s="190"/>
      <c r="G322" s="190"/>
      <c r="H322" s="190"/>
      <c r="I322" s="191" t="n">
        <v>38</v>
      </c>
      <c r="J322" s="84" t="s">
        <v>70</v>
      </c>
      <c r="K322" s="192" t="n">
        <f aca="false">SUM(K323)</f>
        <v>7950.08</v>
      </c>
      <c r="L322" s="192" t="n">
        <f aca="false">SUM(L323)</f>
        <v>20000</v>
      </c>
      <c r="M322" s="192" t="n">
        <f aca="false">SUM(M323)</f>
        <v>20000</v>
      </c>
      <c r="N322" s="192" t="n">
        <f aca="false">SUM(N323)</f>
        <v>5000</v>
      </c>
      <c r="O322" s="192" t="n">
        <f aca="false">SUM(O323)</f>
        <v>5000</v>
      </c>
      <c r="P322" s="192" t="n">
        <f aca="false">SUM(P323)</f>
        <v>20000</v>
      </c>
      <c r="Q322" s="192" t="n">
        <f aca="false">SUM(Q323)</f>
        <v>20000</v>
      </c>
      <c r="R322" s="192" t="n">
        <f aca="false">SUM(R323)</f>
        <v>15000</v>
      </c>
      <c r="S322" s="192" t="n">
        <f aca="false">SUM(S323)</f>
        <v>20000</v>
      </c>
      <c r="T322" s="192" t="n">
        <f aca="false">SUM(T323)</f>
        <v>12500</v>
      </c>
      <c r="U322" s="192" t="n">
        <f aca="false">SUM(U323)</f>
        <v>0</v>
      </c>
      <c r="V322" s="192" t="n">
        <f aca="false">SUM(V323)</f>
        <v>100</v>
      </c>
      <c r="W322" s="192" t="n">
        <f aca="false">SUM(W323)</f>
        <v>20000</v>
      </c>
      <c r="X322" s="192" t="n">
        <f aca="false">SUM(X323)</f>
        <v>25000</v>
      </c>
      <c r="Y322" s="192" t="n">
        <f aca="false">SUM(Y323)</f>
        <v>25000</v>
      </c>
      <c r="Z322" s="192" t="n">
        <f aca="false">SUM(Z323)</f>
        <v>40000</v>
      </c>
      <c r="AA322" s="192" t="n">
        <f aca="false">SUM(AA323)</f>
        <v>40000</v>
      </c>
      <c r="AB322" s="192" t="n">
        <f aca="false">SUM(AB323)</f>
        <v>21000</v>
      </c>
      <c r="AC322" s="192" t="n">
        <f aca="false">SUM(AC323)</f>
        <v>40000</v>
      </c>
      <c r="AD322" s="192" t="n">
        <f aca="false">SUM(AD323)</f>
        <v>40000</v>
      </c>
      <c r="AE322" s="192" t="n">
        <f aca="false">SUM(AE323)</f>
        <v>0</v>
      </c>
      <c r="AF322" s="192" t="n">
        <f aca="false">SUM(AF323)</f>
        <v>0</v>
      </c>
      <c r="AG322" s="192" t="n">
        <f aca="false">SUM(AG323)</f>
        <v>40000</v>
      </c>
      <c r="AH322" s="192" t="n">
        <f aca="false">SUM(AH323)</f>
        <v>22500</v>
      </c>
      <c r="AI322" s="192" t="n">
        <f aca="false">SUM(AI323)</f>
        <v>40000</v>
      </c>
      <c r="AJ322" s="192" t="n">
        <f aca="false">SUM(AJ323)</f>
        <v>10000</v>
      </c>
      <c r="AK322" s="192" t="n">
        <f aca="false">SUM(AK323)</f>
        <v>40000</v>
      </c>
      <c r="AL322" s="192" t="n">
        <f aca="false">SUM(AL323)</f>
        <v>0</v>
      </c>
      <c r="AM322" s="192" t="n">
        <f aca="false">SUM(AM323)</f>
        <v>0</v>
      </c>
      <c r="AN322" s="192" t="n">
        <f aca="false">SUM(AN323)</f>
        <v>40000</v>
      </c>
      <c r="AO322" s="176" t="n">
        <f aca="false">SUM(AN322/$AN$8)</f>
        <v>5308.91233658504</v>
      </c>
      <c r="AP322" s="176" t="n">
        <f aca="false">SUM(AP323)</f>
        <v>40000</v>
      </c>
      <c r="AQ322" s="176"/>
      <c r="AR322" s="176" t="n">
        <f aca="false">SUM(AP322/$AN$8)</f>
        <v>5308.91233658504</v>
      </c>
      <c r="AS322" s="176" t="n">
        <v>40000</v>
      </c>
      <c r="AT322" s="176"/>
      <c r="AU322" s="176" t="n">
        <f aca="false">SUM(AU323)</f>
        <v>1327</v>
      </c>
      <c r="AV322" s="177" t="n">
        <f aca="false">SUM(AU322/AR322*100)</f>
        <v>24.99570375</v>
      </c>
      <c r="BB322" s="19" t="n">
        <f aca="false">SUM(AW322+AX322+AY322+AZ322+BA322)</f>
        <v>0</v>
      </c>
      <c r="BC322" s="143" t="n">
        <f aca="false">SUM(AU322-BB322)</f>
        <v>1327</v>
      </c>
    </row>
    <row r="323" customFormat="false" ht="12.75" hidden="false" customHeight="false" outlineLevel="0" collapsed="false">
      <c r="A323" s="221"/>
      <c r="B323" s="194" t="s">
        <v>83</v>
      </c>
      <c r="C323" s="194"/>
      <c r="D323" s="194"/>
      <c r="E323" s="194"/>
      <c r="F323" s="194"/>
      <c r="G323" s="194"/>
      <c r="H323" s="194"/>
      <c r="I323" s="195" t="n">
        <v>381</v>
      </c>
      <c r="J323" s="196" t="s">
        <v>220</v>
      </c>
      <c r="K323" s="197" t="n">
        <f aca="false">SUM(K324)</f>
        <v>7950.08</v>
      </c>
      <c r="L323" s="197" t="n">
        <f aca="false">SUM(L324)</f>
        <v>20000</v>
      </c>
      <c r="M323" s="197" t="n">
        <f aca="false">SUM(M324)</f>
        <v>20000</v>
      </c>
      <c r="N323" s="197" t="n">
        <f aca="false">SUM(N324)</f>
        <v>5000</v>
      </c>
      <c r="O323" s="197" t="n">
        <f aca="false">SUM(O324)</f>
        <v>5000</v>
      </c>
      <c r="P323" s="197" t="n">
        <f aca="false">SUM(P324)</f>
        <v>20000</v>
      </c>
      <c r="Q323" s="197" t="n">
        <f aca="false">SUM(Q324)</f>
        <v>20000</v>
      </c>
      <c r="R323" s="197" t="n">
        <f aca="false">SUM(R324)</f>
        <v>15000</v>
      </c>
      <c r="S323" s="197" t="n">
        <f aca="false">SUM(S324)</f>
        <v>20000</v>
      </c>
      <c r="T323" s="197" t="n">
        <f aca="false">SUM(T324)</f>
        <v>12500</v>
      </c>
      <c r="U323" s="197" t="n">
        <f aca="false">SUM(U324)</f>
        <v>0</v>
      </c>
      <c r="V323" s="197" t="n">
        <f aca="false">SUM(V324)</f>
        <v>100</v>
      </c>
      <c r="W323" s="197" t="n">
        <f aca="false">SUM(W324)</f>
        <v>20000</v>
      </c>
      <c r="X323" s="197" t="n">
        <f aca="false">SUM(X324)</f>
        <v>25000</v>
      </c>
      <c r="Y323" s="197" t="n">
        <f aca="false">SUM(Y324)</f>
        <v>25000</v>
      </c>
      <c r="Z323" s="197" t="n">
        <f aca="false">SUM(Z324)</f>
        <v>40000</v>
      </c>
      <c r="AA323" s="197" t="n">
        <f aca="false">SUM(AA324)</f>
        <v>40000</v>
      </c>
      <c r="AB323" s="197" t="n">
        <f aca="false">SUM(AB324)</f>
        <v>21000</v>
      </c>
      <c r="AC323" s="197" t="n">
        <f aca="false">SUM(AC324)</f>
        <v>40000</v>
      </c>
      <c r="AD323" s="197" t="n">
        <f aca="false">SUM(AD324)</f>
        <v>40000</v>
      </c>
      <c r="AE323" s="197" t="n">
        <f aca="false">SUM(AE324)</f>
        <v>0</v>
      </c>
      <c r="AF323" s="197" t="n">
        <f aca="false">SUM(AF324)</f>
        <v>0</v>
      </c>
      <c r="AG323" s="197" t="n">
        <f aca="false">SUM(AG324)</f>
        <v>40000</v>
      </c>
      <c r="AH323" s="197" t="n">
        <f aca="false">SUM(AH324)</f>
        <v>22500</v>
      </c>
      <c r="AI323" s="197" t="n">
        <f aca="false">SUM(AI324)</f>
        <v>40000</v>
      </c>
      <c r="AJ323" s="197" t="n">
        <f aca="false">SUM(AJ324)</f>
        <v>10000</v>
      </c>
      <c r="AK323" s="197" t="n">
        <f aca="false">SUM(AK324)</f>
        <v>40000</v>
      </c>
      <c r="AL323" s="197" t="n">
        <f aca="false">SUM(AL324)</f>
        <v>0</v>
      </c>
      <c r="AM323" s="197" t="n">
        <f aca="false">SUM(AM324)</f>
        <v>0</v>
      </c>
      <c r="AN323" s="197" t="n">
        <f aca="false">SUM(AN324)</f>
        <v>40000</v>
      </c>
      <c r="AO323" s="176" t="n">
        <f aca="false">SUM(AN323/$AN$8)</f>
        <v>5308.91233658504</v>
      </c>
      <c r="AP323" s="188" t="n">
        <f aca="false">SUM(AP324)</f>
        <v>40000</v>
      </c>
      <c r="AQ323" s="188"/>
      <c r="AR323" s="176" t="n">
        <f aca="false">SUM(AP323/$AN$8)</f>
        <v>5308.91233658504</v>
      </c>
      <c r="AS323" s="188"/>
      <c r="AT323" s="188"/>
      <c r="AU323" s="176" t="n">
        <f aca="false">SUM(AU324)</f>
        <v>1327</v>
      </c>
      <c r="AV323" s="177" t="n">
        <f aca="false">SUM(AU323/AR323*100)</f>
        <v>24.99570375</v>
      </c>
      <c r="BB323" s="19" t="n">
        <f aca="false">SUM(AW323+AX323+AY323+AZ323+BA323)</f>
        <v>0</v>
      </c>
      <c r="BC323" s="143" t="n">
        <f aca="false">SUM(AU323-BB323)</f>
        <v>1327</v>
      </c>
    </row>
    <row r="324" customFormat="false" ht="12.75" hidden="false" customHeight="false" outlineLevel="0" collapsed="false">
      <c r="A324" s="221"/>
      <c r="B324" s="194"/>
      <c r="C324" s="194"/>
      <c r="D324" s="194"/>
      <c r="E324" s="194"/>
      <c r="F324" s="194"/>
      <c r="G324" s="194"/>
      <c r="H324" s="194"/>
      <c r="I324" s="195" t="n">
        <v>38113</v>
      </c>
      <c r="J324" s="196" t="s">
        <v>459</v>
      </c>
      <c r="K324" s="197" t="n">
        <v>7950.08</v>
      </c>
      <c r="L324" s="197" t="n">
        <v>20000</v>
      </c>
      <c r="M324" s="197" t="n">
        <v>20000</v>
      </c>
      <c r="N324" s="197" t="n">
        <v>5000</v>
      </c>
      <c r="O324" s="197" t="n">
        <v>5000</v>
      </c>
      <c r="P324" s="197" t="n">
        <v>20000</v>
      </c>
      <c r="Q324" s="197" t="n">
        <v>20000</v>
      </c>
      <c r="R324" s="197" t="n">
        <v>15000</v>
      </c>
      <c r="S324" s="197" t="n">
        <v>20000</v>
      </c>
      <c r="T324" s="197" t="n">
        <v>12500</v>
      </c>
      <c r="U324" s="197"/>
      <c r="V324" s="176" t="n">
        <f aca="false">S324/P324*100</f>
        <v>100</v>
      </c>
      <c r="W324" s="176" t="n">
        <v>20000</v>
      </c>
      <c r="X324" s="197" t="n">
        <v>25000</v>
      </c>
      <c r="Y324" s="197" t="n">
        <v>25000</v>
      </c>
      <c r="Z324" s="197" t="n">
        <v>40000</v>
      </c>
      <c r="AA324" s="197" t="n">
        <v>40000</v>
      </c>
      <c r="AB324" s="197" t="n">
        <v>21000</v>
      </c>
      <c r="AC324" s="197" t="n">
        <v>40000</v>
      </c>
      <c r="AD324" s="197" t="n">
        <v>40000</v>
      </c>
      <c r="AE324" s="197"/>
      <c r="AF324" s="197"/>
      <c r="AG324" s="198" t="n">
        <f aca="false">SUM(AD324+AE324-AF324)</f>
        <v>40000</v>
      </c>
      <c r="AH324" s="197" t="n">
        <v>22500</v>
      </c>
      <c r="AI324" s="197" t="n">
        <v>40000</v>
      </c>
      <c r="AJ324" s="129" t="n">
        <v>10000</v>
      </c>
      <c r="AK324" s="197" t="n">
        <v>40000</v>
      </c>
      <c r="AL324" s="197"/>
      <c r="AM324" s="197"/>
      <c r="AN324" s="129" t="n">
        <f aca="false">SUM(AK324+AL324-AM324)</f>
        <v>40000</v>
      </c>
      <c r="AO324" s="176" t="n">
        <f aca="false">SUM(AN324/$AN$8)</f>
        <v>5308.91233658504</v>
      </c>
      <c r="AP324" s="131" t="n">
        <v>40000</v>
      </c>
      <c r="AQ324" s="131"/>
      <c r="AR324" s="176" t="n">
        <f aca="false">SUM(AP324/$AN$8)</f>
        <v>5308.91233658504</v>
      </c>
      <c r="AS324" s="131"/>
      <c r="AT324" s="131"/>
      <c r="AU324" s="176" t="n">
        <v>1327</v>
      </c>
      <c r="AV324" s="177" t="n">
        <f aca="false">SUM(AU324/AR324*100)</f>
        <v>24.99570375</v>
      </c>
      <c r="AW324" s="19" t="n">
        <v>1327</v>
      </c>
      <c r="BB324" s="19" t="n">
        <f aca="false">SUM(AW324+AX324+AY324+AZ324+BA324)</f>
        <v>1327</v>
      </c>
      <c r="BC324" s="143" t="n">
        <f aca="false">SUM(AU324-BB324)</f>
        <v>0</v>
      </c>
    </row>
    <row r="325" customFormat="false" ht="12.75" hidden="true" customHeight="false" outlineLevel="0" collapsed="false">
      <c r="A325" s="171" t="s">
        <v>460</v>
      </c>
      <c r="B325" s="172"/>
      <c r="C325" s="172"/>
      <c r="D325" s="172"/>
      <c r="E325" s="172"/>
      <c r="F325" s="172"/>
      <c r="G325" s="172"/>
      <c r="H325" s="172"/>
      <c r="I325" s="185" t="s">
        <v>207</v>
      </c>
      <c r="J325" s="186" t="s">
        <v>461</v>
      </c>
      <c r="K325" s="187" t="n">
        <f aca="false">SUM(K326)</f>
        <v>77000</v>
      </c>
      <c r="L325" s="187" t="n">
        <f aca="false">SUM(L326)</f>
        <v>30000</v>
      </c>
      <c r="M325" s="187" t="n">
        <f aca="false">SUM(M326)</f>
        <v>30000</v>
      </c>
      <c r="N325" s="187" t="n">
        <f aca="false">SUM(N326)</f>
        <v>17000</v>
      </c>
      <c r="O325" s="187" t="n">
        <f aca="false">SUM(O326)</f>
        <v>17000</v>
      </c>
      <c r="P325" s="187" t="n">
        <f aca="false">SUM(P326)</f>
        <v>15000</v>
      </c>
      <c r="Q325" s="187" t="n">
        <f aca="false">SUM(Q326)</f>
        <v>15000</v>
      </c>
      <c r="R325" s="187" t="n">
        <f aca="false">SUM(R326)</f>
        <v>22000</v>
      </c>
      <c r="S325" s="187" t="n">
        <f aca="false">SUM(S326)</f>
        <v>25000</v>
      </c>
      <c r="T325" s="187" t="n">
        <f aca="false">SUM(T326)</f>
        <v>13500</v>
      </c>
      <c r="U325" s="187" t="n">
        <f aca="false">SUM(U326)</f>
        <v>0</v>
      </c>
      <c r="V325" s="187" t="e">
        <f aca="false">SUM(V326)</f>
        <v>#DIV/0!</v>
      </c>
      <c r="W325" s="187" t="n">
        <f aca="false">SUM(W326)</f>
        <v>30000</v>
      </c>
      <c r="X325" s="187" t="n">
        <f aca="false">SUM(X326)</f>
        <v>85000</v>
      </c>
      <c r="Y325" s="187" t="n">
        <f aca="false">SUM(Y326)</f>
        <v>125000</v>
      </c>
      <c r="Z325" s="187" t="n">
        <f aca="false">SUM(Z326)</f>
        <v>185000</v>
      </c>
      <c r="AA325" s="187" t="n">
        <f aca="false">SUM(AA326)</f>
        <v>173000</v>
      </c>
      <c r="AB325" s="187" t="n">
        <f aca="false">SUM(AB326)</f>
        <v>58000</v>
      </c>
      <c r="AC325" s="187" t="n">
        <f aca="false">SUM(AC326)</f>
        <v>223000</v>
      </c>
      <c r="AD325" s="187" t="n">
        <f aca="false">SUM(AD326)</f>
        <v>229000</v>
      </c>
      <c r="AE325" s="187" t="n">
        <f aca="false">SUM(AE326)</f>
        <v>0</v>
      </c>
      <c r="AF325" s="187" t="n">
        <f aca="false">SUM(AF326)</f>
        <v>0</v>
      </c>
      <c r="AG325" s="187" t="n">
        <f aca="false">SUM(AG326)</f>
        <v>241000</v>
      </c>
      <c r="AH325" s="187" t="n">
        <f aca="false">SUM(AH326)</f>
        <v>161500</v>
      </c>
      <c r="AI325" s="187" t="n">
        <f aca="false">SUM(AI326)</f>
        <v>232000</v>
      </c>
      <c r="AJ325" s="187" t="n">
        <f aca="false">SUM(AJ326)</f>
        <v>112500</v>
      </c>
      <c r="AK325" s="187" t="n">
        <f aca="false">SUM(AK326)</f>
        <v>293000</v>
      </c>
      <c r="AL325" s="187" t="n">
        <f aca="false">SUM(AL326)</f>
        <v>47000</v>
      </c>
      <c r="AM325" s="187" t="n">
        <f aca="false">SUM(AM326)</f>
        <v>0</v>
      </c>
      <c r="AN325" s="187" t="n">
        <f aca="false">SUM(AN326)</f>
        <v>340000</v>
      </c>
      <c r="AO325" s="176" t="n">
        <f aca="false">SUM(AN325/$AN$8)</f>
        <v>45125.7548609729</v>
      </c>
      <c r="AP325" s="188" t="n">
        <f aca="false">SUM(AP326)</f>
        <v>281000</v>
      </c>
      <c r="AQ325" s="188" t="n">
        <f aca="false">SUM(AQ326)</f>
        <v>0</v>
      </c>
      <c r="AR325" s="176" t="n">
        <f aca="false">SUM(AP325/$AN$8)</f>
        <v>37295.1091645099</v>
      </c>
      <c r="AS325" s="188" t="n">
        <f aca="false">SUM(AS326)</f>
        <v>293000</v>
      </c>
      <c r="AT325" s="188" t="n">
        <f aca="false">SUM(AT326)</f>
        <v>0</v>
      </c>
      <c r="AU325" s="176" t="n">
        <f aca="false">SUM(AU326)</f>
        <v>12184.06</v>
      </c>
      <c r="AV325" s="177" t="n">
        <f aca="false">SUM(AU325/AR325*100)</f>
        <v>32.6693238683274</v>
      </c>
      <c r="BB325" s="19" t="n">
        <f aca="false">SUM(AW325+AX325+AY325+AZ325+BA325)</f>
        <v>0</v>
      </c>
      <c r="BC325" s="143" t="n">
        <f aca="false">SUM(AU325-BB325)</f>
        <v>12184.06</v>
      </c>
    </row>
    <row r="326" customFormat="false" ht="12.75" hidden="true" customHeight="false" outlineLevel="0" collapsed="false">
      <c r="A326" s="171"/>
      <c r="B326" s="172"/>
      <c r="C326" s="172"/>
      <c r="D326" s="172"/>
      <c r="E326" s="172"/>
      <c r="F326" s="172"/>
      <c r="G326" s="172"/>
      <c r="H326" s="172"/>
      <c r="I326" s="185" t="s">
        <v>452</v>
      </c>
      <c r="J326" s="186"/>
      <c r="K326" s="187" t="n">
        <f aca="false">SUM(K328)</f>
        <v>77000</v>
      </c>
      <c r="L326" s="187" t="n">
        <f aca="false">SUM(L328)</f>
        <v>30000</v>
      </c>
      <c r="M326" s="187" t="n">
        <f aca="false">SUM(M328)</f>
        <v>30000</v>
      </c>
      <c r="N326" s="187" t="n">
        <f aca="false">SUM(N328)</f>
        <v>17000</v>
      </c>
      <c r="O326" s="187" t="n">
        <f aca="false">SUM(O328)</f>
        <v>17000</v>
      </c>
      <c r="P326" s="187" t="n">
        <f aca="false">SUM(P328)</f>
        <v>15000</v>
      </c>
      <c r="Q326" s="187" t="n">
        <f aca="false">SUM(Q328)</f>
        <v>15000</v>
      </c>
      <c r="R326" s="187" t="n">
        <f aca="false">SUM(R328)</f>
        <v>22000</v>
      </c>
      <c r="S326" s="187" t="n">
        <f aca="false">SUM(S328)</f>
        <v>25000</v>
      </c>
      <c r="T326" s="187" t="n">
        <f aca="false">SUM(T328)</f>
        <v>13500</v>
      </c>
      <c r="U326" s="187" t="n">
        <f aca="false">SUM(U328)</f>
        <v>0</v>
      </c>
      <c r="V326" s="187" t="e">
        <f aca="false">SUM(V328)</f>
        <v>#DIV/0!</v>
      </c>
      <c r="W326" s="187" t="n">
        <f aca="false">SUM(W328)</f>
        <v>30000</v>
      </c>
      <c r="X326" s="187" t="n">
        <f aca="false">SUM(X328)</f>
        <v>85000</v>
      </c>
      <c r="Y326" s="187" t="n">
        <f aca="false">SUM(Y328)</f>
        <v>125000</v>
      </c>
      <c r="Z326" s="187" t="n">
        <f aca="false">SUM(Z328)</f>
        <v>185000</v>
      </c>
      <c r="AA326" s="187" t="n">
        <f aca="false">SUM(AA328)</f>
        <v>173000</v>
      </c>
      <c r="AB326" s="187" t="n">
        <f aca="false">SUM(AB328)</f>
        <v>58000</v>
      </c>
      <c r="AC326" s="187" t="n">
        <f aca="false">SUM(AC328)</f>
        <v>223000</v>
      </c>
      <c r="AD326" s="187" t="n">
        <f aca="false">SUM(AD328)</f>
        <v>229000</v>
      </c>
      <c r="AE326" s="187" t="n">
        <f aca="false">SUM(AE328)</f>
        <v>0</v>
      </c>
      <c r="AF326" s="187" t="n">
        <f aca="false">SUM(AF328)</f>
        <v>0</v>
      </c>
      <c r="AG326" s="187" t="n">
        <f aca="false">SUM(AG328)</f>
        <v>241000</v>
      </c>
      <c r="AH326" s="187" t="n">
        <f aca="false">SUM(AH328)</f>
        <v>161500</v>
      </c>
      <c r="AI326" s="187" t="n">
        <f aca="false">SUM(AI328)</f>
        <v>232000</v>
      </c>
      <c r="AJ326" s="187" t="n">
        <f aca="false">SUM(AJ328)</f>
        <v>112500</v>
      </c>
      <c r="AK326" s="187" t="n">
        <f aca="false">SUM(AK328)</f>
        <v>293000</v>
      </c>
      <c r="AL326" s="187" t="n">
        <f aca="false">SUM(AL328)</f>
        <v>47000</v>
      </c>
      <c r="AM326" s="187" t="n">
        <f aca="false">SUM(AM328)</f>
        <v>0</v>
      </c>
      <c r="AN326" s="187" t="n">
        <f aca="false">SUM(AN328)</f>
        <v>340000</v>
      </c>
      <c r="AO326" s="176" t="n">
        <f aca="false">SUM(AN326/$AN$8)</f>
        <v>45125.7548609729</v>
      </c>
      <c r="AP326" s="188" t="n">
        <f aca="false">SUM(AP328)</f>
        <v>281000</v>
      </c>
      <c r="AQ326" s="188" t="n">
        <f aca="false">SUM(AQ328)</f>
        <v>0</v>
      </c>
      <c r="AR326" s="176" t="n">
        <f aca="false">SUM(AP326/$AN$8)</f>
        <v>37295.1091645099</v>
      </c>
      <c r="AS326" s="188" t="n">
        <f aca="false">SUM(AS328)</f>
        <v>293000</v>
      </c>
      <c r="AT326" s="188" t="n">
        <f aca="false">SUM(AT328)</f>
        <v>0</v>
      </c>
      <c r="AU326" s="176" t="n">
        <f aca="false">SUM(AU327)</f>
        <v>12184.06</v>
      </c>
      <c r="AV326" s="177" t="n">
        <f aca="false">SUM(AU326/AR326*100)</f>
        <v>32.6693238683274</v>
      </c>
      <c r="BB326" s="19" t="n">
        <f aca="false">SUM(AW326+AX326+AY326+AZ326+BA326)</f>
        <v>0</v>
      </c>
      <c r="BC326" s="143" t="n">
        <f aca="false">SUM(AU326-BB326)</f>
        <v>12184.06</v>
      </c>
    </row>
    <row r="327" customFormat="false" ht="12.75" hidden="true" customHeight="false" outlineLevel="0" collapsed="false">
      <c r="A327" s="171"/>
      <c r="B327" s="172" t="s">
        <v>229</v>
      </c>
      <c r="C327" s="172"/>
      <c r="D327" s="172"/>
      <c r="E327" s="172"/>
      <c r="F327" s="172"/>
      <c r="G327" s="172"/>
      <c r="H327" s="172"/>
      <c r="I327" s="201" t="s">
        <v>230</v>
      </c>
      <c r="J327" s="186" t="s">
        <v>28</v>
      </c>
      <c r="K327" s="187"/>
      <c r="L327" s="187"/>
      <c r="M327" s="187"/>
      <c r="N327" s="187"/>
      <c r="O327" s="187"/>
      <c r="P327" s="187"/>
      <c r="Q327" s="187"/>
      <c r="R327" s="187"/>
      <c r="S327" s="187"/>
      <c r="T327" s="187"/>
      <c r="U327" s="187"/>
      <c r="V327" s="187"/>
      <c r="W327" s="187"/>
      <c r="X327" s="187"/>
      <c r="Y327" s="187"/>
      <c r="Z327" s="187"/>
      <c r="AA327" s="187"/>
      <c r="AB327" s="187"/>
      <c r="AC327" s="187"/>
      <c r="AD327" s="187"/>
      <c r="AE327" s="187"/>
      <c r="AF327" s="187"/>
      <c r="AG327" s="187"/>
      <c r="AH327" s="187"/>
      <c r="AI327" s="187"/>
      <c r="AJ327" s="187"/>
      <c r="AK327" s="187"/>
      <c r="AL327" s="187"/>
      <c r="AM327" s="187"/>
      <c r="AN327" s="187"/>
      <c r="AO327" s="176" t="n">
        <f aca="false">SUM(AN327/$AN$8)</f>
        <v>0</v>
      </c>
      <c r="AP327" s="188" t="n">
        <v>281000</v>
      </c>
      <c r="AQ327" s="188"/>
      <c r="AR327" s="176" t="n">
        <f aca="false">SUM(AP327/$AN$8)</f>
        <v>37295.1091645099</v>
      </c>
      <c r="AS327" s="188" t="n">
        <v>293000</v>
      </c>
      <c r="AT327" s="188"/>
      <c r="AU327" s="176" t="n">
        <f aca="false">SUM(AU328)</f>
        <v>12184.06</v>
      </c>
      <c r="AV327" s="177" t="n">
        <f aca="false">SUM(AU327/AR327*100)</f>
        <v>32.6693238683274</v>
      </c>
      <c r="BC327" s="143" t="n">
        <f aca="false">SUM(AU327-BB327)</f>
        <v>12184.06</v>
      </c>
    </row>
    <row r="328" customFormat="false" ht="12.75" hidden="false" customHeight="false" outlineLevel="0" collapsed="false">
      <c r="A328" s="211"/>
      <c r="B328" s="190"/>
      <c r="C328" s="190"/>
      <c r="D328" s="190"/>
      <c r="E328" s="190"/>
      <c r="F328" s="190"/>
      <c r="G328" s="190"/>
      <c r="H328" s="190"/>
      <c r="I328" s="191" t="n">
        <v>3</v>
      </c>
      <c r="J328" s="84" t="s">
        <v>64</v>
      </c>
      <c r="K328" s="192" t="n">
        <f aca="false">SUM(K334)</f>
        <v>77000</v>
      </c>
      <c r="L328" s="192" t="n">
        <f aca="false">SUM(L334)</f>
        <v>30000</v>
      </c>
      <c r="M328" s="192" t="n">
        <f aca="false">SUM(M334)</f>
        <v>30000</v>
      </c>
      <c r="N328" s="192" t="n">
        <f aca="false">SUM(N334)</f>
        <v>17000</v>
      </c>
      <c r="O328" s="192" t="n">
        <f aca="false">SUM(O334)</f>
        <v>17000</v>
      </c>
      <c r="P328" s="192" t="n">
        <f aca="false">SUM(P334)</f>
        <v>15000</v>
      </c>
      <c r="Q328" s="192" t="n">
        <f aca="false">SUM(Q334)</f>
        <v>15000</v>
      </c>
      <c r="R328" s="192" t="n">
        <f aca="false">SUM(R334)</f>
        <v>22000</v>
      </c>
      <c r="S328" s="192" t="n">
        <f aca="false">SUM(S334)</f>
        <v>25000</v>
      </c>
      <c r="T328" s="192" t="n">
        <f aca="false">SUM(T334)</f>
        <v>13500</v>
      </c>
      <c r="U328" s="192" t="n">
        <f aca="false">SUM(U334)</f>
        <v>0</v>
      </c>
      <c r="V328" s="192" t="e">
        <f aca="false">SUM(V334)</f>
        <v>#DIV/0!</v>
      </c>
      <c r="W328" s="192" t="n">
        <f aca="false">SUM(W334)</f>
        <v>30000</v>
      </c>
      <c r="X328" s="192" t="n">
        <f aca="false">SUM(X334)</f>
        <v>85000</v>
      </c>
      <c r="Y328" s="192" t="n">
        <f aca="false">SUM(Y334)</f>
        <v>125000</v>
      </c>
      <c r="Z328" s="192" t="n">
        <f aca="false">SUM(Z334)</f>
        <v>185000</v>
      </c>
      <c r="AA328" s="192" t="n">
        <f aca="false">SUM(AA334)</f>
        <v>173000</v>
      </c>
      <c r="AB328" s="192" t="n">
        <f aca="false">SUM(AB334)</f>
        <v>58000</v>
      </c>
      <c r="AC328" s="192" t="n">
        <f aca="false">SUM(AC329+AC334)</f>
        <v>223000</v>
      </c>
      <c r="AD328" s="192" t="n">
        <f aca="false">SUM(AD329+AD334)</f>
        <v>229000</v>
      </c>
      <c r="AE328" s="192" t="n">
        <f aca="false">SUM(AE329+AE334)</f>
        <v>0</v>
      </c>
      <c r="AF328" s="192" t="n">
        <f aca="false">SUM(AF329+AF334)</f>
        <v>0</v>
      </c>
      <c r="AG328" s="192" t="n">
        <f aca="false">SUM(AG329+AG334)</f>
        <v>241000</v>
      </c>
      <c r="AH328" s="192" t="n">
        <f aca="false">SUM(AH329+AH334)</f>
        <v>161500</v>
      </c>
      <c r="AI328" s="192" t="n">
        <f aca="false">SUM(AI329+AI334)</f>
        <v>232000</v>
      </c>
      <c r="AJ328" s="192" t="n">
        <f aca="false">SUM(AJ329+AJ334)</f>
        <v>112500</v>
      </c>
      <c r="AK328" s="192" t="n">
        <f aca="false">SUM(AK329+AK334)</f>
        <v>293000</v>
      </c>
      <c r="AL328" s="192" t="n">
        <f aca="false">SUM(AL329+AL334)</f>
        <v>47000</v>
      </c>
      <c r="AM328" s="192" t="n">
        <f aca="false">SUM(AM329+AM334)</f>
        <v>0</v>
      </c>
      <c r="AN328" s="192" t="n">
        <f aca="false">SUM(AN329+AN334)</f>
        <v>340000</v>
      </c>
      <c r="AO328" s="176" t="n">
        <f aca="false">SUM(AN328/$AN$8)</f>
        <v>45125.7548609729</v>
      </c>
      <c r="AP328" s="176" t="n">
        <f aca="false">SUM(AP329+AP334)</f>
        <v>281000</v>
      </c>
      <c r="AQ328" s="176" t="n">
        <f aca="false">SUM(AQ329+AQ334)</f>
        <v>0</v>
      </c>
      <c r="AR328" s="176" t="n">
        <f aca="false">SUM(AP328/$AN$8)</f>
        <v>37295.1091645099</v>
      </c>
      <c r="AS328" s="176" t="n">
        <f aca="false">SUM(AS329+AS334)</f>
        <v>293000</v>
      </c>
      <c r="AT328" s="176" t="n">
        <f aca="false">SUM(AT329+AT334)</f>
        <v>0</v>
      </c>
      <c r="AU328" s="176" t="n">
        <f aca="false">SUM(AU329+AU334)</f>
        <v>12184.06</v>
      </c>
      <c r="AV328" s="177" t="n">
        <f aca="false">SUM(AU328/AR328*100)</f>
        <v>32.6693238683274</v>
      </c>
      <c r="BB328" s="19" t="n">
        <f aca="false">SUM(AW328+AX328+AY328+AZ328+BA328)</f>
        <v>0</v>
      </c>
      <c r="BC328" s="143" t="n">
        <f aca="false">SUM(AU328-BB328)</f>
        <v>12184.06</v>
      </c>
    </row>
    <row r="329" customFormat="false" ht="12.75" hidden="false" customHeight="false" outlineLevel="0" collapsed="false">
      <c r="A329" s="211"/>
      <c r="B329" s="190"/>
      <c r="C329" s="190"/>
      <c r="D329" s="190"/>
      <c r="E329" s="190"/>
      <c r="F329" s="190"/>
      <c r="G329" s="190"/>
      <c r="H329" s="190"/>
      <c r="I329" s="191" t="n">
        <v>36</v>
      </c>
      <c r="J329" s="84" t="s">
        <v>68</v>
      </c>
      <c r="K329" s="192"/>
      <c r="L329" s="192"/>
      <c r="M329" s="192"/>
      <c r="N329" s="192"/>
      <c r="O329" s="192"/>
      <c r="P329" s="192"/>
      <c r="Q329" s="192"/>
      <c r="R329" s="192"/>
      <c r="S329" s="192"/>
      <c r="T329" s="192"/>
      <c r="U329" s="192"/>
      <c r="V329" s="192"/>
      <c r="W329" s="192"/>
      <c r="X329" s="192"/>
      <c r="Y329" s="192"/>
      <c r="Z329" s="192"/>
      <c r="AA329" s="192"/>
      <c r="AB329" s="192"/>
      <c r="AC329" s="192" t="n">
        <f aca="false">SUM(AC330)</f>
        <v>0</v>
      </c>
      <c r="AD329" s="192" t="n">
        <f aca="false">SUM(AD330)</f>
        <v>6000</v>
      </c>
      <c r="AE329" s="192" t="n">
        <f aca="false">SUM(AE330)</f>
        <v>0</v>
      </c>
      <c r="AF329" s="192" t="n">
        <f aca="false">SUM(AF330)</f>
        <v>0</v>
      </c>
      <c r="AG329" s="192" t="n">
        <f aca="false">SUM(AG330+AG332)</f>
        <v>18000</v>
      </c>
      <c r="AH329" s="192" t="n">
        <f aca="false">SUM(AH330+AH332)</f>
        <v>15000</v>
      </c>
      <c r="AI329" s="192" t="n">
        <f aca="false">SUM(AI330+AI332)</f>
        <v>9000</v>
      </c>
      <c r="AJ329" s="192" t="n">
        <f aca="false">SUM(AJ330+AJ332)</f>
        <v>0</v>
      </c>
      <c r="AK329" s="192" t="n">
        <f aca="false">SUM(AK330+AK332)</f>
        <v>18000</v>
      </c>
      <c r="AL329" s="192" t="n">
        <f aca="false">SUM(AL330+AL332)</f>
        <v>0</v>
      </c>
      <c r="AM329" s="192" t="n">
        <f aca="false">SUM(AM330+AM332)</f>
        <v>0</v>
      </c>
      <c r="AN329" s="192" t="n">
        <f aca="false">SUM(AN330+AN332)</f>
        <v>18000</v>
      </c>
      <c r="AO329" s="176" t="n">
        <f aca="false">SUM(AN329/$AN$8)</f>
        <v>2389.01055146327</v>
      </c>
      <c r="AP329" s="176" t="n">
        <f aca="false">SUM(AP330+AP332)</f>
        <v>6000</v>
      </c>
      <c r="AQ329" s="176"/>
      <c r="AR329" s="176" t="n">
        <f aca="false">SUM(AP329/$AN$8)</f>
        <v>796.336850487756</v>
      </c>
      <c r="AS329" s="176" t="n">
        <v>18000</v>
      </c>
      <c r="AT329" s="176"/>
      <c r="AU329" s="176" t="n">
        <v>0</v>
      </c>
      <c r="AV329" s="177" t="n">
        <f aca="false">SUM(AU329/AR329*100)</f>
        <v>0</v>
      </c>
      <c r="BB329" s="19" t="n">
        <f aca="false">SUM(AW329+AX329+AY329+AZ329+BA329)</f>
        <v>0</v>
      </c>
      <c r="BC329" s="143" t="n">
        <f aca="false">SUM(AU329-BB329)</f>
        <v>0</v>
      </c>
    </row>
    <row r="330" customFormat="false" ht="12.75" hidden="false" customHeight="false" outlineLevel="0" collapsed="false">
      <c r="A330" s="221"/>
      <c r="B330" s="194" t="s">
        <v>83</v>
      </c>
      <c r="C330" s="194"/>
      <c r="D330" s="194"/>
      <c r="E330" s="194"/>
      <c r="F330" s="194"/>
      <c r="G330" s="194"/>
      <c r="H330" s="194"/>
      <c r="I330" s="195" t="n">
        <v>363</v>
      </c>
      <c r="J330" s="196" t="s">
        <v>68</v>
      </c>
      <c r="K330" s="197"/>
      <c r="L330" s="197"/>
      <c r="M330" s="197"/>
      <c r="N330" s="197"/>
      <c r="O330" s="197"/>
      <c r="P330" s="197"/>
      <c r="Q330" s="197"/>
      <c r="R330" s="197"/>
      <c r="S330" s="197"/>
      <c r="T330" s="197"/>
      <c r="U330" s="197"/>
      <c r="V330" s="197"/>
      <c r="W330" s="197"/>
      <c r="X330" s="197"/>
      <c r="Y330" s="197"/>
      <c r="Z330" s="197"/>
      <c r="AA330" s="197"/>
      <c r="AB330" s="197"/>
      <c r="AC330" s="197"/>
      <c r="AD330" s="197" t="n">
        <v>6000</v>
      </c>
      <c r="AE330" s="197"/>
      <c r="AF330" s="197"/>
      <c r="AG330" s="197" t="n">
        <f aca="false">SUM(AG331)</f>
        <v>6000</v>
      </c>
      <c r="AH330" s="197" t="n">
        <f aca="false">SUM(AH331)</f>
        <v>9000</v>
      </c>
      <c r="AI330" s="197" t="n">
        <f aca="false">SUM(AI331)</f>
        <v>9000</v>
      </c>
      <c r="AJ330" s="197" t="n">
        <f aca="false">SUM(AJ331)</f>
        <v>0</v>
      </c>
      <c r="AK330" s="197" t="n">
        <f aca="false">SUM(AK331)</f>
        <v>6000</v>
      </c>
      <c r="AL330" s="197" t="n">
        <f aca="false">SUM(AL331)</f>
        <v>0</v>
      </c>
      <c r="AM330" s="197" t="n">
        <f aca="false">SUM(AM331)</f>
        <v>0</v>
      </c>
      <c r="AN330" s="197" t="n">
        <f aca="false">SUM(AN331)</f>
        <v>6000</v>
      </c>
      <c r="AO330" s="176" t="n">
        <f aca="false">SUM(AN330/$AN$8)</f>
        <v>796.336850487756</v>
      </c>
      <c r="AP330" s="188" t="n">
        <f aca="false">SUM(AP331)</f>
        <v>6000</v>
      </c>
      <c r="AQ330" s="188"/>
      <c r="AR330" s="176" t="n">
        <f aca="false">SUM(AP330/$AN$8)</f>
        <v>796.336850487756</v>
      </c>
      <c r="AS330" s="188"/>
      <c r="AT330" s="188"/>
      <c r="AU330" s="176" t="n">
        <v>0</v>
      </c>
      <c r="AV330" s="177" t="n">
        <f aca="false">SUM(AU330/AR330*100)</f>
        <v>0</v>
      </c>
      <c r="BB330" s="19" t="n">
        <f aca="false">SUM(AW330+AX330+AY330+AZ330+BA330)</f>
        <v>0</v>
      </c>
      <c r="BC330" s="143" t="n">
        <f aca="false">SUM(AU330-BB330)</f>
        <v>0</v>
      </c>
    </row>
    <row r="331" customFormat="false" ht="12.75" hidden="false" customHeight="false" outlineLevel="0" collapsed="false">
      <c r="A331" s="221"/>
      <c r="B331" s="194"/>
      <c r="C331" s="194"/>
      <c r="D331" s="194"/>
      <c r="E331" s="194"/>
      <c r="F331" s="194"/>
      <c r="G331" s="194"/>
      <c r="H331" s="194"/>
      <c r="I331" s="195" t="n">
        <v>36316</v>
      </c>
      <c r="J331" s="196" t="s">
        <v>462</v>
      </c>
      <c r="K331" s="197"/>
      <c r="L331" s="197"/>
      <c r="M331" s="197"/>
      <c r="N331" s="197"/>
      <c r="O331" s="197"/>
      <c r="P331" s="197"/>
      <c r="Q331" s="197"/>
      <c r="R331" s="197"/>
      <c r="S331" s="197"/>
      <c r="T331" s="197"/>
      <c r="U331" s="197"/>
      <c r="V331" s="197"/>
      <c r="W331" s="197"/>
      <c r="X331" s="197"/>
      <c r="Y331" s="197"/>
      <c r="Z331" s="197"/>
      <c r="AA331" s="197"/>
      <c r="AB331" s="197"/>
      <c r="AC331" s="197"/>
      <c r="AD331" s="197" t="n">
        <v>6000</v>
      </c>
      <c r="AE331" s="197"/>
      <c r="AF331" s="197"/>
      <c r="AG331" s="197" t="n">
        <f aca="false">SUM(AD331+AE331-AF331)</f>
        <v>6000</v>
      </c>
      <c r="AH331" s="197" t="n">
        <v>9000</v>
      </c>
      <c r="AI331" s="197" t="n">
        <v>9000</v>
      </c>
      <c r="AJ331" s="129" t="n">
        <v>0</v>
      </c>
      <c r="AK331" s="197" t="n">
        <v>6000</v>
      </c>
      <c r="AL331" s="197"/>
      <c r="AM331" s="197"/>
      <c r="AN331" s="129" t="n">
        <f aca="false">SUM(AK331+AL331-AM331)</f>
        <v>6000</v>
      </c>
      <c r="AO331" s="176" t="n">
        <f aca="false">SUM(AN331/$AN$8)</f>
        <v>796.336850487756</v>
      </c>
      <c r="AP331" s="131" t="n">
        <v>6000</v>
      </c>
      <c r="AQ331" s="131"/>
      <c r="AR331" s="176" t="n">
        <f aca="false">SUM(AP331/$AN$8)</f>
        <v>796.336850487756</v>
      </c>
      <c r="AS331" s="131"/>
      <c r="AT331" s="131"/>
      <c r="AU331" s="176" t="n">
        <v>0</v>
      </c>
      <c r="AV331" s="177" t="n">
        <f aca="false">SUM(AU331/AR331*100)</f>
        <v>0</v>
      </c>
      <c r="BB331" s="19" t="n">
        <f aca="false">SUM(AW331+AX331+AY331+AZ331+BA331)</f>
        <v>0</v>
      </c>
      <c r="BC331" s="143" t="n">
        <f aca="false">SUM(AU331-BB331)</f>
        <v>0</v>
      </c>
    </row>
    <row r="332" customFormat="false" ht="12.75" hidden="false" customHeight="false" outlineLevel="0" collapsed="false">
      <c r="A332" s="221"/>
      <c r="B332" s="194"/>
      <c r="C332" s="194"/>
      <c r="D332" s="194"/>
      <c r="E332" s="194"/>
      <c r="F332" s="194"/>
      <c r="G332" s="194"/>
      <c r="H332" s="194"/>
      <c r="I332" s="195" t="n">
        <v>366</v>
      </c>
      <c r="J332" s="196" t="s">
        <v>463</v>
      </c>
      <c r="K332" s="197"/>
      <c r="L332" s="197"/>
      <c r="M332" s="197"/>
      <c r="N332" s="197"/>
      <c r="O332" s="197"/>
      <c r="P332" s="197"/>
      <c r="Q332" s="197"/>
      <c r="R332" s="197"/>
      <c r="S332" s="197"/>
      <c r="T332" s="197"/>
      <c r="U332" s="197"/>
      <c r="V332" s="197"/>
      <c r="W332" s="197"/>
      <c r="X332" s="197"/>
      <c r="Y332" s="197"/>
      <c r="Z332" s="197"/>
      <c r="AA332" s="197"/>
      <c r="AB332" s="197"/>
      <c r="AC332" s="197"/>
      <c r="AD332" s="197"/>
      <c r="AE332" s="197"/>
      <c r="AF332" s="197"/>
      <c r="AG332" s="197" t="n">
        <f aca="false">SUM(AG333)</f>
        <v>12000</v>
      </c>
      <c r="AH332" s="197" t="n">
        <f aca="false">SUM(AH333)</f>
        <v>6000</v>
      </c>
      <c r="AI332" s="197" t="n">
        <f aca="false">SUM(AI333)</f>
        <v>0</v>
      </c>
      <c r="AJ332" s="197" t="n">
        <f aca="false">SUM(AJ333)</f>
        <v>0</v>
      </c>
      <c r="AK332" s="197" t="n">
        <f aca="false">SUM(AK333)</f>
        <v>12000</v>
      </c>
      <c r="AL332" s="197" t="n">
        <f aca="false">SUM(AL333)</f>
        <v>0</v>
      </c>
      <c r="AM332" s="197" t="n">
        <f aca="false">SUM(AM333)</f>
        <v>0</v>
      </c>
      <c r="AN332" s="197" t="n">
        <f aca="false">SUM(AN333)</f>
        <v>12000</v>
      </c>
      <c r="AO332" s="176" t="n">
        <f aca="false">SUM(AN332/$AN$8)</f>
        <v>1592.67370097551</v>
      </c>
      <c r="AP332" s="188" t="n">
        <f aca="false">SUM(AP333)</f>
        <v>0</v>
      </c>
      <c r="AQ332" s="188"/>
      <c r="AR332" s="176" t="n">
        <f aca="false">SUM(AP332/$AN$8)</f>
        <v>0</v>
      </c>
      <c r="AS332" s="188"/>
      <c r="AT332" s="188"/>
      <c r="AU332" s="176" t="n">
        <v>0</v>
      </c>
      <c r="AV332" s="177" t="n">
        <v>0</v>
      </c>
      <c r="BB332" s="19" t="n">
        <f aca="false">SUM(AW332+AX332+AY332+AZ332+BA332)</f>
        <v>0</v>
      </c>
      <c r="BC332" s="143" t="n">
        <f aca="false">SUM(AU332-BB332)</f>
        <v>0</v>
      </c>
    </row>
    <row r="333" customFormat="false" ht="12.75" hidden="false" customHeight="false" outlineLevel="0" collapsed="false">
      <c r="A333" s="221"/>
      <c r="B333" s="194"/>
      <c r="C333" s="194"/>
      <c r="D333" s="194"/>
      <c r="E333" s="194"/>
      <c r="F333" s="194"/>
      <c r="G333" s="194"/>
      <c r="H333" s="194"/>
      <c r="I333" s="195" t="n">
        <v>36611</v>
      </c>
      <c r="J333" s="196" t="s">
        <v>464</v>
      </c>
      <c r="K333" s="197"/>
      <c r="L333" s="197"/>
      <c r="M333" s="197"/>
      <c r="N333" s="197"/>
      <c r="O333" s="197"/>
      <c r="P333" s="197"/>
      <c r="Q333" s="197"/>
      <c r="R333" s="197"/>
      <c r="S333" s="188"/>
      <c r="T333" s="197"/>
      <c r="U333" s="197"/>
      <c r="V333" s="176"/>
      <c r="W333" s="188"/>
      <c r="X333" s="188"/>
      <c r="Y333" s="188" t="n">
        <v>0</v>
      </c>
      <c r="Z333" s="188" t="n">
        <v>0</v>
      </c>
      <c r="AA333" s="197" t="n">
        <v>12000</v>
      </c>
      <c r="AB333" s="188"/>
      <c r="AC333" s="197" t="n">
        <v>12000</v>
      </c>
      <c r="AD333" s="197" t="n">
        <v>12000</v>
      </c>
      <c r="AE333" s="197"/>
      <c r="AF333" s="197"/>
      <c r="AG333" s="198" t="n">
        <f aca="false">SUM(AD333+AE333-AF333)</f>
        <v>12000</v>
      </c>
      <c r="AH333" s="197" t="n">
        <v>6000</v>
      </c>
      <c r="AI333" s="197" t="n">
        <v>0</v>
      </c>
      <c r="AJ333" s="129" t="n">
        <v>0</v>
      </c>
      <c r="AK333" s="197" t="n">
        <v>12000</v>
      </c>
      <c r="AL333" s="197"/>
      <c r="AM333" s="197"/>
      <c r="AN333" s="129" t="n">
        <f aca="false">SUM(AK333+AL333-AM333)</f>
        <v>12000</v>
      </c>
      <c r="AO333" s="176" t="n">
        <f aca="false">SUM(AN333/$AN$8)</f>
        <v>1592.67370097551</v>
      </c>
      <c r="AP333" s="131" t="n">
        <v>0</v>
      </c>
      <c r="AQ333" s="131"/>
      <c r="AR333" s="176" t="n">
        <f aca="false">SUM(AP333/$AN$8)</f>
        <v>0</v>
      </c>
      <c r="AS333" s="131"/>
      <c r="AT333" s="131"/>
      <c r="AU333" s="176"/>
      <c r="AV333" s="177" t="n">
        <v>0</v>
      </c>
      <c r="BB333" s="19" t="n">
        <f aca="false">SUM(AW333+AX333+AY333+AZ333+BA333)</f>
        <v>0</v>
      </c>
      <c r="BC333" s="143" t="n">
        <f aca="false">SUM(AU333-BB333)</f>
        <v>0</v>
      </c>
    </row>
    <row r="334" customFormat="false" ht="12.75" hidden="false" customHeight="false" outlineLevel="0" collapsed="false">
      <c r="A334" s="211"/>
      <c r="B334" s="190"/>
      <c r="C334" s="190"/>
      <c r="D334" s="190"/>
      <c r="E334" s="190"/>
      <c r="F334" s="190"/>
      <c r="G334" s="190"/>
      <c r="H334" s="190"/>
      <c r="I334" s="191" t="n">
        <v>38</v>
      </c>
      <c r="J334" s="84" t="s">
        <v>70</v>
      </c>
      <c r="K334" s="192" t="n">
        <f aca="false">SUM(K335)</f>
        <v>77000</v>
      </c>
      <c r="L334" s="192" t="n">
        <f aca="false">SUM(L335)</f>
        <v>30000</v>
      </c>
      <c r="M334" s="192" t="n">
        <f aca="false">SUM(M335)</f>
        <v>30000</v>
      </c>
      <c r="N334" s="192" t="n">
        <f aca="false">SUM(N335)</f>
        <v>17000</v>
      </c>
      <c r="O334" s="192" t="n">
        <f aca="false">SUM(O335)</f>
        <v>17000</v>
      </c>
      <c r="P334" s="192" t="n">
        <f aca="false">SUM(P335)</f>
        <v>15000</v>
      </c>
      <c r="Q334" s="192" t="n">
        <f aca="false">SUM(Q335)</f>
        <v>15000</v>
      </c>
      <c r="R334" s="192" t="n">
        <f aca="false">SUM(R335)</f>
        <v>22000</v>
      </c>
      <c r="S334" s="192" t="n">
        <f aca="false">SUM(S335)</f>
        <v>25000</v>
      </c>
      <c r="T334" s="192" t="n">
        <f aca="false">SUM(T335)</f>
        <v>13500</v>
      </c>
      <c r="U334" s="192" t="n">
        <f aca="false">SUM(U335)</f>
        <v>0</v>
      </c>
      <c r="V334" s="192" t="e">
        <f aca="false">SUM(V335)</f>
        <v>#DIV/0!</v>
      </c>
      <c r="W334" s="192" t="n">
        <f aca="false">SUM(W335)</f>
        <v>30000</v>
      </c>
      <c r="X334" s="192" t="n">
        <f aca="false">SUM(X335)</f>
        <v>85000</v>
      </c>
      <c r="Y334" s="192" t="n">
        <f aca="false">SUM(Y335)</f>
        <v>125000</v>
      </c>
      <c r="Z334" s="192" t="n">
        <f aca="false">SUM(Z335)</f>
        <v>185000</v>
      </c>
      <c r="AA334" s="192" t="n">
        <f aca="false">SUM(AA335)</f>
        <v>173000</v>
      </c>
      <c r="AB334" s="192" t="n">
        <f aca="false">SUM(AB335)</f>
        <v>58000</v>
      </c>
      <c r="AC334" s="192" t="n">
        <f aca="false">SUM(AC335)</f>
        <v>223000</v>
      </c>
      <c r="AD334" s="192" t="n">
        <f aca="false">SUM(AD335)</f>
        <v>223000</v>
      </c>
      <c r="AE334" s="192" t="n">
        <f aca="false">SUM(AE335)</f>
        <v>0</v>
      </c>
      <c r="AF334" s="192" t="n">
        <f aca="false">SUM(AF335)</f>
        <v>0</v>
      </c>
      <c r="AG334" s="192" t="n">
        <f aca="false">SUM(AG335)</f>
        <v>223000</v>
      </c>
      <c r="AH334" s="192" t="n">
        <f aca="false">SUM(AH335)</f>
        <v>146500</v>
      </c>
      <c r="AI334" s="192" t="n">
        <f aca="false">SUM(AI335)</f>
        <v>223000</v>
      </c>
      <c r="AJ334" s="192" t="n">
        <f aca="false">SUM(AJ335)</f>
        <v>112500</v>
      </c>
      <c r="AK334" s="192" t="n">
        <f aca="false">SUM(AK335)</f>
        <v>275000</v>
      </c>
      <c r="AL334" s="192" t="n">
        <f aca="false">SUM(AL335)</f>
        <v>47000</v>
      </c>
      <c r="AM334" s="192" t="n">
        <f aca="false">SUM(AM335)</f>
        <v>0</v>
      </c>
      <c r="AN334" s="192" t="n">
        <f aca="false">SUM(AN335)</f>
        <v>322000</v>
      </c>
      <c r="AO334" s="176" t="n">
        <f aca="false">SUM(AN334/$AN$8)</f>
        <v>42736.7443095096</v>
      </c>
      <c r="AP334" s="176" t="n">
        <f aca="false">SUM(AP335)</f>
        <v>275000</v>
      </c>
      <c r="AQ334" s="176"/>
      <c r="AR334" s="176" t="n">
        <f aca="false">SUM(AP334/$AN$8)</f>
        <v>36498.7723140222</v>
      </c>
      <c r="AS334" s="176" t="n">
        <v>275000</v>
      </c>
      <c r="AT334" s="176"/>
      <c r="AU334" s="176" t="n">
        <f aca="false">SUM(AU335)</f>
        <v>12184.06</v>
      </c>
      <c r="AV334" s="177" t="n">
        <f aca="false">SUM(AU334/AR334*100)</f>
        <v>33.3821091163636</v>
      </c>
      <c r="BB334" s="19" t="n">
        <f aca="false">SUM(AW334+AX334+AY334+AZ334+BA334)</f>
        <v>0</v>
      </c>
      <c r="BC334" s="143" t="n">
        <f aca="false">SUM(AU334-BB334)</f>
        <v>12184.06</v>
      </c>
    </row>
    <row r="335" customFormat="false" ht="12.75" hidden="false" customHeight="false" outlineLevel="0" collapsed="false">
      <c r="A335" s="221"/>
      <c r="B335" s="194" t="s">
        <v>83</v>
      </c>
      <c r="C335" s="194"/>
      <c r="D335" s="194"/>
      <c r="E335" s="194"/>
      <c r="F335" s="194"/>
      <c r="G335" s="194"/>
      <c r="H335" s="194"/>
      <c r="I335" s="195" t="n">
        <v>381</v>
      </c>
      <c r="J335" s="196" t="s">
        <v>220</v>
      </c>
      <c r="K335" s="197" t="n">
        <f aca="false">SUM(K343)</f>
        <v>77000</v>
      </c>
      <c r="L335" s="197" t="n">
        <f aca="false">SUM(L343)</f>
        <v>30000</v>
      </c>
      <c r="M335" s="197" t="n">
        <f aca="false">SUM(M343)</f>
        <v>30000</v>
      </c>
      <c r="N335" s="197" t="n">
        <f aca="false">SUM(N343)</f>
        <v>17000</v>
      </c>
      <c r="O335" s="197" t="n">
        <f aca="false">SUM(O343)</f>
        <v>17000</v>
      </c>
      <c r="P335" s="197" t="n">
        <f aca="false">SUM(P336:P343)</f>
        <v>15000</v>
      </c>
      <c r="Q335" s="197" t="n">
        <f aca="false">SUM(Q336:Q343)</f>
        <v>15000</v>
      </c>
      <c r="R335" s="197" t="n">
        <f aca="false">SUM(R336:R343)</f>
        <v>22000</v>
      </c>
      <c r="S335" s="197" t="n">
        <f aca="false">SUM(S336:S343)</f>
        <v>25000</v>
      </c>
      <c r="T335" s="197" t="n">
        <f aca="false">SUM(T336:T343)</f>
        <v>13500</v>
      </c>
      <c r="U335" s="197" t="n">
        <f aca="false">SUM(U336:U343)</f>
        <v>0</v>
      </c>
      <c r="V335" s="197" t="e">
        <f aca="false">SUM(V336:V343)</f>
        <v>#DIV/0!</v>
      </c>
      <c r="W335" s="197" t="n">
        <f aca="false">SUM(W336:W343)</f>
        <v>30000</v>
      </c>
      <c r="X335" s="197" t="n">
        <f aca="false">SUM(X336:X344)</f>
        <v>85000</v>
      </c>
      <c r="Y335" s="197" t="n">
        <f aca="false">SUM(Y336:Y344)</f>
        <v>125000</v>
      </c>
      <c r="Z335" s="197" t="n">
        <f aca="false">SUM(Z336:Z344)</f>
        <v>185000</v>
      </c>
      <c r="AA335" s="197" t="n">
        <f aca="false">SUM(AA336:AA344)</f>
        <v>173000</v>
      </c>
      <c r="AB335" s="197" t="n">
        <f aca="false">SUM(AB336:AB344)</f>
        <v>58000</v>
      </c>
      <c r="AC335" s="197" t="n">
        <f aca="false">SUM(AC336:AC344)</f>
        <v>223000</v>
      </c>
      <c r="AD335" s="197" t="n">
        <f aca="false">SUM(AD336:AD344)</f>
        <v>223000</v>
      </c>
      <c r="AE335" s="197" t="n">
        <f aca="false">SUM(AE336:AE344)</f>
        <v>0</v>
      </c>
      <c r="AF335" s="197" t="n">
        <f aca="false">SUM(AF336:AF344)</f>
        <v>0</v>
      </c>
      <c r="AG335" s="197" t="n">
        <f aca="false">SUM(AG336:AG344)</f>
        <v>223000</v>
      </c>
      <c r="AH335" s="197" t="n">
        <f aca="false">SUM(AH336:AH344)</f>
        <v>146500</v>
      </c>
      <c r="AI335" s="197" t="n">
        <f aca="false">SUM(AI336:AI344)</f>
        <v>223000</v>
      </c>
      <c r="AJ335" s="197" t="n">
        <f aca="false">SUM(AJ336:AJ344)</f>
        <v>112500</v>
      </c>
      <c r="AK335" s="197" t="n">
        <f aca="false">SUM(AK336:AK344)</f>
        <v>275000</v>
      </c>
      <c r="AL335" s="197" t="n">
        <f aca="false">SUM(AL336:AL344)</f>
        <v>47000</v>
      </c>
      <c r="AM335" s="197" t="n">
        <f aca="false">SUM(AM336:AM344)</f>
        <v>0</v>
      </c>
      <c r="AN335" s="197" t="n">
        <f aca="false">SUM(AN336:AN344)</f>
        <v>322000</v>
      </c>
      <c r="AO335" s="176" t="n">
        <f aca="false">SUM(AN335/$AN$8)</f>
        <v>42736.7443095096</v>
      </c>
      <c r="AP335" s="188" t="n">
        <f aca="false">SUM(AP336:AP344)</f>
        <v>275000</v>
      </c>
      <c r="AQ335" s="188"/>
      <c r="AR335" s="176" t="n">
        <f aca="false">SUM(AP335/$AN$8)</f>
        <v>36498.7723140222</v>
      </c>
      <c r="AS335" s="188"/>
      <c r="AT335" s="188"/>
      <c r="AU335" s="176" t="n">
        <f aca="false">SUM(AU336:AU344)</f>
        <v>12184.06</v>
      </c>
      <c r="AV335" s="177" t="n">
        <f aca="false">SUM(AU335/AR335*100)</f>
        <v>33.3821091163636</v>
      </c>
      <c r="BB335" s="19" t="n">
        <f aca="false">SUM(AW335+AX335+AY335+AZ335+BA335)</f>
        <v>0</v>
      </c>
      <c r="BC335" s="143" t="n">
        <f aca="false">SUM(AU335-BB335)</f>
        <v>12184.06</v>
      </c>
    </row>
    <row r="336" customFormat="false" ht="12.75" hidden="false" customHeight="false" outlineLevel="0" collapsed="false">
      <c r="A336" s="221"/>
      <c r="B336" s="194"/>
      <c r="C336" s="194"/>
      <c r="D336" s="194"/>
      <c r="E336" s="194"/>
      <c r="F336" s="194"/>
      <c r="G336" s="194"/>
      <c r="H336" s="194"/>
      <c r="I336" s="195" t="n">
        <v>38113</v>
      </c>
      <c r="J336" s="196" t="s">
        <v>465</v>
      </c>
      <c r="K336" s="197"/>
      <c r="L336" s="197"/>
      <c r="M336" s="197"/>
      <c r="N336" s="197"/>
      <c r="O336" s="197"/>
      <c r="P336" s="197"/>
      <c r="Q336" s="197"/>
      <c r="R336" s="197" t="n">
        <v>10000</v>
      </c>
      <c r="S336" s="197" t="n">
        <v>10000</v>
      </c>
      <c r="T336" s="197" t="n">
        <v>5000</v>
      </c>
      <c r="U336" s="197"/>
      <c r="V336" s="176" t="e">
        <f aca="false">S336/P336*100</f>
        <v>#DIV/0!</v>
      </c>
      <c r="W336" s="176" t="n">
        <v>15000</v>
      </c>
      <c r="X336" s="197" t="n">
        <v>15000</v>
      </c>
      <c r="Y336" s="197" t="n">
        <v>15000</v>
      </c>
      <c r="Z336" s="197" t="n">
        <v>15000</v>
      </c>
      <c r="AA336" s="197" t="n">
        <v>15000</v>
      </c>
      <c r="AB336" s="197" t="n">
        <v>15000</v>
      </c>
      <c r="AC336" s="197" t="n">
        <v>15000</v>
      </c>
      <c r="AD336" s="197" t="n">
        <v>15000</v>
      </c>
      <c r="AE336" s="197"/>
      <c r="AF336" s="197"/>
      <c r="AG336" s="198" t="n">
        <f aca="false">SUM(AD336+AE336-AF336)</f>
        <v>15000</v>
      </c>
      <c r="AH336" s="197" t="n">
        <v>15000</v>
      </c>
      <c r="AI336" s="197" t="n">
        <v>15000</v>
      </c>
      <c r="AJ336" s="129" t="n">
        <v>15000</v>
      </c>
      <c r="AK336" s="197" t="n">
        <v>15000</v>
      </c>
      <c r="AL336" s="197"/>
      <c r="AM336" s="197"/>
      <c r="AN336" s="129" t="n">
        <f aca="false">SUM(AK336+AL336-AM336)</f>
        <v>15000</v>
      </c>
      <c r="AO336" s="176" t="n">
        <f aca="false">SUM(AN336/$AN$8)</f>
        <v>1990.84212621939</v>
      </c>
      <c r="AP336" s="131" t="n">
        <v>15000</v>
      </c>
      <c r="AQ336" s="131"/>
      <c r="AR336" s="176" t="n">
        <f aca="false">SUM(AP336/$AN$8)</f>
        <v>1990.84212621939</v>
      </c>
      <c r="AS336" s="131"/>
      <c r="AT336" s="131"/>
      <c r="AU336" s="176"/>
      <c r="AV336" s="177" t="n">
        <f aca="false">SUM(AU336/AR336*100)</f>
        <v>0</v>
      </c>
      <c r="AW336" s="176"/>
      <c r="AX336" s="129"/>
      <c r="BB336" s="19" t="n">
        <f aca="false">SUM(AW336+AX336+AY336+AZ336+BA336)</f>
        <v>0</v>
      </c>
      <c r="BC336" s="143" t="n">
        <f aca="false">SUM(AU336-BB336)</f>
        <v>0</v>
      </c>
    </row>
    <row r="337" customFormat="false" ht="12.75" hidden="false" customHeight="false" outlineLevel="0" collapsed="false">
      <c r="A337" s="221"/>
      <c r="B337" s="194"/>
      <c r="C337" s="194"/>
      <c r="D337" s="194"/>
      <c r="E337" s="194"/>
      <c r="F337" s="194"/>
      <c r="G337" s="194"/>
      <c r="H337" s="194"/>
      <c r="I337" s="195" t="n">
        <v>38113</v>
      </c>
      <c r="J337" s="196" t="s">
        <v>466</v>
      </c>
      <c r="K337" s="197"/>
      <c r="L337" s="197"/>
      <c r="M337" s="197"/>
      <c r="N337" s="197"/>
      <c r="O337" s="197"/>
      <c r="P337" s="197"/>
      <c r="Q337" s="197"/>
      <c r="R337" s="197"/>
      <c r="S337" s="197"/>
      <c r="T337" s="197"/>
      <c r="U337" s="197"/>
      <c r="V337" s="176"/>
      <c r="W337" s="176"/>
      <c r="X337" s="197" t="n">
        <v>20000</v>
      </c>
      <c r="Y337" s="197" t="n">
        <v>20000</v>
      </c>
      <c r="Z337" s="197" t="n">
        <v>30000</v>
      </c>
      <c r="AA337" s="197" t="n">
        <v>30000</v>
      </c>
      <c r="AB337" s="197" t="n">
        <v>10000</v>
      </c>
      <c r="AC337" s="197" t="n">
        <v>30000</v>
      </c>
      <c r="AD337" s="197" t="n">
        <v>30000</v>
      </c>
      <c r="AE337" s="197"/>
      <c r="AF337" s="197"/>
      <c r="AG337" s="198" t="n">
        <f aca="false">SUM(AD337+AE337-AF337)</f>
        <v>30000</v>
      </c>
      <c r="AH337" s="197" t="n">
        <v>32000</v>
      </c>
      <c r="AI337" s="197" t="n">
        <v>30000</v>
      </c>
      <c r="AJ337" s="129" t="n">
        <v>0</v>
      </c>
      <c r="AK337" s="197" t="n">
        <v>30000</v>
      </c>
      <c r="AL337" s="197" t="n">
        <v>7000</v>
      </c>
      <c r="AM337" s="197"/>
      <c r="AN337" s="129" t="n">
        <f aca="false">SUM(AK337+AL337-AM337)</f>
        <v>37000</v>
      </c>
      <c r="AO337" s="176" t="n">
        <f aca="false">SUM(AN337/$AN$8)</f>
        <v>4910.74391134116</v>
      </c>
      <c r="AP337" s="131" t="n">
        <v>35000</v>
      </c>
      <c r="AQ337" s="131"/>
      <c r="AR337" s="176" t="n">
        <f aca="false">SUM(AP337/$AN$8)</f>
        <v>4645.29829451191</v>
      </c>
      <c r="AS337" s="131"/>
      <c r="AT337" s="131"/>
      <c r="AU337" s="176" t="n">
        <v>2322.32</v>
      </c>
      <c r="AV337" s="177" t="n">
        <f aca="false">SUM(AU337/AR337*100)</f>
        <v>49.9929144</v>
      </c>
      <c r="AW337" s="176"/>
      <c r="AX337" s="129"/>
      <c r="AY337" s="176" t="n">
        <v>2322.32</v>
      </c>
      <c r="BB337" s="19" t="n">
        <f aca="false">SUM(AW337+AX337+AY337+AZ337+BA337)</f>
        <v>2322.32</v>
      </c>
      <c r="BC337" s="143" t="n">
        <f aca="false">SUM(AU337-BB337)</f>
        <v>0</v>
      </c>
    </row>
    <row r="338" customFormat="false" ht="12.75" hidden="false" customHeight="false" outlineLevel="0" collapsed="false">
      <c r="A338" s="221"/>
      <c r="B338" s="194"/>
      <c r="C338" s="194"/>
      <c r="D338" s="194"/>
      <c r="E338" s="194"/>
      <c r="F338" s="194"/>
      <c r="G338" s="194"/>
      <c r="H338" s="194"/>
      <c r="I338" s="195" t="n">
        <v>38113</v>
      </c>
      <c r="J338" s="196" t="s">
        <v>467</v>
      </c>
      <c r="K338" s="197"/>
      <c r="L338" s="197"/>
      <c r="M338" s="197"/>
      <c r="N338" s="197"/>
      <c r="O338" s="197"/>
      <c r="P338" s="197"/>
      <c r="Q338" s="197"/>
      <c r="R338" s="197"/>
      <c r="S338" s="197"/>
      <c r="T338" s="197"/>
      <c r="U338" s="197"/>
      <c r="V338" s="176"/>
      <c r="W338" s="176"/>
      <c r="X338" s="197"/>
      <c r="Y338" s="197"/>
      <c r="Z338" s="197"/>
      <c r="AA338" s="197" t="n">
        <v>10000</v>
      </c>
      <c r="AB338" s="197"/>
      <c r="AC338" s="197" t="n">
        <v>10000</v>
      </c>
      <c r="AD338" s="197" t="n">
        <v>10000</v>
      </c>
      <c r="AE338" s="197"/>
      <c r="AF338" s="197"/>
      <c r="AG338" s="198" t="n">
        <f aca="false">SUM(AD338+AE338-AF338)</f>
        <v>10000</v>
      </c>
      <c r="AH338" s="197" t="n">
        <v>10000</v>
      </c>
      <c r="AI338" s="197" t="n">
        <v>10000</v>
      </c>
      <c r="AJ338" s="129" t="n">
        <v>10000</v>
      </c>
      <c r="AK338" s="197" t="n">
        <v>10000</v>
      </c>
      <c r="AL338" s="197"/>
      <c r="AM338" s="197"/>
      <c r="AN338" s="129" t="n">
        <f aca="false">SUM(AK338+AL338-AM338)</f>
        <v>10000</v>
      </c>
      <c r="AO338" s="176" t="n">
        <f aca="false">SUM(AN338/$AN$8)</f>
        <v>1327.22808414626</v>
      </c>
      <c r="AP338" s="131" t="n">
        <v>15000</v>
      </c>
      <c r="AQ338" s="131"/>
      <c r="AR338" s="176" t="n">
        <f aca="false">SUM(AP338/$AN$8)</f>
        <v>1990.84212621939</v>
      </c>
      <c r="AS338" s="131"/>
      <c r="AT338" s="131"/>
      <c r="AU338" s="176" t="n">
        <v>0</v>
      </c>
      <c r="AV338" s="177" t="n">
        <f aca="false">SUM(AU338/AR338*100)</f>
        <v>0</v>
      </c>
      <c r="AW338" s="176"/>
      <c r="AX338" s="129"/>
      <c r="AY338" s="176" t="n">
        <v>0</v>
      </c>
      <c r="BB338" s="19" t="n">
        <f aca="false">SUM(AW338+AX338+AY338+AZ338+BA338)</f>
        <v>0</v>
      </c>
      <c r="BC338" s="143" t="n">
        <f aca="false">SUM(AU338-BB338)</f>
        <v>0</v>
      </c>
    </row>
    <row r="339" customFormat="false" ht="12.75" hidden="false" customHeight="false" outlineLevel="0" collapsed="false">
      <c r="A339" s="221"/>
      <c r="B339" s="194"/>
      <c r="C339" s="194"/>
      <c r="D339" s="194"/>
      <c r="E339" s="194"/>
      <c r="F339" s="194"/>
      <c r="G339" s="194"/>
      <c r="H339" s="194"/>
      <c r="I339" s="195" t="n">
        <v>38113</v>
      </c>
      <c r="J339" s="196" t="s">
        <v>468</v>
      </c>
      <c r="K339" s="197"/>
      <c r="L339" s="197"/>
      <c r="M339" s="197"/>
      <c r="N339" s="197"/>
      <c r="O339" s="197"/>
      <c r="P339" s="197"/>
      <c r="Q339" s="197"/>
      <c r="R339" s="197"/>
      <c r="S339" s="197"/>
      <c r="T339" s="197"/>
      <c r="U339" s="197"/>
      <c r="V339" s="176"/>
      <c r="W339" s="176"/>
      <c r="X339" s="197"/>
      <c r="Y339" s="197"/>
      <c r="Z339" s="197"/>
      <c r="AA339" s="197" t="n">
        <v>10000</v>
      </c>
      <c r="AB339" s="197"/>
      <c r="AC339" s="197" t="n">
        <v>10000</v>
      </c>
      <c r="AD339" s="197" t="n">
        <v>10000</v>
      </c>
      <c r="AE339" s="197"/>
      <c r="AF339" s="197"/>
      <c r="AG339" s="198" t="n">
        <f aca="false">SUM(AD339+AE339-AF339)</f>
        <v>10000</v>
      </c>
      <c r="AH339" s="197" t="n">
        <v>10000</v>
      </c>
      <c r="AI339" s="197" t="n">
        <v>10000</v>
      </c>
      <c r="AJ339" s="129" t="n">
        <v>10000</v>
      </c>
      <c r="AK339" s="197" t="n">
        <v>10000</v>
      </c>
      <c r="AL339" s="197"/>
      <c r="AM339" s="197"/>
      <c r="AN339" s="129" t="n">
        <f aca="false">SUM(AK339+AL339-AM339)</f>
        <v>10000</v>
      </c>
      <c r="AO339" s="176" t="n">
        <f aca="false">SUM(AN339/$AN$8)</f>
        <v>1327.22808414626</v>
      </c>
      <c r="AP339" s="131" t="n">
        <v>15000</v>
      </c>
      <c r="AQ339" s="131"/>
      <c r="AR339" s="176" t="n">
        <f aca="false">SUM(AP339/$AN$8)</f>
        <v>1990.84212621939</v>
      </c>
      <c r="AS339" s="131"/>
      <c r="AT339" s="131"/>
      <c r="AU339" s="176" t="n">
        <v>995</v>
      </c>
      <c r="AV339" s="177" t="n">
        <f aca="false">SUM(AU339/AR339*100)</f>
        <v>49.97885</v>
      </c>
      <c r="AW339" s="176"/>
      <c r="AX339" s="129"/>
      <c r="AY339" s="176" t="n">
        <v>995</v>
      </c>
      <c r="BB339" s="19" t="n">
        <f aca="false">SUM(AW339+AX339+AY339+AZ339+BA339)</f>
        <v>995</v>
      </c>
      <c r="BC339" s="143" t="n">
        <f aca="false">SUM(AU339-BB339)</f>
        <v>0</v>
      </c>
    </row>
    <row r="340" customFormat="false" ht="12.75" hidden="false" customHeight="false" outlineLevel="0" collapsed="false">
      <c r="A340" s="221"/>
      <c r="B340" s="194"/>
      <c r="C340" s="194"/>
      <c r="D340" s="194"/>
      <c r="E340" s="194"/>
      <c r="F340" s="194"/>
      <c r="G340" s="194"/>
      <c r="H340" s="194"/>
      <c r="I340" s="195" t="n">
        <v>38113</v>
      </c>
      <c r="J340" s="196" t="s">
        <v>469</v>
      </c>
      <c r="K340" s="197"/>
      <c r="L340" s="197"/>
      <c r="M340" s="197"/>
      <c r="N340" s="197"/>
      <c r="O340" s="197"/>
      <c r="P340" s="197"/>
      <c r="Q340" s="197"/>
      <c r="R340" s="197"/>
      <c r="S340" s="197"/>
      <c r="T340" s="197"/>
      <c r="U340" s="197"/>
      <c r="V340" s="176"/>
      <c r="W340" s="176"/>
      <c r="X340" s="197"/>
      <c r="Y340" s="197"/>
      <c r="Z340" s="197"/>
      <c r="AA340" s="197" t="n">
        <v>25000</v>
      </c>
      <c r="AB340" s="197"/>
      <c r="AC340" s="197" t="n">
        <v>25000</v>
      </c>
      <c r="AD340" s="197" t="n">
        <v>28000</v>
      </c>
      <c r="AE340" s="197"/>
      <c r="AF340" s="197"/>
      <c r="AG340" s="198" t="n">
        <f aca="false">SUM(AD340+AE340-AF340)</f>
        <v>28000</v>
      </c>
      <c r="AH340" s="197" t="n">
        <v>28000</v>
      </c>
      <c r="AI340" s="197" t="n">
        <v>28000</v>
      </c>
      <c r="AJ340" s="129" t="n">
        <v>16000</v>
      </c>
      <c r="AK340" s="197" t="n">
        <v>30000</v>
      </c>
      <c r="AL340" s="197" t="n">
        <v>15000</v>
      </c>
      <c r="AM340" s="197"/>
      <c r="AN340" s="129" t="n">
        <f aca="false">SUM(AK340+AL340-AM340)</f>
        <v>45000</v>
      </c>
      <c r="AO340" s="176" t="n">
        <f aca="false">SUM(AN340/$AN$8)</f>
        <v>5972.52637865817</v>
      </c>
      <c r="AP340" s="131" t="n">
        <v>35000</v>
      </c>
      <c r="AQ340" s="131"/>
      <c r="AR340" s="176" t="n">
        <f aca="false">SUM(AP340/$AN$8)</f>
        <v>4645.29829451191</v>
      </c>
      <c r="AS340" s="131"/>
      <c r="AT340" s="131"/>
      <c r="AU340" s="176" t="n">
        <v>1161.32</v>
      </c>
      <c r="AV340" s="177" t="n">
        <f aca="false">SUM(AU340/AR340*100)</f>
        <v>24.9999015428571</v>
      </c>
      <c r="AW340" s="176"/>
      <c r="AX340" s="129"/>
      <c r="AY340" s="176" t="n">
        <v>1161.32</v>
      </c>
      <c r="BB340" s="19" t="n">
        <f aca="false">SUM(AW340+AX340+AY340+AZ340+BA340)</f>
        <v>1161.32</v>
      </c>
      <c r="BC340" s="143" t="n">
        <f aca="false">SUM(AU340-BB340)</f>
        <v>0</v>
      </c>
    </row>
    <row r="341" customFormat="false" ht="12.75" hidden="false" customHeight="false" outlineLevel="0" collapsed="false">
      <c r="A341" s="221"/>
      <c r="B341" s="194"/>
      <c r="C341" s="194"/>
      <c r="D341" s="194"/>
      <c r="E341" s="194"/>
      <c r="F341" s="194"/>
      <c r="G341" s="194"/>
      <c r="H341" s="194"/>
      <c r="I341" s="195" t="n">
        <v>38113</v>
      </c>
      <c r="J341" s="196" t="s">
        <v>470</v>
      </c>
      <c r="K341" s="197"/>
      <c r="L341" s="197"/>
      <c r="M341" s="197"/>
      <c r="N341" s="197"/>
      <c r="O341" s="197"/>
      <c r="P341" s="197"/>
      <c r="Q341" s="197"/>
      <c r="R341" s="197"/>
      <c r="S341" s="197"/>
      <c r="T341" s="197"/>
      <c r="U341" s="197"/>
      <c r="V341" s="176"/>
      <c r="W341" s="176"/>
      <c r="X341" s="197"/>
      <c r="Y341" s="197"/>
      <c r="Z341" s="197"/>
      <c r="AA341" s="197" t="n">
        <v>10000</v>
      </c>
      <c r="AB341" s="197"/>
      <c r="AC341" s="197" t="n">
        <v>10000</v>
      </c>
      <c r="AD341" s="197" t="n">
        <v>10000</v>
      </c>
      <c r="AE341" s="197"/>
      <c r="AF341" s="197"/>
      <c r="AG341" s="198" t="n">
        <f aca="false">SUM(AD341+AE341-AF341)</f>
        <v>10000</v>
      </c>
      <c r="AH341" s="197" t="n">
        <v>5000</v>
      </c>
      <c r="AI341" s="197" t="n">
        <v>10000</v>
      </c>
      <c r="AJ341" s="129" t="n">
        <v>5000</v>
      </c>
      <c r="AK341" s="197" t="n">
        <v>10000</v>
      </c>
      <c r="AL341" s="197"/>
      <c r="AM341" s="197"/>
      <c r="AN341" s="129" t="n">
        <f aca="false">SUM(AK341+AL341-AM341)</f>
        <v>10000</v>
      </c>
      <c r="AO341" s="176" t="n">
        <f aca="false">SUM(AN341/$AN$8)</f>
        <v>1327.22808414626</v>
      </c>
      <c r="AP341" s="131" t="n">
        <v>15000</v>
      </c>
      <c r="AQ341" s="131"/>
      <c r="AR341" s="176" t="n">
        <f aca="false">SUM(AP341/$AN$8)</f>
        <v>1990.84212621939</v>
      </c>
      <c r="AS341" s="131"/>
      <c r="AT341" s="131"/>
      <c r="AU341" s="176" t="n">
        <v>955.42</v>
      </c>
      <c r="AV341" s="177" t="n">
        <f aca="false">SUM(AU341/AR341*100)</f>
        <v>47.9907466</v>
      </c>
      <c r="AW341" s="176"/>
      <c r="AX341" s="129"/>
      <c r="AY341" s="176" t="n">
        <v>955.42</v>
      </c>
      <c r="BB341" s="19" t="n">
        <f aca="false">SUM(AW341+AX341+AY341+AZ341+BA341)</f>
        <v>955.42</v>
      </c>
      <c r="BC341" s="143" t="n">
        <f aca="false">SUM(AU341-BB341)</f>
        <v>0</v>
      </c>
    </row>
    <row r="342" customFormat="false" ht="12.75" hidden="false" customHeight="false" outlineLevel="0" collapsed="false">
      <c r="A342" s="221"/>
      <c r="B342" s="194"/>
      <c r="C342" s="194"/>
      <c r="D342" s="194"/>
      <c r="E342" s="194"/>
      <c r="F342" s="194"/>
      <c r="G342" s="194"/>
      <c r="H342" s="194"/>
      <c r="I342" s="195" t="n">
        <v>38113</v>
      </c>
      <c r="J342" s="196" t="s">
        <v>471</v>
      </c>
      <c r="K342" s="197"/>
      <c r="L342" s="197"/>
      <c r="M342" s="197"/>
      <c r="N342" s="197"/>
      <c r="O342" s="197"/>
      <c r="P342" s="197"/>
      <c r="Q342" s="197"/>
      <c r="R342" s="197"/>
      <c r="S342" s="197"/>
      <c r="T342" s="197"/>
      <c r="U342" s="197"/>
      <c r="V342" s="176"/>
      <c r="W342" s="176"/>
      <c r="X342" s="197"/>
      <c r="Y342" s="197"/>
      <c r="Z342" s="197"/>
      <c r="AA342" s="197" t="n">
        <v>2000</v>
      </c>
      <c r="AB342" s="197"/>
      <c r="AC342" s="197" t="n">
        <v>2000</v>
      </c>
      <c r="AD342" s="197" t="n">
        <v>2000</v>
      </c>
      <c r="AE342" s="197"/>
      <c r="AF342" s="197"/>
      <c r="AG342" s="198" t="n">
        <f aca="false">SUM(AD342+AE342-AF342)</f>
        <v>2000</v>
      </c>
      <c r="AH342" s="197" t="n">
        <v>2000</v>
      </c>
      <c r="AI342" s="197" t="n">
        <v>2000</v>
      </c>
      <c r="AJ342" s="129" t="n">
        <v>2000</v>
      </c>
      <c r="AK342" s="197" t="n">
        <v>2000</v>
      </c>
      <c r="AL342" s="197"/>
      <c r="AM342" s="197"/>
      <c r="AN342" s="129" t="n">
        <f aca="false">SUM(AK342+AL342-AM342)</f>
        <v>2000</v>
      </c>
      <c r="AO342" s="176" t="n">
        <f aca="false">SUM(AN342/$AN$8)</f>
        <v>265.445616829252</v>
      </c>
      <c r="AP342" s="131" t="n">
        <v>2000</v>
      </c>
      <c r="AQ342" s="131"/>
      <c r="AR342" s="176" t="n">
        <f aca="false">SUM(AP342/$AN$8)</f>
        <v>265.445616829252</v>
      </c>
      <c r="AS342" s="131"/>
      <c r="AT342" s="131"/>
      <c r="AU342" s="176"/>
      <c r="AV342" s="177" t="n">
        <f aca="false">SUM(AU342/AR342*100)</f>
        <v>0</v>
      </c>
      <c r="AW342" s="176"/>
      <c r="AX342" s="129"/>
      <c r="AY342" s="176"/>
      <c r="BB342" s="19" t="n">
        <f aca="false">SUM(AW342+AX342+AY342+AZ342+BA342)</f>
        <v>0</v>
      </c>
      <c r="BC342" s="143" t="n">
        <f aca="false">SUM(AU342-BB342)</f>
        <v>0</v>
      </c>
    </row>
    <row r="343" customFormat="false" ht="12.75" hidden="false" customHeight="false" outlineLevel="0" collapsed="false">
      <c r="A343" s="221"/>
      <c r="B343" s="194"/>
      <c r="C343" s="194"/>
      <c r="D343" s="194"/>
      <c r="E343" s="194"/>
      <c r="F343" s="194"/>
      <c r="G343" s="194"/>
      <c r="H343" s="194"/>
      <c r="I343" s="195" t="n">
        <v>38113</v>
      </c>
      <c r="J343" s="196" t="s">
        <v>472</v>
      </c>
      <c r="K343" s="197" t="n">
        <v>77000</v>
      </c>
      <c r="L343" s="197" t="n">
        <v>30000</v>
      </c>
      <c r="M343" s="197" t="n">
        <v>30000</v>
      </c>
      <c r="N343" s="197" t="n">
        <v>17000</v>
      </c>
      <c r="O343" s="197" t="n">
        <v>17000</v>
      </c>
      <c r="P343" s="197" t="n">
        <v>15000</v>
      </c>
      <c r="Q343" s="197" t="n">
        <v>15000</v>
      </c>
      <c r="R343" s="197" t="n">
        <v>12000</v>
      </c>
      <c r="S343" s="197" t="n">
        <v>15000</v>
      </c>
      <c r="T343" s="197" t="n">
        <v>8500</v>
      </c>
      <c r="U343" s="197"/>
      <c r="V343" s="176" t="n">
        <f aca="false">S343/P343*100</f>
        <v>100</v>
      </c>
      <c r="W343" s="176" t="n">
        <v>15000</v>
      </c>
      <c r="X343" s="197" t="n">
        <v>30000</v>
      </c>
      <c r="Y343" s="197" t="n">
        <v>70000</v>
      </c>
      <c r="Z343" s="197" t="n">
        <v>90000</v>
      </c>
      <c r="AA343" s="197" t="n">
        <v>21000</v>
      </c>
      <c r="AB343" s="197" t="n">
        <v>28000</v>
      </c>
      <c r="AC343" s="197" t="n">
        <v>21000</v>
      </c>
      <c r="AD343" s="197" t="n">
        <v>18000</v>
      </c>
      <c r="AE343" s="197"/>
      <c r="AF343" s="197"/>
      <c r="AG343" s="198" t="n">
        <f aca="false">SUM(AD343+AE343-AF343)</f>
        <v>18000</v>
      </c>
      <c r="AH343" s="197" t="n">
        <v>4500</v>
      </c>
      <c r="AI343" s="197" t="n">
        <v>18000</v>
      </c>
      <c r="AJ343" s="129" t="n">
        <v>4500</v>
      </c>
      <c r="AK343" s="197" t="n">
        <v>18000</v>
      </c>
      <c r="AL343" s="197"/>
      <c r="AM343" s="197"/>
      <c r="AN343" s="129" t="n">
        <f aca="false">SUM(AK343+AL343-AM343)</f>
        <v>18000</v>
      </c>
      <c r="AO343" s="176" t="n">
        <f aca="false">SUM(AN343/$AN$8)</f>
        <v>2389.01055146327</v>
      </c>
      <c r="AP343" s="131" t="n">
        <v>18000</v>
      </c>
      <c r="AQ343" s="131"/>
      <c r="AR343" s="176" t="n">
        <f aca="false">SUM(AP343/$AN$8)</f>
        <v>2389.01055146327</v>
      </c>
      <c r="AS343" s="131"/>
      <c r="AT343" s="131"/>
      <c r="AU343" s="176" t="n">
        <v>750</v>
      </c>
      <c r="AV343" s="177" t="n">
        <f aca="false">SUM(AU343/AR343*100)</f>
        <v>31.39375</v>
      </c>
      <c r="AW343" s="176"/>
      <c r="AX343" s="131"/>
      <c r="AY343" s="176" t="n">
        <v>750</v>
      </c>
      <c r="BB343" s="19" t="n">
        <f aca="false">SUM(AW343+AX343+AY343+AZ343+BA343)</f>
        <v>750</v>
      </c>
      <c r="BC343" s="143" t="n">
        <f aca="false">SUM(AU343-BB343)</f>
        <v>0</v>
      </c>
    </row>
    <row r="344" customFormat="false" ht="12.75" hidden="false" customHeight="false" outlineLevel="0" collapsed="false">
      <c r="A344" s="221"/>
      <c r="B344" s="194"/>
      <c r="C344" s="194"/>
      <c r="D344" s="194"/>
      <c r="E344" s="194"/>
      <c r="F344" s="194"/>
      <c r="G344" s="194"/>
      <c r="H344" s="194"/>
      <c r="I344" s="195" t="n">
        <v>38113</v>
      </c>
      <c r="J344" s="196" t="s">
        <v>473</v>
      </c>
      <c r="K344" s="197"/>
      <c r="L344" s="197"/>
      <c r="M344" s="197"/>
      <c r="N344" s="197"/>
      <c r="O344" s="197"/>
      <c r="P344" s="197" t="n">
        <v>50000</v>
      </c>
      <c r="Q344" s="197" t="n">
        <v>50000</v>
      </c>
      <c r="R344" s="197" t="n">
        <v>43400</v>
      </c>
      <c r="S344" s="188" t="n">
        <v>70000</v>
      </c>
      <c r="T344" s="197" t="n">
        <v>46800</v>
      </c>
      <c r="U344" s="197"/>
      <c r="V344" s="176" t="n">
        <f aca="false">S344/P344*100</f>
        <v>140</v>
      </c>
      <c r="W344" s="188" t="n">
        <v>95000</v>
      </c>
      <c r="X344" s="197" t="n">
        <v>20000</v>
      </c>
      <c r="Y344" s="197" t="n">
        <v>20000</v>
      </c>
      <c r="Z344" s="197" t="n">
        <v>50000</v>
      </c>
      <c r="AA344" s="197" t="n">
        <v>50000</v>
      </c>
      <c r="AB344" s="197" t="n">
        <v>5000</v>
      </c>
      <c r="AC344" s="197" t="n">
        <v>100000</v>
      </c>
      <c r="AD344" s="197" t="n">
        <v>100000</v>
      </c>
      <c r="AE344" s="197"/>
      <c r="AF344" s="197"/>
      <c r="AG344" s="198" t="n">
        <f aca="false">SUM(AD344+AE344-AF344)</f>
        <v>100000</v>
      </c>
      <c r="AH344" s="197" t="n">
        <v>40000</v>
      </c>
      <c r="AI344" s="197" t="n">
        <v>100000</v>
      </c>
      <c r="AJ344" s="129" t="n">
        <v>50000</v>
      </c>
      <c r="AK344" s="197" t="n">
        <v>150000</v>
      </c>
      <c r="AL344" s="197" t="n">
        <v>25000</v>
      </c>
      <c r="AM344" s="197"/>
      <c r="AN344" s="129" t="n">
        <f aca="false">SUM(AK344+AL344-AM344)</f>
        <v>175000</v>
      </c>
      <c r="AO344" s="176" t="n">
        <f aca="false">SUM(AN344/$AN$8)</f>
        <v>23226.4914725596</v>
      </c>
      <c r="AP344" s="131" t="n">
        <v>125000</v>
      </c>
      <c r="AQ344" s="131"/>
      <c r="AR344" s="176" t="n">
        <f aca="false">SUM(AP344/$AN$8)</f>
        <v>16590.3510518283</v>
      </c>
      <c r="AS344" s="131"/>
      <c r="AT344" s="131"/>
      <c r="AU344" s="176" t="n">
        <v>6000</v>
      </c>
      <c r="AV344" s="177" t="n">
        <f aca="false">SUM(AU344/AR344*100)</f>
        <v>36.1656</v>
      </c>
      <c r="AW344" s="176"/>
      <c r="AX344" s="129"/>
      <c r="AY344" s="176" t="n">
        <v>6000</v>
      </c>
      <c r="BB344" s="19" t="n">
        <f aca="false">SUM(AW344+AX344+AY344+AZ344+BA344)</f>
        <v>6000</v>
      </c>
      <c r="BC344" s="143" t="n">
        <f aca="false">SUM(AU344-BB344)</f>
        <v>0</v>
      </c>
    </row>
    <row r="345" customFormat="false" ht="12.75" hidden="true" customHeight="false" outlineLevel="0" collapsed="false">
      <c r="A345" s="184" t="s">
        <v>474</v>
      </c>
      <c r="B345" s="200"/>
      <c r="C345" s="200"/>
      <c r="D345" s="200"/>
      <c r="E345" s="200"/>
      <c r="F345" s="200"/>
      <c r="G345" s="200"/>
      <c r="H345" s="200"/>
      <c r="I345" s="180" t="s">
        <v>475</v>
      </c>
      <c r="J345" s="181" t="s">
        <v>476</v>
      </c>
      <c r="K345" s="182" t="n">
        <f aca="false">SUM(K346)</f>
        <v>398010</v>
      </c>
      <c r="L345" s="182" t="n">
        <f aca="false">SUM(L346)</f>
        <v>170000</v>
      </c>
      <c r="M345" s="182" t="n">
        <f aca="false">SUM(M346)</f>
        <v>170000</v>
      </c>
      <c r="N345" s="182" t="n">
        <f aca="false">SUM(N346)</f>
        <v>36000</v>
      </c>
      <c r="O345" s="182" t="n">
        <f aca="false">SUM(O346)</f>
        <v>36000</v>
      </c>
      <c r="P345" s="182" t="n">
        <f aca="false">SUM(P346)</f>
        <v>70000</v>
      </c>
      <c r="Q345" s="182" t="n">
        <f aca="false">SUM(Q346)</f>
        <v>70000</v>
      </c>
      <c r="R345" s="182" t="n">
        <f aca="false">SUM(R346)</f>
        <v>40000</v>
      </c>
      <c r="S345" s="182" t="n">
        <f aca="false">SUM(S346)</f>
        <v>80000</v>
      </c>
      <c r="T345" s="182" t="n">
        <f aca="false">SUM(T346)</f>
        <v>45000</v>
      </c>
      <c r="U345" s="182" t="n">
        <f aca="false">SUM(U346)</f>
        <v>0</v>
      </c>
      <c r="V345" s="182" t="n">
        <f aca="false">SUM(V346)</f>
        <v>114.285714285714</v>
      </c>
      <c r="W345" s="182" t="n">
        <f aca="false">SUM(W346)</f>
        <v>100000</v>
      </c>
      <c r="X345" s="182" t="n">
        <f aca="false">SUM(X346)</f>
        <v>150000</v>
      </c>
      <c r="Y345" s="182" t="n">
        <f aca="false">SUM(Y346)</f>
        <v>174000</v>
      </c>
      <c r="Z345" s="182" t="n">
        <f aca="false">SUM(Z346)</f>
        <v>207000</v>
      </c>
      <c r="AA345" s="182" t="n">
        <f aca="false">SUM(AA346)</f>
        <v>207000</v>
      </c>
      <c r="AB345" s="182" t="n">
        <f aca="false">SUM(AB346)</f>
        <v>135700</v>
      </c>
      <c r="AC345" s="182" t="n">
        <f aca="false">SUM(AC346)</f>
        <v>207000</v>
      </c>
      <c r="AD345" s="182" t="n">
        <f aca="false">SUM(AD346)</f>
        <v>207000</v>
      </c>
      <c r="AE345" s="182" t="n">
        <f aca="false">SUM(AE346)</f>
        <v>0</v>
      </c>
      <c r="AF345" s="182" t="n">
        <f aca="false">SUM(AF346)</f>
        <v>0</v>
      </c>
      <c r="AG345" s="182" t="n">
        <f aca="false">SUM(AG346)</f>
        <v>207000</v>
      </c>
      <c r="AH345" s="182" t="n">
        <f aca="false">SUM(AH346)</f>
        <v>138000</v>
      </c>
      <c r="AI345" s="182" t="n">
        <f aca="false">SUM(AI346)</f>
        <v>207000</v>
      </c>
      <c r="AJ345" s="182" t="n">
        <f aca="false">SUM(AJ346)</f>
        <v>115000</v>
      </c>
      <c r="AK345" s="182" t="n">
        <f aca="false">SUM(AK346)</f>
        <v>293000</v>
      </c>
      <c r="AL345" s="182" t="n">
        <f aca="false">SUM(AL346)</f>
        <v>130000</v>
      </c>
      <c r="AM345" s="182" t="n">
        <f aca="false">SUM(AM346)</f>
        <v>0</v>
      </c>
      <c r="AN345" s="182" t="n">
        <f aca="false">SUM(AN346)</f>
        <v>423000</v>
      </c>
      <c r="AO345" s="176" t="n">
        <f aca="false">SUM(AN345/$AN$8)</f>
        <v>56141.7479593868</v>
      </c>
      <c r="AP345" s="183" t="n">
        <f aca="false">SUM(AP346)</f>
        <v>431000</v>
      </c>
      <c r="AQ345" s="183" t="n">
        <f aca="false">SUM(AQ346)</f>
        <v>0</v>
      </c>
      <c r="AR345" s="176" t="n">
        <f aca="false">SUM(AP345/$AN$8)</f>
        <v>57203.5304267038</v>
      </c>
      <c r="AS345" s="183" t="n">
        <f aca="false">SUM(AS346)</f>
        <v>431000</v>
      </c>
      <c r="AT345" s="183" t="n">
        <f aca="false">SUM(AT346)</f>
        <v>0</v>
      </c>
      <c r="AU345" s="176" t="n">
        <f aca="false">SUM(AU346)</f>
        <v>32397.25</v>
      </c>
      <c r="AV345" s="177" t="n">
        <f aca="false">SUM(AU345/AR345*100)</f>
        <v>56.6350533932715</v>
      </c>
      <c r="BB345" s="19" t="n">
        <f aca="false">SUM(AW345+AX345+AY345+AZ345+BA345)</f>
        <v>0</v>
      </c>
      <c r="BC345" s="143" t="n">
        <f aca="false">SUM(AU345-BB345)</f>
        <v>32397.25</v>
      </c>
    </row>
    <row r="346" customFormat="false" ht="12.75" hidden="true" customHeight="false" outlineLevel="0" collapsed="false">
      <c r="A346" s="171" t="s">
        <v>477</v>
      </c>
      <c r="B346" s="172"/>
      <c r="C346" s="172"/>
      <c r="D346" s="172"/>
      <c r="E346" s="172"/>
      <c r="F346" s="172"/>
      <c r="G346" s="172"/>
      <c r="H346" s="172"/>
      <c r="I346" s="185" t="s">
        <v>478</v>
      </c>
      <c r="J346" s="186" t="s">
        <v>479</v>
      </c>
      <c r="K346" s="187" t="n">
        <f aca="false">SUM(K347)</f>
        <v>398010</v>
      </c>
      <c r="L346" s="187" t="n">
        <f aca="false">SUM(L347)</f>
        <v>170000</v>
      </c>
      <c r="M346" s="187" t="n">
        <f aca="false">SUM(M347)</f>
        <v>170000</v>
      </c>
      <c r="N346" s="175" t="n">
        <f aca="false">SUM(N347)</f>
        <v>36000</v>
      </c>
      <c r="O346" s="175" t="n">
        <f aca="false">SUM(O347)</f>
        <v>36000</v>
      </c>
      <c r="P346" s="175" t="n">
        <f aca="false">SUM(P347)</f>
        <v>70000</v>
      </c>
      <c r="Q346" s="175" t="n">
        <f aca="false">SUM(Q347)</f>
        <v>70000</v>
      </c>
      <c r="R346" s="175" t="n">
        <f aca="false">SUM(R347)</f>
        <v>40000</v>
      </c>
      <c r="S346" s="175" t="n">
        <f aca="false">SUM(S347)</f>
        <v>80000</v>
      </c>
      <c r="T346" s="175" t="n">
        <f aca="false">SUM(T347)</f>
        <v>45000</v>
      </c>
      <c r="U346" s="175" t="n">
        <f aca="false">SUM(U347)</f>
        <v>0</v>
      </c>
      <c r="V346" s="175" t="n">
        <f aca="false">SUM(V347)</f>
        <v>114.285714285714</v>
      </c>
      <c r="W346" s="175" t="n">
        <f aca="false">SUM(W347)</f>
        <v>100000</v>
      </c>
      <c r="X346" s="175" t="n">
        <f aca="false">SUM(X347)</f>
        <v>150000</v>
      </c>
      <c r="Y346" s="175" t="n">
        <f aca="false">SUM(Y347)</f>
        <v>174000</v>
      </c>
      <c r="Z346" s="175" t="n">
        <f aca="false">SUM(Z347)</f>
        <v>207000</v>
      </c>
      <c r="AA346" s="175" t="n">
        <f aca="false">SUM(AA347)</f>
        <v>207000</v>
      </c>
      <c r="AB346" s="175" t="n">
        <f aca="false">SUM(AB347)</f>
        <v>135700</v>
      </c>
      <c r="AC346" s="175" t="n">
        <f aca="false">SUM(AC347)</f>
        <v>207000</v>
      </c>
      <c r="AD346" s="175" t="n">
        <f aca="false">SUM(AD347)</f>
        <v>207000</v>
      </c>
      <c r="AE346" s="175" t="n">
        <f aca="false">SUM(AE347)</f>
        <v>0</v>
      </c>
      <c r="AF346" s="175" t="n">
        <f aca="false">SUM(AF347)</f>
        <v>0</v>
      </c>
      <c r="AG346" s="175" t="n">
        <f aca="false">SUM(AG347)</f>
        <v>207000</v>
      </c>
      <c r="AH346" s="175" t="n">
        <f aca="false">SUM(AH347)</f>
        <v>138000</v>
      </c>
      <c r="AI346" s="175" t="n">
        <f aca="false">SUM(AI347)</f>
        <v>207000</v>
      </c>
      <c r="AJ346" s="175" t="n">
        <f aca="false">SUM(AJ347)</f>
        <v>115000</v>
      </c>
      <c r="AK346" s="175" t="n">
        <f aca="false">SUM(AK347)</f>
        <v>293000</v>
      </c>
      <c r="AL346" s="175" t="n">
        <f aca="false">SUM(AL347)</f>
        <v>130000</v>
      </c>
      <c r="AM346" s="175" t="n">
        <f aca="false">SUM(AM347)</f>
        <v>0</v>
      </c>
      <c r="AN346" s="175" t="n">
        <f aca="false">SUM(AN347)</f>
        <v>423000</v>
      </c>
      <c r="AO346" s="176" t="n">
        <f aca="false">SUM(AN346/$AN$8)</f>
        <v>56141.7479593868</v>
      </c>
      <c r="AP346" s="176" t="n">
        <f aca="false">SUM(AP347)</f>
        <v>431000</v>
      </c>
      <c r="AQ346" s="176" t="n">
        <f aca="false">SUM(AQ347)</f>
        <v>0</v>
      </c>
      <c r="AR346" s="176" t="n">
        <f aca="false">SUM(AP346/$AN$8)</f>
        <v>57203.5304267038</v>
      </c>
      <c r="AS346" s="176" t="n">
        <f aca="false">SUM(AS347)</f>
        <v>431000</v>
      </c>
      <c r="AT346" s="176" t="n">
        <f aca="false">SUM(AT347)</f>
        <v>0</v>
      </c>
      <c r="AU346" s="176" t="n">
        <f aca="false">SUM(AU347)</f>
        <v>32397.25</v>
      </c>
      <c r="AV346" s="177" t="n">
        <f aca="false">SUM(AU346/AR346*100)</f>
        <v>56.6350533932715</v>
      </c>
      <c r="BB346" s="19" t="n">
        <f aca="false">SUM(AW346+AX346+AY346+AZ346+BA346)</f>
        <v>0</v>
      </c>
      <c r="BC346" s="143" t="n">
        <f aca="false">SUM(AU346-BB346)</f>
        <v>32397.25</v>
      </c>
    </row>
    <row r="347" customFormat="false" ht="12.75" hidden="true" customHeight="false" outlineLevel="0" collapsed="false">
      <c r="A347" s="171"/>
      <c r="B347" s="172"/>
      <c r="C347" s="172"/>
      <c r="D347" s="172"/>
      <c r="E347" s="172"/>
      <c r="F347" s="172"/>
      <c r="G347" s="172"/>
      <c r="H347" s="172"/>
      <c r="I347" s="180" t="s">
        <v>480</v>
      </c>
      <c r="J347" s="181"/>
      <c r="K347" s="182" t="n">
        <f aca="false">SUM(K349)</f>
        <v>398010</v>
      </c>
      <c r="L347" s="182" t="n">
        <f aca="false">SUM(L349)</f>
        <v>170000</v>
      </c>
      <c r="M347" s="182" t="n">
        <f aca="false">SUM(M349)</f>
        <v>170000</v>
      </c>
      <c r="N347" s="182" t="n">
        <f aca="false">SUM(N349)</f>
        <v>36000</v>
      </c>
      <c r="O347" s="182" t="n">
        <f aca="false">SUM(O349)</f>
        <v>36000</v>
      </c>
      <c r="P347" s="182" t="n">
        <f aca="false">SUM(P349)</f>
        <v>70000</v>
      </c>
      <c r="Q347" s="182" t="n">
        <f aca="false">SUM(Q349)</f>
        <v>70000</v>
      </c>
      <c r="R347" s="182" t="n">
        <f aca="false">SUM(R349)</f>
        <v>40000</v>
      </c>
      <c r="S347" s="182" t="n">
        <f aca="false">SUM(S349)</f>
        <v>80000</v>
      </c>
      <c r="T347" s="182" t="n">
        <f aca="false">SUM(T349)</f>
        <v>45000</v>
      </c>
      <c r="U347" s="182" t="n">
        <f aca="false">SUM(U349)</f>
        <v>0</v>
      </c>
      <c r="V347" s="182" t="n">
        <f aca="false">SUM(V349)</f>
        <v>114.285714285714</v>
      </c>
      <c r="W347" s="182" t="n">
        <f aca="false">SUM(W349)</f>
        <v>100000</v>
      </c>
      <c r="X347" s="182" t="n">
        <f aca="false">SUM(X349)</f>
        <v>150000</v>
      </c>
      <c r="Y347" s="182" t="n">
        <f aca="false">SUM(Y349)</f>
        <v>174000</v>
      </c>
      <c r="Z347" s="182" t="n">
        <f aca="false">SUM(Z349)</f>
        <v>207000</v>
      </c>
      <c r="AA347" s="182" t="n">
        <f aca="false">SUM(AA349)</f>
        <v>207000</v>
      </c>
      <c r="AB347" s="182" t="n">
        <f aca="false">SUM(AB349)</f>
        <v>135700</v>
      </c>
      <c r="AC347" s="182" t="n">
        <f aca="false">SUM(AC349)</f>
        <v>207000</v>
      </c>
      <c r="AD347" s="182" t="n">
        <f aca="false">SUM(AD349)</f>
        <v>207000</v>
      </c>
      <c r="AE347" s="182" t="n">
        <f aca="false">SUM(AE349)</f>
        <v>0</v>
      </c>
      <c r="AF347" s="182" t="n">
        <f aca="false">SUM(AF349)</f>
        <v>0</v>
      </c>
      <c r="AG347" s="182" t="n">
        <f aca="false">SUM(AG349)</f>
        <v>207000</v>
      </c>
      <c r="AH347" s="182" t="n">
        <f aca="false">SUM(AH349)</f>
        <v>138000</v>
      </c>
      <c r="AI347" s="182" t="n">
        <f aca="false">SUM(AI349)</f>
        <v>207000</v>
      </c>
      <c r="AJ347" s="182" t="n">
        <f aca="false">SUM(AJ349)</f>
        <v>115000</v>
      </c>
      <c r="AK347" s="182" t="n">
        <f aca="false">SUM(AK349)</f>
        <v>293000</v>
      </c>
      <c r="AL347" s="182" t="n">
        <f aca="false">SUM(AL349)</f>
        <v>130000</v>
      </c>
      <c r="AM347" s="182" t="n">
        <f aca="false">SUM(AM349)</f>
        <v>0</v>
      </c>
      <c r="AN347" s="182" t="n">
        <f aca="false">SUM(AN349)</f>
        <v>423000</v>
      </c>
      <c r="AO347" s="176" t="n">
        <f aca="false">SUM(AN347/$AN$8)</f>
        <v>56141.7479593868</v>
      </c>
      <c r="AP347" s="183" t="n">
        <f aca="false">SUM(AP349)</f>
        <v>431000</v>
      </c>
      <c r="AQ347" s="183" t="n">
        <f aca="false">SUM(AQ349)</f>
        <v>0</v>
      </c>
      <c r="AR347" s="176" t="n">
        <f aca="false">SUM(AP347/$AN$8)</f>
        <v>57203.5304267038</v>
      </c>
      <c r="AS347" s="183" t="n">
        <f aca="false">SUM(AS349)</f>
        <v>431000</v>
      </c>
      <c r="AT347" s="183" t="n">
        <f aca="false">SUM(AT349)</f>
        <v>0</v>
      </c>
      <c r="AU347" s="176" t="n">
        <f aca="false">SUM(AU348)</f>
        <v>32397.25</v>
      </c>
      <c r="AV347" s="177" t="n">
        <f aca="false">SUM(AU347/AR347*100)</f>
        <v>56.6350533932715</v>
      </c>
      <c r="BB347" s="19" t="n">
        <f aca="false">SUM(AW347+AX347+AY347+AZ347+BA347)</f>
        <v>0</v>
      </c>
      <c r="BC347" s="143" t="n">
        <f aca="false">SUM(AU347-BB347)</f>
        <v>32397.25</v>
      </c>
    </row>
    <row r="348" customFormat="false" ht="12.75" hidden="true" customHeight="false" outlineLevel="0" collapsed="false">
      <c r="A348" s="171"/>
      <c r="B348" s="172" t="s">
        <v>229</v>
      </c>
      <c r="C348" s="172"/>
      <c r="D348" s="172"/>
      <c r="E348" s="172"/>
      <c r="F348" s="172"/>
      <c r="G348" s="172"/>
      <c r="H348" s="172"/>
      <c r="I348" s="201" t="s">
        <v>230</v>
      </c>
      <c r="J348" s="186" t="s">
        <v>28</v>
      </c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82"/>
      <c r="AA348" s="182"/>
      <c r="AB348" s="182"/>
      <c r="AC348" s="182"/>
      <c r="AD348" s="182"/>
      <c r="AE348" s="182"/>
      <c r="AF348" s="182"/>
      <c r="AG348" s="182"/>
      <c r="AH348" s="182"/>
      <c r="AI348" s="182"/>
      <c r="AJ348" s="182"/>
      <c r="AK348" s="182"/>
      <c r="AL348" s="182"/>
      <c r="AM348" s="182"/>
      <c r="AN348" s="182"/>
      <c r="AO348" s="176" t="n">
        <f aca="false">SUM(AN348/$AN$8)</f>
        <v>0</v>
      </c>
      <c r="AP348" s="183" t="n">
        <v>431000</v>
      </c>
      <c r="AQ348" s="183"/>
      <c r="AR348" s="176" t="n">
        <f aca="false">SUM(AP348/$AN$8)</f>
        <v>57203.5304267038</v>
      </c>
      <c r="AS348" s="183" t="n">
        <v>431000</v>
      </c>
      <c r="AT348" s="183"/>
      <c r="AU348" s="176" t="n">
        <f aca="false">SUM(AU349)</f>
        <v>32397.25</v>
      </c>
      <c r="AV348" s="177" t="n">
        <f aca="false">SUM(AU348/AR348*100)</f>
        <v>56.6350533932715</v>
      </c>
      <c r="BC348" s="143" t="n">
        <f aca="false">SUM(AU348-BB348)</f>
        <v>32397.25</v>
      </c>
    </row>
    <row r="349" customFormat="false" ht="12.75" hidden="false" customHeight="false" outlineLevel="0" collapsed="false">
      <c r="A349" s="189"/>
      <c r="B349" s="190"/>
      <c r="C349" s="190"/>
      <c r="D349" s="190"/>
      <c r="E349" s="190"/>
      <c r="F349" s="190"/>
      <c r="G349" s="190"/>
      <c r="H349" s="190"/>
      <c r="I349" s="191" t="n">
        <v>3</v>
      </c>
      <c r="J349" s="84" t="s">
        <v>64</v>
      </c>
      <c r="K349" s="192" t="n">
        <f aca="false">SUM(K350)</f>
        <v>398010</v>
      </c>
      <c r="L349" s="192" t="n">
        <f aca="false">SUM(L350)</f>
        <v>170000</v>
      </c>
      <c r="M349" s="192" t="n">
        <f aca="false">SUM(M350)</f>
        <v>170000</v>
      </c>
      <c r="N349" s="192" t="n">
        <f aca="false">SUM(N350)</f>
        <v>36000</v>
      </c>
      <c r="O349" s="192" t="n">
        <f aca="false">SUM(O350)</f>
        <v>36000</v>
      </c>
      <c r="P349" s="192" t="n">
        <f aca="false">SUM(P350)</f>
        <v>70000</v>
      </c>
      <c r="Q349" s="192" t="n">
        <f aca="false">SUM(Q350)</f>
        <v>70000</v>
      </c>
      <c r="R349" s="192" t="n">
        <f aca="false">SUM(R350)</f>
        <v>40000</v>
      </c>
      <c r="S349" s="192" t="n">
        <f aca="false">SUM(S350)</f>
        <v>80000</v>
      </c>
      <c r="T349" s="192" t="n">
        <f aca="false">SUM(T350)</f>
        <v>45000</v>
      </c>
      <c r="U349" s="192" t="n">
        <f aca="false">SUM(U350)</f>
        <v>0</v>
      </c>
      <c r="V349" s="192" t="n">
        <f aca="false">SUM(V350)</f>
        <v>114.285714285714</v>
      </c>
      <c r="W349" s="192" t="n">
        <f aca="false">SUM(W350)</f>
        <v>100000</v>
      </c>
      <c r="X349" s="192" t="n">
        <f aca="false">SUM(X350)</f>
        <v>150000</v>
      </c>
      <c r="Y349" s="192" t="n">
        <f aca="false">SUM(Y350)</f>
        <v>174000</v>
      </c>
      <c r="Z349" s="192" t="n">
        <f aca="false">SUM(Z350)</f>
        <v>207000</v>
      </c>
      <c r="AA349" s="192" t="n">
        <f aca="false">SUM(AA350)</f>
        <v>207000</v>
      </c>
      <c r="AB349" s="192" t="n">
        <f aca="false">SUM(AB350)</f>
        <v>135700</v>
      </c>
      <c r="AC349" s="192" t="n">
        <f aca="false">SUM(AC350)</f>
        <v>207000</v>
      </c>
      <c r="AD349" s="192" t="n">
        <f aca="false">SUM(AD350)</f>
        <v>207000</v>
      </c>
      <c r="AE349" s="192" t="n">
        <f aca="false">SUM(AE350)</f>
        <v>0</v>
      </c>
      <c r="AF349" s="192" t="n">
        <f aca="false">SUM(AF350)</f>
        <v>0</v>
      </c>
      <c r="AG349" s="192" t="n">
        <f aca="false">SUM(AG350)</f>
        <v>207000</v>
      </c>
      <c r="AH349" s="192" t="n">
        <f aca="false">SUM(AH350)</f>
        <v>138000</v>
      </c>
      <c r="AI349" s="192" t="n">
        <f aca="false">SUM(AI350)</f>
        <v>207000</v>
      </c>
      <c r="AJ349" s="192" t="n">
        <f aca="false">SUM(AJ350)</f>
        <v>115000</v>
      </c>
      <c r="AK349" s="192" t="n">
        <f aca="false">SUM(AK350)</f>
        <v>293000</v>
      </c>
      <c r="AL349" s="192" t="n">
        <f aca="false">SUM(AL350)</f>
        <v>130000</v>
      </c>
      <c r="AM349" s="192" t="n">
        <f aca="false">SUM(AM350)</f>
        <v>0</v>
      </c>
      <c r="AN349" s="192" t="n">
        <f aca="false">SUM(AN350)</f>
        <v>423000</v>
      </c>
      <c r="AO349" s="176" t="n">
        <f aca="false">SUM(AN349/$AN$8)</f>
        <v>56141.7479593868</v>
      </c>
      <c r="AP349" s="176" t="n">
        <f aca="false">SUM(AP350)</f>
        <v>431000</v>
      </c>
      <c r="AQ349" s="176" t="n">
        <f aca="false">SUM(AQ350)</f>
        <v>0</v>
      </c>
      <c r="AR349" s="176" t="n">
        <f aca="false">SUM(AP349/$AN$8)</f>
        <v>57203.5304267038</v>
      </c>
      <c r="AS349" s="176" t="n">
        <f aca="false">SUM(AS350)</f>
        <v>431000</v>
      </c>
      <c r="AT349" s="176" t="n">
        <f aca="false">SUM(AT350)</f>
        <v>0</v>
      </c>
      <c r="AU349" s="176" t="n">
        <f aca="false">SUM(AU350)</f>
        <v>32397.25</v>
      </c>
      <c r="AV349" s="177" t="n">
        <f aca="false">SUM(AU349/AR349*100)</f>
        <v>56.6350533932715</v>
      </c>
      <c r="BB349" s="19" t="n">
        <f aca="false">SUM(AW349+AX349+AY349+AZ349+BA349)</f>
        <v>0</v>
      </c>
      <c r="BC349" s="143" t="n">
        <f aca="false">SUM(AU349-BB349)</f>
        <v>32397.25</v>
      </c>
    </row>
    <row r="350" customFormat="false" ht="12.75" hidden="false" customHeight="false" outlineLevel="0" collapsed="false">
      <c r="A350" s="189"/>
      <c r="B350" s="190"/>
      <c r="C350" s="190"/>
      <c r="D350" s="190"/>
      <c r="E350" s="190"/>
      <c r="F350" s="190"/>
      <c r="G350" s="190"/>
      <c r="H350" s="190"/>
      <c r="I350" s="191" t="n">
        <v>38</v>
      </c>
      <c r="J350" s="84" t="s">
        <v>70</v>
      </c>
      <c r="K350" s="192" t="n">
        <f aca="false">SUM(K352)</f>
        <v>398010</v>
      </c>
      <c r="L350" s="192" t="n">
        <f aca="false">SUM(L352)</f>
        <v>170000</v>
      </c>
      <c r="M350" s="192" t="n">
        <f aca="false">SUM(M352)</f>
        <v>170000</v>
      </c>
      <c r="N350" s="192" t="n">
        <f aca="false">SUM(N352)</f>
        <v>36000</v>
      </c>
      <c r="O350" s="192" t="n">
        <f aca="false">SUM(O352)</f>
        <v>36000</v>
      </c>
      <c r="P350" s="192" t="n">
        <f aca="false">SUM(P352)</f>
        <v>70000</v>
      </c>
      <c r="Q350" s="192" t="n">
        <f aca="false">SUM(Q352)</f>
        <v>70000</v>
      </c>
      <c r="R350" s="192" t="n">
        <f aca="false">SUM(R352)</f>
        <v>40000</v>
      </c>
      <c r="S350" s="192" t="n">
        <f aca="false">SUM(S352)</f>
        <v>80000</v>
      </c>
      <c r="T350" s="192" t="n">
        <f aca="false">SUM(T352)</f>
        <v>45000</v>
      </c>
      <c r="U350" s="192" t="n">
        <f aca="false">SUM(U352)</f>
        <v>0</v>
      </c>
      <c r="V350" s="192" t="n">
        <f aca="false">SUM(V352)</f>
        <v>114.285714285714</v>
      </c>
      <c r="W350" s="192" t="n">
        <f aca="false">SUM(W351)</f>
        <v>100000</v>
      </c>
      <c r="X350" s="192" t="n">
        <f aca="false">SUM(X351)</f>
        <v>150000</v>
      </c>
      <c r="Y350" s="192" t="n">
        <f aca="false">SUM(Y351)</f>
        <v>174000</v>
      </c>
      <c r="Z350" s="192" t="n">
        <f aca="false">SUM(Z351)</f>
        <v>207000</v>
      </c>
      <c r="AA350" s="192" t="n">
        <f aca="false">SUM(AA351)</f>
        <v>207000</v>
      </c>
      <c r="AB350" s="192" t="n">
        <f aca="false">SUM(AB351)</f>
        <v>135700</v>
      </c>
      <c r="AC350" s="192" t="n">
        <f aca="false">SUM(AC351)</f>
        <v>207000</v>
      </c>
      <c r="AD350" s="192" t="n">
        <f aca="false">SUM(AD351)</f>
        <v>207000</v>
      </c>
      <c r="AE350" s="192" t="n">
        <f aca="false">SUM(AE351)</f>
        <v>0</v>
      </c>
      <c r="AF350" s="192" t="n">
        <f aca="false">SUM(AF351)</f>
        <v>0</v>
      </c>
      <c r="AG350" s="192" t="n">
        <f aca="false">SUM(AG351)</f>
        <v>207000</v>
      </c>
      <c r="AH350" s="192" t="n">
        <f aca="false">SUM(AH351)</f>
        <v>138000</v>
      </c>
      <c r="AI350" s="192" t="n">
        <f aca="false">SUM(AI351)</f>
        <v>207000</v>
      </c>
      <c r="AJ350" s="192" t="n">
        <f aca="false">SUM(AJ351)</f>
        <v>115000</v>
      </c>
      <c r="AK350" s="192" t="n">
        <f aca="false">SUM(AK351)</f>
        <v>293000</v>
      </c>
      <c r="AL350" s="192" t="n">
        <f aca="false">SUM(AL351)</f>
        <v>130000</v>
      </c>
      <c r="AM350" s="192" t="n">
        <f aca="false">SUM(AM351)</f>
        <v>0</v>
      </c>
      <c r="AN350" s="192" t="n">
        <f aca="false">SUM(AN351)</f>
        <v>423000</v>
      </c>
      <c r="AO350" s="176" t="n">
        <f aca="false">SUM(AN350/$AN$8)</f>
        <v>56141.7479593868</v>
      </c>
      <c r="AP350" s="176" t="n">
        <f aca="false">SUM(AP351)</f>
        <v>431000</v>
      </c>
      <c r="AQ350" s="176"/>
      <c r="AR350" s="176" t="n">
        <f aca="false">SUM(AP350/$AN$8)</f>
        <v>57203.5304267038</v>
      </c>
      <c r="AS350" s="176" t="n">
        <v>431000</v>
      </c>
      <c r="AT350" s="176"/>
      <c r="AU350" s="176" t="n">
        <f aca="false">SUM(AU351)</f>
        <v>32397.25</v>
      </c>
      <c r="AV350" s="177" t="n">
        <f aca="false">SUM(AU350/AR350*100)</f>
        <v>56.6350533932715</v>
      </c>
      <c r="BB350" s="19" t="n">
        <f aca="false">SUM(AW350+AX350+AY350+AZ350+BA350)</f>
        <v>0</v>
      </c>
      <c r="BC350" s="143" t="n">
        <f aca="false">SUM(AU350-BB350)</f>
        <v>32397.25</v>
      </c>
    </row>
    <row r="351" customFormat="false" ht="12.75" hidden="false" customHeight="false" outlineLevel="0" collapsed="false">
      <c r="A351" s="193"/>
      <c r="B351" s="194" t="s">
        <v>83</v>
      </c>
      <c r="C351" s="194"/>
      <c r="D351" s="194"/>
      <c r="E351" s="194"/>
      <c r="F351" s="194"/>
      <c r="G351" s="194"/>
      <c r="H351" s="194"/>
      <c r="I351" s="195" t="n">
        <v>381</v>
      </c>
      <c r="J351" s="196" t="s">
        <v>220</v>
      </c>
      <c r="K351" s="197" t="n">
        <f aca="false">SUM(K352)</f>
        <v>398010</v>
      </c>
      <c r="L351" s="197" t="n">
        <f aca="false">SUM(L352)</f>
        <v>170000</v>
      </c>
      <c r="M351" s="197" t="n">
        <f aca="false">SUM(M352)</f>
        <v>170000</v>
      </c>
      <c r="N351" s="197" t="n">
        <f aca="false">SUM(N352)</f>
        <v>36000</v>
      </c>
      <c r="O351" s="197" t="n">
        <f aca="false">SUM(O352)</f>
        <v>36000</v>
      </c>
      <c r="P351" s="197" t="n">
        <f aca="false">SUM(P352)</f>
        <v>70000</v>
      </c>
      <c r="Q351" s="197" t="n">
        <f aca="false">SUM(Q352)</f>
        <v>70000</v>
      </c>
      <c r="R351" s="197" t="n">
        <f aca="false">SUM(R352)</f>
        <v>40000</v>
      </c>
      <c r="S351" s="197" t="n">
        <f aca="false">SUM(S352)</f>
        <v>80000</v>
      </c>
      <c r="T351" s="197" t="n">
        <f aca="false">SUM(T352)</f>
        <v>45000</v>
      </c>
      <c r="U351" s="197" t="n">
        <f aca="false">SUM(U352)</f>
        <v>0</v>
      </c>
      <c r="V351" s="197" t="n">
        <f aca="false">SUM(V352)</f>
        <v>114.285714285714</v>
      </c>
      <c r="W351" s="197" t="n">
        <f aca="false">SUM(W352:W352)</f>
        <v>100000</v>
      </c>
      <c r="X351" s="197" t="n">
        <f aca="false">SUM(X352:X354)</f>
        <v>150000</v>
      </c>
      <c r="Y351" s="197" t="n">
        <f aca="false">SUM(Y352:Y354)</f>
        <v>174000</v>
      </c>
      <c r="Z351" s="197" t="n">
        <f aca="false">SUM(Z352:Z354)</f>
        <v>207000</v>
      </c>
      <c r="AA351" s="197" t="n">
        <f aca="false">SUM(AA352:AA354)</f>
        <v>207000</v>
      </c>
      <c r="AB351" s="197" t="n">
        <f aca="false">SUM(AB352:AB354)</f>
        <v>135700</v>
      </c>
      <c r="AC351" s="197" t="n">
        <f aca="false">SUM(AC352:AC354)</f>
        <v>207000</v>
      </c>
      <c r="AD351" s="197" t="n">
        <f aca="false">SUM(AD352:AD354)</f>
        <v>207000</v>
      </c>
      <c r="AE351" s="197" t="n">
        <f aca="false">SUM(AE352:AE354)</f>
        <v>0</v>
      </c>
      <c r="AF351" s="197" t="n">
        <f aca="false">SUM(AF352:AF354)</f>
        <v>0</v>
      </c>
      <c r="AG351" s="197" t="n">
        <f aca="false">SUM(AG352:AG354)</f>
        <v>207000</v>
      </c>
      <c r="AH351" s="197" t="n">
        <f aca="false">SUM(AH352:AH354)</f>
        <v>138000</v>
      </c>
      <c r="AI351" s="197" t="n">
        <f aca="false">SUM(AI352:AI354)</f>
        <v>207000</v>
      </c>
      <c r="AJ351" s="197" t="n">
        <f aca="false">SUM(AJ352:AJ354)</f>
        <v>115000</v>
      </c>
      <c r="AK351" s="197" t="n">
        <f aca="false">SUM(AK352:AK354)</f>
        <v>293000</v>
      </c>
      <c r="AL351" s="197" t="n">
        <f aca="false">SUM(AL352:AL354)</f>
        <v>130000</v>
      </c>
      <c r="AM351" s="197" t="n">
        <f aca="false">SUM(AM352:AM354)</f>
        <v>0</v>
      </c>
      <c r="AN351" s="197" t="n">
        <f aca="false">SUM(AN352:AN354)</f>
        <v>423000</v>
      </c>
      <c r="AO351" s="176" t="n">
        <f aca="false">SUM(AN351/$AN$8)</f>
        <v>56141.7479593868</v>
      </c>
      <c r="AP351" s="188" t="n">
        <f aca="false">SUM(AP352:AP354)</f>
        <v>431000</v>
      </c>
      <c r="AQ351" s="188"/>
      <c r="AR351" s="176" t="n">
        <f aca="false">SUM(AP351/$AN$8)</f>
        <v>57203.5304267038</v>
      </c>
      <c r="AS351" s="188"/>
      <c r="AT351" s="188"/>
      <c r="AU351" s="176" t="n">
        <f aca="false">SUM(AU352:AU354)</f>
        <v>32397.25</v>
      </c>
      <c r="AV351" s="177" t="n">
        <f aca="false">SUM(AU351/AR351*100)</f>
        <v>56.6350533932715</v>
      </c>
      <c r="BB351" s="19" t="n">
        <f aca="false">SUM(AW351+AX351+AY351+AZ351+BA351)</f>
        <v>0</v>
      </c>
      <c r="BC351" s="143" t="n">
        <f aca="false">SUM(AU351-BB351)</f>
        <v>32397.25</v>
      </c>
    </row>
    <row r="352" customFormat="false" ht="12.75" hidden="false" customHeight="false" outlineLevel="0" collapsed="false">
      <c r="A352" s="193"/>
      <c r="B352" s="194"/>
      <c r="C352" s="194"/>
      <c r="D352" s="194"/>
      <c r="E352" s="194"/>
      <c r="F352" s="194"/>
      <c r="G352" s="194"/>
      <c r="H352" s="194"/>
      <c r="I352" s="195" t="n">
        <v>38112</v>
      </c>
      <c r="J352" s="196" t="s">
        <v>481</v>
      </c>
      <c r="K352" s="197" t="n">
        <v>398010</v>
      </c>
      <c r="L352" s="197" t="n">
        <v>170000</v>
      </c>
      <c r="M352" s="197" t="n">
        <v>170000</v>
      </c>
      <c r="N352" s="197" t="n">
        <v>36000</v>
      </c>
      <c r="O352" s="197" t="n">
        <v>36000</v>
      </c>
      <c r="P352" s="197" t="n">
        <v>70000</v>
      </c>
      <c r="Q352" s="197" t="n">
        <v>70000</v>
      </c>
      <c r="R352" s="197" t="n">
        <v>40000</v>
      </c>
      <c r="S352" s="197" t="n">
        <v>80000</v>
      </c>
      <c r="T352" s="197" t="n">
        <v>45000</v>
      </c>
      <c r="U352" s="197"/>
      <c r="V352" s="176" t="n">
        <f aca="false">S352/P352*100</f>
        <v>114.285714285714</v>
      </c>
      <c r="W352" s="188" t="n">
        <v>100000</v>
      </c>
      <c r="X352" s="197" t="n">
        <v>150000</v>
      </c>
      <c r="Y352" s="197" t="n">
        <v>165000</v>
      </c>
      <c r="Z352" s="197" t="n">
        <v>180000</v>
      </c>
      <c r="AA352" s="197" t="n">
        <v>180000</v>
      </c>
      <c r="AB352" s="197" t="n">
        <v>117200</v>
      </c>
      <c r="AC352" s="197" t="n">
        <v>180000</v>
      </c>
      <c r="AD352" s="197" t="n">
        <v>180000</v>
      </c>
      <c r="AE352" s="197"/>
      <c r="AF352" s="197"/>
      <c r="AG352" s="198" t="n">
        <f aca="false">SUM(AD352+AE352-AF352)</f>
        <v>180000</v>
      </c>
      <c r="AH352" s="197" t="n">
        <v>125000</v>
      </c>
      <c r="AI352" s="197" t="n">
        <v>180000</v>
      </c>
      <c r="AJ352" s="129" t="n">
        <v>93000</v>
      </c>
      <c r="AK352" s="197" t="n">
        <v>266000</v>
      </c>
      <c r="AL352" s="197" t="n">
        <v>130000</v>
      </c>
      <c r="AM352" s="197"/>
      <c r="AN352" s="129" t="n">
        <f aca="false">SUM(AK352+AL352-AM352)</f>
        <v>396000</v>
      </c>
      <c r="AO352" s="176" t="n">
        <f aca="false">SUM(AN352/$AN$8)</f>
        <v>52558.2321321919</v>
      </c>
      <c r="AP352" s="131" t="n">
        <v>400000</v>
      </c>
      <c r="AQ352" s="131"/>
      <c r="AR352" s="176" t="n">
        <f aca="false">SUM(AP352/$AN$8)</f>
        <v>53089.1233658504</v>
      </c>
      <c r="AS352" s="131"/>
      <c r="AT352" s="131"/>
      <c r="AU352" s="176" t="n">
        <v>31000</v>
      </c>
      <c r="AV352" s="177" t="n">
        <f aca="false">SUM(AU352/AR352*100)</f>
        <v>58.392375</v>
      </c>
      <c r="BA352" s="176" t="n">
        <v>31000</v>
      </c>
      <c r="BB352" s="19" t="n">
        <f aca="false">SUM(AW352+AX352+AY352+AZ352+BA352)</f>
        <v>31000</v>
      </c>
      <c r="BC352" s="143" t="n">
        <f aca="false">SUM(AU352-BB352)</f>
        <v>0</v>
      </c>
    </row>
    <row r="353" customFormat="false" ht="12.75" hidden="false" customHeight="false" outlineLevel="0" collapsed="false">
      <c r="A353" s="193"/>
      <c r="B353" s="194"/>
      <c r="C353" s="194"/>
      <c r="D353" s="194"/>
      <c r="E353" s="194"/>
      <c r="F353" s="194"/>
      <c r="G353" s="194"/>
      <c r="H353" s="194"/>
      <c r="I353" s="195" t="n">
        <v>38112</v>
      </c>
      <c r="J353" s="196" t="s">
        <v>482</v>
      </c>
      <c r="K353" s="197"/>
      <c r="L353" s="197"/>
      <c r="M353" s="197"/>
      <c r="N353" s="197"/>
      <c r="O353" s="197"/>
      <c r="P353" s="197"/>
      <c r="Q353" s="197"/>
      <c r="R353" s="197"/>
      <c r="S353" s="197"/>
      <c r="T353" s="197"/>
      <c r="U353" s="197"/>
      <c r="V353" s="176"/>
      <c r="W353" s="188"/>
      <c r="X353" s="197"/>
      <c r="Y353" s="197" t="n">
        <v>3000</v>
      </c>
      <c r="Z353" s="197" t="n">
        <v>18000</v>
      </c>
      <c r="AA353" s="197" t="n">
        <v>18000</v>
      </c>
      <c r="AB353" s="197" t="n">
        <v>13500</v>
      </c>
      <c r="AC353" s="197" t="n">
        <v>18000</v>
      </c>
      <c r="AD353" s="197" t="n">
        <v>18000</v>
      </c>
      <c r="AE353" s="197"/>
      <c r="AF353" s="197"/>
      <c r="AG353" s="198" t="n">
        <f aca="false">SUM(AD353+AE353-AF353)</f>
        <v>18000</v>
      </c>
      <c r="AH353" s="197" t="n">
        <v>7000</v>
      </c>
      <c r="AI353" s="197" t="n">
        <v>18000</v>
      </c>
      <c r="AJ353" s="129" t="n">
        <v>18000</v>
      </c>
      <c r="AK353" s="197" t="n">
        <v>18000</v>
      </c>
      <c r="AL353" s="197"/>
      <c r="AM353" s="197"/>
      <c r="AN353" s="129" t="n">
        <f aca="false">SUM(AK353+AL353-AM353)</f>
        <v>18000</v>
      </c>
      <c r="AO353" s="176" t="n">
        <f aca="false">SUM(AN353/$AN$8)</f>
        <v>2389.01055146327</v>
      </c>
      <c r="AP353" s="131" t="n">
        <v>18000</v>
      </c>
      <c r="AQ353" s="131"/>
      <c r="AR353" s="176" t="n">
        <f aca="false">SUM(AP353/$AN$8)</f>
        <v>2389.01055146327</v>
      </c>
      <c r="AS353" s="131"/>
      <c r="AT353" s="131"/>
      <c r="AU353" s="176" t="n">
        <v>1397.25</v>
      </c>
      <c r="AV353" s="177" t="n">
        <f aca="false">SUM(AU353/AR353*100)</f>
        <v>58.48655625</v>
      </c>
      <c r="BA353" s="176" t="n">
        <v>1397.25</v>
      </c>
      <c r="BB353" s="19" t="n">
        <f aca="false">SUM(AW353+AX353+AY353+AZ353+BA353)</f>
        <v>1397.25</v>
      </c>
      <c r="BC353" s="143" t="n">
        <f aca="false">SUM(AU353-BB353)</f>
        <v>0</v>
      </c>
    </row>
    <row r="354" customFormat="false" ht="12.75" hidden="false" customHeight="false" outlineLevel="0" collapsed="false">
      <c r="A354" s="193"/>
      <c r="B354" s="194"/>
      <c r="C354" s="194"/>
      <c r="D354" s="194"/>
      <c r="E354" s="194"/>
      <c r="F354" s="194"/>
      <c r="G354" s="194"/>
      <c r="H354" s="194"/>
      <c r="I354" s="195" t="n">
        <v>38112</v>
      </c>
      <c r="J354" s="196" t="s">
        <v>483</v>
      </c>
      <c r="K354" s="197"/>
      <c r="L354" s="197"/>
      <c r="M354" s="197"/>
      <c r="N354" s="197"/>
      <c r="O354" s="197"/>
      <c r="P354" s="197"/>
      <c r="Q354" s="197"/>
      <c r="R354" s="197"/>
      <c r="S354" s="197"/>
      <c r="T354" s="197"/>
      <c r="U354" s="197"/>
      <c r="V354" s="176"/>
      <c r="W354" s="188"/>
      <c r="X354" s="197"/>
      <c r="Y354" s="197" t="n">
        <v>6000</v>
      </c>
      <c r="Z354" s="197" t="n">
        <v>9000</v>
      </c>
      <c r="AA354" s="197" t="n">
        <v>9000</v>
      </c>
      <c r="AB354" s="197" t="n">
        <v>5000</v>
      </c>
      <c r="AC354" s="197" t="n">
        <v>9000</v>
      </c>
      <c r="AD354" s="197" t="n">
        <v>9000</v>
      </c>
      <c r="AE354" s="197"/>
      <c r="AF354" s="197"/>
      <c r="AG354" s="198" t="n">
        <f aca="false">SUM(AD354+AE354-AF354)</f>
        <v>9000</v>
      </c>
      <c r="AH354" s="197" t="n">
        <v>6000</v>
      </c>
      <c r="AI354" s="197" t="n">
        <v>9000</v>
      </c>
      <c r="AJ354" s="129" t="n">
        <v>4000</v>
      </c>
      <c r="AK354" s="197" t="n">
        <v>9000</v>
      </c>
      <c r="AL354" s="197"/>
      <c r="AM354" s="197"/>
      <c r="AN354" s="129" t="n">
        <f aca="false">SUM(AK354+AL354-AM354)</f>
        <v>9000</v>
      </c>
      <c r="AO354" s="176" t="n">
        <f aca="false">SUM(AN354/$AN$8)</f>
        <v>1194.50527573163</v>
      </c>
      <c r="AP354" s="131" t="n">
        <v>13000</v>
      </c>
      <c r="AQ354" s="131"/>
      <c r="AR354" s="176" t="n">
        <f aca="false">SUM(AP354/$AN$8)</f>
        <v>1725.39650939014</v>
      </c>
      <c r="AS354" s="131"/>
      <c r="AT354" s="131"/>
      <c r="AU354" s="176" t="n">
        <v>0</v>
      </c>
      <c r="AV354" s="177" t="n">
        <f aca="false">SUM(AU354/AR354*100)</f>
        <v>0</v>
      </c>
      <c r="BA354" s="176" t="n">
        <v>0</v>
      </c>
      <c r="BB354" s="19" t="n">
        <f aca="false">SUM(AW354+AX354+AY354+AZ354+BA354)</f>
        <v>0</v>
      </c>
      <c r="BC354" s="143" t="n">
        <f aca="false">SUM(AU354-BB354)</f>
        <v>0</v>
      </c>
    </row>
    <row r="355" s="223" customFormat="true" ht="12.75" hidden="true" customHeight="false" outlineLevel="0" collapsed="false">
      <c r="A355" s="184" t="s">
        <v>484</v>
      </c>
      <c r="B355" s="200"/>
      <c r="C355" s="200"/>
      <c r="D355" s="200"/>
      <c r="E355" s="200"/>
      <c r="F355" s="200"/>
      <c r="G355" s="200"/>
      <c r="H355" s="200"/>
      <c r="I355" s="180" t="s">
        <v>485</v>
      </c>
      <c r="J355" s="181" t="s">
        <v>486</v>
      </c>
      <c r="K355" s="182" t="n">
        <f aca="false">SUM(K356)</f>
        <v>0</v>
      </c>
      <c r="L355" s="182" t="n">
        <f aca="false">SUM(L356)</f>
        <v>105000</v>
      </c>
      <c r="M355" s="182" t="n">
        <f aca="false">SUM(M356)</f>
        <v>105000</v>
      </c>
      <c r="N355" s="182" t="n">
        <f aca="false">SUM(N356)</f>
        <v>8000</v>
      </c>
      <c r="O355" s="182" t="n">
        <f aca="false">SUM(O356)</f>
        <v>8000</v>
      </c>
      <c r="P355" s="182" t="n">
        <f aca="false">SUM(P356)</f>
        <v>10000</v>
      </c>
      <c r="Q355" s="182" t="n">
        <f aca="false">SUM(Q356)</f>
        <v>10000</v>
      </c>
      <c r="R355" s="182" t="n">
        <f aca="false">SUM(R356)</f>
        <v>1000</v>
      </c>
      <c r="S355" s="182" t="n">
        <f aca="false">SUM(S356)</f>
        <v>10000</v>
      </c>
      <c r="T355" s="182" t="n">
        <f aca="false">SUM(T356)</f>
        <v>3000</v>
      </c>
      <c r="U355" s="182" t="n">
        <f aca="false">SUM(U356)</f>
        <v>0</v>
      </c>
      <c r="V355" s="182" t="n">
        <f aca="false">SUM(V356)</f>
        <v>100</v>
      </c>
      <c r="W355" s="182" t="n">
        <f aca="false">SUM(W356)</f>
        <v>10000</v>
      </c>
      <c r="X355" s="182" t="n">
        <f aca="false">SUM(X356)</f>
        <v>40000</v>
      </c>
      <c r="Y355" s="182" t="n">
        <f aca="false">SUM(Y356)</f>
        <v>30000</v>
      </c>
      <c r="Z355" s="182" t="n">
        <f aca="false">SUM(Z356)</f>
        <v>30000</v>
      </c>
      <c r="AA355" s="182" t="n">
        <f aca="false">SUM(AA356)</f>
        <v>35000</v>
      </c>
      <c r="AB355" s="182" t="n">
        <f aca="false">SUM(AB356)</f>
        <v>18000</v>
      </c>
      <c r="AC355" s="182" t="n">
        <f aca="false">SUM(AC356)</f>
        <v>315000</v>
      </c>
      <c r="AD355" s="182" t="n">
        <f aca="false">SUM(AD356)</f>
        <v>290000</v>
      </c>
      <c r="AE355" s="182" t="n">
        <f aca="false">SUM(AE356)</f>
        <v>0</v>
      </c>
      <c r="AF355" s="182" t="n">
        <f aca="false">SUM(AF356)</f>
        <v>0</v>
      </c>
      <c r="AG355" s="182" t="n">
        <f aca="false">SUM(AG356)</f>
        <v>290000</v>
      </c>
      <c r="AH355" s="182" t="n">
        <f aca="false">SUM(AH356)</f>
        <v>133000</v>
      </c>
      <c r="AI355" s="182" t="n">
        <f aca="false">SUM(AI356)</f>
        <v>555000</v>
      </c>
      <c r="AJ355" s="182" t="n">
        <f aca="false">SUM(AJ356)</f>
        <v>0</v>
      </c>
      <c r="AK355" s="182" t="n">
        <f aca="false">SUM(AK356)</f>
        <v>555000</v>
      </c>
      <c r="AL355" s="182" t="n">
        <f aca="false">SUM(AL356)</f>
        <v>0</v>
      </c>
      <c r="AM355" s="182" t="n">
        <f aca="false">SUM(AM356)</f>
        <v>150000</v>
      </c>
      <c r="AN355" s="182" t="n">
        <f aca="false">SUM(AN356)</f>
        <v>405000</v>
      </c>
      <c r="AO355" s="176" t="n">
        <f aca="false">SUM(AN355/$AN$8)</f>
        <v>53752.7374079235</v>
      </c>
      <c r="AP355" s="183" t="n">
        <f aca="false">SUM(AP356)</f>
        <v>260000</v>
      </c>
      <c r="AQ355" s="183" t="n">
        <f aca="false">SUM(AQ356)</f>
        <v>0</v>
      </c>
      <c r="AR355" s="176" t="n">
        <f aca="false">SUM(AP355/$AN$8)</f>
        <v>34507.9301878028</v>
      </c>
      <c r="AS355" s="183" t="n">
        <f aca="false">SUM(AS356)</f>
        <v>370000</v>
      </c>
      <c r="AT355" s="183" t="n">
        <f aca="false">SUM(AT356)</f>
        <v>0</v>
      </c>
      <c r="AU355" s="176" t="n">
        <f aca="false">SUM(AU356)</f>
        <v>18354.45</v>
      </c>
      <c r="AV355" s="177" t="n">
        <f aca="false">SUM(AU355/AR355*100)</f>
        <v>53.1890782788462</v>
      </c>
      <c r="AW355" s="222"/>
      <c r="AX355" s="222"/>
      <c r="AY355" s="222"/>
      <c r="AZ355" s="222"/>
      <c r="BA355" s="222"/>
      <c r="BB355" s="19" t="n">
        <f aca="false">SUM(AW355+AX355+AY355+AZ355+BA355)</f>
        <v>0</v>
      </c>
      <c r="BC355" s="143" t="n">
        <f aca="false">SUM(AU355-BB355)</f>
        <v>18354.45</v>
      </c>
    </row>
    <row r="356" s="223" customFormat="true" ht="12.75" hidden="true" customHeight="false" outlineLevel="0" collapsed="false">
      <c r="A356" s="178" t="s">
        <v>487</v>
      </c>
      <c r="B356" s="172"/>
      <c r="C356" s="172"/>
      <c r="D356" s="172"/>
      <c r="E356" s="172"/>
      <c r="F356" s="172"/>
      <c r="G356" s="172"/>
      <c r="H356" s="172"/>
      <c r="I356" s="185" t="s">
        <v>207</v>
      </c>
      <c r="J356" s="186" t="s">
        <v>486</v>
      </c>
      <c r="K356" s="187" t="n">
        <f aca="false">SUM(K357)</f>
        <v>0</v>
      </c>
      <c r="L356" s="187" t="n">
        <f aca="false">SUM(L357)</f>
        <v>105000</v>
      </c>
      <c r="M356" s="187" t="n">
        <f aca="false">SUM(M357)</f>
        <v>105000</v>
      </c>
      <c r="N356" s="187" t="n">
        <f aca="false">SUM(N357)</f>
        <v>8000</v>
      </c>
      <c r="O356" s="187" t="n">
        <f aca="false">SUM(O357)</f>
        <v>8000</v>
      </c>
      <c r="P356" s="187" t="n">
        <f aca="false">SUM(P357)</f>
        <v>10000</v>
      </c>
      <c r="Q356" s="187" t="n">
        <f aca="false">SUM(Q357)</f>
        <v>10000</v>
      </c>
      <c r="R356" s="187" t="n">
        <f aca="false">SUM(R357)</f>
        <v>1000</v>
      </c>
      <c r="S356" s="187" t="n">
        <f aca="false">SUM(S357)</f>
        <v>10000</v>
      </c>
      <c r="T356" s="187" t="n">
        <f aca="false">SUM(T357)</f>
        <v>3000</v>
      </c>
      <c r="U356" s="187" t="n">
        <f aca="false">SUM(U357)</f>
        <v>0</v>
      </c>
      <c r="V356" s="187" t="n">
        <f aca="false">SUM(V357)</f>
        <v>100</v>
      </c>
      <c r="W356" s="187" t="n">
        <f aca="false">SUM(W357)</f>
        <v>10000</v>
      </c>
      <c r="X356" s="187" t="n">
        <f aca="false">SUM(X357)</f>
        <v>40000</v>
      </c>
      <c r="Y356" s="187" t="n">
        <f aca="false">SUM(Y357)</f>
        <v>30000</v>
      </c>
      <c r="Z356" s="187" t="n">
        <f aca="false">SUM(Z357)</f>
        <v>30000</v>
      </c>
      <c r="AA356" s="187" t="n">
        <f aca="false">SUM(AA357)</f>
        <v>35000</v>
      </c>
      <c r="AB356" s="187" t="n">
        <f aca="false">SUM(AB357)</f>
        <v>18000</v>
      </c>
      <c r="AC356" s="187" t="n">
        <f aca="false">SUM(AC357)</f>
        <v>315000</v>
      </c>
      <c r="AD356" s="187" t="n">
        <f aca="false">SUM(AD357)</f>
        <v>290000</v>
      </c>
      <c r="AE356" s="187" t="n">
        <f aca="false">SUM(AE357)</f>
        <v>0</v>
      </c>
      <c r="AF356" s="187" t="n">
        <f aca="false">SUM(AF357)</f>
        <v>0</v>
      </c>
      <c r="AG356" s="187" t="n">
        <f aca="false">SUM(AG357)</f>
        <v>290000</v>
      </c>
      <c r="AH356" s="187" t="n">
        <f aca="false">SUM(AH357)</f>
        <v>133000</v>
      </c>
      <c r="AI356" s="187" t="n">
        <f aca="false">SUM(AI357)</f>
        <v>555000</v>
      </c>
      <c r="AJ356" s="187" t="n">
        <f aca="false">SUM(AJ357)</f>
        <v>0</v>
      </c>
      <c r="AK356" s="187" t="n">
        <f aca="false">SUM(AK357)</f>
        <v>555000</v>
      </c>
      <c r="AL356" s="187" t="n">
        <f aca="false">SUM(AL357)</f>
        <v>0</v>
      </c>
      <c r="AM356" s="187" t="n">
        <f aca="false">SUM(AM357)</f>
        <v>150000</v>
      </c>
      <c r="AN356" s="187" t="n">
        <f aca="false">SUM(AN357)</f>
        <v>405000</v>
      </c>
      <c r="AO356" s="176" t="n">
        <f aca="false">SUM(AN356/$AN$8)</f>
        <v>53752.7374079235</v>
      </c>
      <c r="AP356" s="188" t="n">
        <f aca="false">SUM(AP357)</f>
        <v>260000</v>
      </c>
      <c r="AQ356" s="188" t="n">
        <f aca="false">SUM(AQ357)</f>
        <v>0</v>
      </c>
      <c r="AR356" s="176" t="n">
        <f aca="false">SUM(AP356/$AN$8)</f>
        <v>34507.9301878028</v>
      </c>
      <c r="AS356" s="188" t="n">
        <f aca="false">SUM(AS357)</f>
        <v>370000</v>
      </c>
      <c r="AT356" s="188" t="n">
        <f aca="false">SUM(AT357)</f>
        <v>0</v>
      </c>
      <c r="AU356" s="176" t="n">
        <f aca="false">SUM(AU357)</f>
        <v>18354.45</v>
      </c>
      <c r="AV356" s="177" t="n">
        <f aca="false">SUM(AU356/AR356*100)</f>
        <v>53.1890782788462</v>
      </c>
      <c r="AW356" s="222"/>
      <c r="AX356" s="222"/>
      <c r="AY356" s="222"/>
      <c r="AZ356" s="222"/>
      <c r="BA356" s="222"/>
      <c r="BB356" s="19" t="n">
        <f aca="false">SUM(AW356+AX356+AY356+AZ356+BA356)</f>
        <v>0</v>
      </c>
      <c r="BC356" s="143" t="n">
        <f aca="false">SUM(AU356-BB356)</f>
        <v>18354.45</v>
      </c>
    </row>
    <row r="357" s="223" customFormat="true" ht="12.75" hidden="true" customHeight="false" outlineLevel="0" collapsed="false">
      <c r="A357" s="178"/>
      <c r="B357" s="172"/>
      <c r="C357" s="172"/>
      <c r="D357" s="172"/>
      <c r="E357" s="172"/>
      <c r="F357" s="172"/>
      <c r="G357" s="172"/>
      <c r="H357" s="172"/>
      <c r="I357" s="185" t="s">
        <v>488</v>
      </c>
      <c r="J357" s="186"/>
      <c r="K357" s="187" t="n">
        <f aca="false">SUM(K359)</f>
        <v>0</v>
      </c>
      <c r="L357" s="187" t="n">
        <f aca="false">SUM(L359)</f>
        <v>105000</v>
      </c>
      <c r="M357" s="187" t="n">
        <f aca="false">SUM(M359)</f>
        <v>105000</v>
      </c>
      <c r="N357" s="187" t="n">
        <f aca="false">SUM(N359)</f>
        <v>8000</v>
      </c>
      <c r="O357" s="187" t="n">
        <f aca="false">SUM(O359)</f>
        <v>8000</v>
      </c>
      <c r="P357" s="187" t="n">
        <f aca="false">SUM(P359)</f>
        <v>10000</v>
      </c>
      <c r="Q357" s="187" t="n">
        <f aca="false">SUM(Q359)</f>
        <v>10000</v>
      </c>
      <c r="R357" s="187" t="n">
        <f aca="false">SUM(R359)</f>
        <v>1000</v>
      </c>
      <c r="S357" s="187" t="n">
        <f aca="false">SUM(S359)</f>
        <v>10000</v>
      </c>
      <c r="T357" s="187" t="n">
        <f aca="false">SUM(T359)</f>
        <v>3000</v>
      </c>
      <c r="U357" s="187" t="n">
        <f aca="false">SUM(U359)</f>
        <v>0</v>
      </c>
      <c r="V357" s="187" t="n">
        <f aca="false">SUM(V359)</f>
        <v>100</v>
      </c>
      <c r="W357" s="187" t="n">
        <f aca="false">SUM(W359)</f>
        <v>10000</v>
      </c>
      <c r="X357" s="187" t="n">
        <f aca="false">SUM(X359)</f>
        <v>40000</v>
      </c>
      <c r="Y357" s="187" t="n">
        <f aca="false">SUM(Y359)</f>
        <v>30000</v>
      </c>
      <c r="Z357" s="187" t="n">
        <f aca="false">SUM(Z359)</f>
        <v>30000</v>
      </c>
      <c r="AA357" s="187" t="n">
        <f aca="false">SUM(AA359)</f>
        <v>35000</v>
      </c>
      <c r="AB357" s="187" t="n">
        <f aca="false">SUM(AB359)</f>
        <v>18000</v>
      </c>
      <c r="AC357" s="187" t="n">
        <f aca="false">SUM(AC359)</f>
        <v>315000</v>
      </c>
      <c r="AD357" s="187" t="n">
        <f aca="false">SUM(AD359)</f>
        <v>290000</v>
      </c>
      <c r="AE357" s="187" t="n">
        <f aca="false">SUM(AE359)</f>
        <v>0</v>
      </c>
      <c r="AF357" s="187" t="n">
        <f aca="false">SUM(AF359)</f>
        <v>0</v>
      </c>
      <c r="AG357" s="187" t="n">
        <f aca="false">SUM(AG359)</f>
        <v>290000</v>
      </c>
      <c r="AH357" s="187" t="n">
        <f aca="false">SUM(AH359)</f>
        <v>133000</v>
      </c>
      <c r="AI357" s="187" t="n">
        <f aca="false">SUM(AI359)</f>
        <v>555000</v>
      </c>
      <c r="AJ357" s="187" t="n">
        <f aca="false">SUM(AJ359)</f>
        <v>0</v>
      </c>
      <c r="AK357" s="187" t="n">
        <f aca="false">SUM(AK359)</f>
        <v>555000</v>
      </c>
      <c r="AL357" s="187" t="n">
        <f aca="false">SUM(AL359)</f>
        <v>0</v>
      </c>
      <c r="AM357" s="187" t="n">
        <f aca="false">SUM(AM359)</f>
        <v>150000</v>
      </c>
      <c r="AN357" s="187" t="n">
        <f aca="false">SUM(AN359)</f>
        <v>405000</v>
      </c>
      <c r="AO357" s="176" t="n">
        <f aca="false">SUM(AN357/$AN$8)</f>
        <v>53752.7374079235</v>
      </c>
      <c r="AP357" s="188" t="n">
        <f aca="false">SUM(AP359)</f>
        <v>260000</v>
      </c>
      <c r="AQ357" s="188" t="n">
        <f aca="false">SUM(AQ359)</f>
        <v>0</v>
      </c>
      <c r="AR357" s="176" t="n">
        <f aca="false">SUM(AP357/$AN$8)</f>
        <v>34507.9301878028</v>
      </c>
      <c r="AS357" s="188" t="n">
        <f aca="false">SUM(AS359)</f>
        <v>370000</v>
      </c>
      <c r="AT357" s="188" t="n">
        <f aca="false">SUM(AT359)</f>
        <v>0</v>
      </c>
      <c r="AU357" s="176" t="n">
        <f aca="false">SUM(AU358)</f>
        <v>18354.45</v>
      </c>
      <c r="AV357" s="177" t="n">
        <f aca="false">SUM(AU357/AR357*100)</f>
        <v>53.1890782788462</v>
      </c>
      <c r="AW357" s="222"/>
      <c r="AX357" s="222"/>
      <c r="AY357" s="222"/>
      <c r="AZ357" s="222"/>
      <c r="BA357" s="222"/>
      <c r="BB357" s="19" t="n">
        <f aca="false">SUM(AW357+AX357+AY357+AZ357+BA357)</f>
        <v>0</v>
      </c>
      <c r="BC357" s="143" t="n">
        <f aca="false">SUM(AU357-BB357)</f>
        <v>18354.45</v>
      </c>
    </row>
    <row r="358" s="223" customFormat="true" ht="12.75" hidden="true" customHeight="false" outlineLevel="0" collapsed="false">
      <c r="A358" s="178"/>
      <c r="B358" s="172" t="s">
        <v>229</v>
      </c>
      <c r="C358" s="172"/>
      <c r="D358" s="172"/>
      <c r="E358" s="172"/>
      <c r="F358" s="172"/>
      <c r="G358" s="172"/>
      <c r="H358" s="172"/>
      <c r="I358" s="201" t="s">
        <v>230</v>
      </c>
      <c r="J358" s="186" t="s">
        <v>28</v>
      </c>
      <c r="K358" s="187"/>
      <c r="L358" s="187"/>
      <c r="M358" s="187"/>
      <c r="N358" s="187"/>
      <c r="O358" s="187"/>
      <c r="P358" s="187"/>
      <c r="Q358" s="187"/>
      <c r="R358" s="187"/>
      <c r="S358" s="187"/>
      <c r="T358" s="187"/>
      <c r="U358" s="187"/>
      <c r="V358" s="187"/>
      <c r="W358" s="187"/>
      <c r="X358" s="187"/>
      <c r="Y358" s="187"/>
      <c r="Z358" s="187"/>
      <c r="AA358" s="187"/>
      <c r="AB358" s="187"/>
      <c r="AC358" s="187"/>
      <c r="AD358" s="187"/>
      <c r="AE358" s="187"/>
      <c r="AF358" s="187"/>
      <c r="AG358" s="187"/>
      <c r="AH358" s="187"/>
      <c r="AI358" s="187"/>
      <c r="AJ358" s="187"/>
      <c r="AK358" s="187"/>
      <c r="AL358" s="187"/>
      <c r="AM358" s="187"/>
      <c r="AN358" s="187"/>
      <c r="AO358" s="176" t="n">
        <f aca="false">SUM(AN358/$AN$8)</f>
        <v>0</v>
      </c>
      <c r="AP358" s="188" t="n">
        <v>260000</v>
      </c>
      <c r="AQ358" s="188"/>
      <c r="AR358" s="176" t="n">
        <f aca="false">SUM(AP358/$AN$8)</f>
        <v>34507.9301878028</v>
      </c>
      <c r="AS358" s="188" t="n">
        <v>370000</v>
      </c>
      <c r="AT358" s="188"/>
      <c r="AU358" s="176" t="n">
        <f aca="false">SUM(AU359)</f>
        <v>18354.45</v>
      </c>
      <c r="AV358" s="177" t="n">
        <f aca="false">SUM(AU358/AR358*100)</f>
        <v>53.1890782788462</v>
      </c>
      <c r="AW358" s="222"/>
      <c r="AX358" s="222"/>
      <c r="AY358" s="222"/>
      <c r="AZ358" s="222"/>
      <c r="BA358" s="222"/>
      <c r="BB358" s="19"/>
      <c r="BC358" s="143" t="n">
        <f aca="false">SUM(AU358-BB358)</f>
        <v>18354.45</v>
      </c>
    </row>
    <row r="359" s="92" customFormat="true" ht="12.75" hidden="false" customHeight="false" outlineLevel="0" collapsed="false">
      <c r="A359" s="224"/>
      <c r="B359" s="225"/>
      <c r="C359" s="225"/>
      <c r="D359" s="225"/>
      <c r="E359" s="225"/>
      <c r="F359" s="225"/>
      <c r="G359" s="225"/>
      <c r="H359" s="225"/>
      <c r="I359" s="226" t="n">
        <v>3</v>
      </c>
      <c r="J359" s="227" t="s">
        <v>64</v>
      </c>
      <c r="K359" s="176" t="n">
        <f aca="false">SUM(K360)</f>
        <v>0</v>
      </c>
      <c r="L359" s="176" t="n">
        <f aca="false">SUM(L360)</f>
        <v>105000</v>
      </c>
      <c r="M359" s="176" t="n">
        <f aca="false">SUM(M360)</f>
        <v>105000</v>
      </c>
      <c r="N359" s="176" t="n">
        <f aca="false">SUM(N360)</f>
        <v>8000</v>
      </c>
      <c r="O359" s="176" t="n">
        <f aca="false">SUM(O360)</f>
        <v>8000</v>
      </c>
      <c r="P359" s="176" t="n">
        <f aca="false">SUM(P360)</f>
        <v>10000</v>
      </c>
      <c r="Q359" s="176" t="n">
        <f aca="false">SUM(Q360)</f>
        <v>10000</v>
      </c>
      <c r="R359" s="176" t="n">
        <f aca="false">SUM(R360)</f>
        <v>1000</v>
      </c>
      <c r="S359" s="176" t="n">
        <f aca="false">SUM(S360)</f>
        <v>10000</v>
      </c>
      <c r="T359" s="176" t="n">
        <f aca="false">SUM(T360)</f>
        <v>3000</v>
      </c>
      <c r="U359" s="176" t="n">
        <f aca="false">SUM(U360)</f>
        <v>0</v>
      </c>
      <c r="V359" s="176" t="n">
        <f aca="false">SUM(V360)</f>
        <v>100</v>
      </c>
      <c r="W359" s="176" t="n">
        <f aca="false">SUM(W360)</f>
        <v>10000</v>
      </c>
      <c r="X359" s="176" t="n">
        <f aca="false">SUM(X360)</f>
        <v>40000</v>
      </c>
      <c r="Y359" s="176" t="n">
        <f aca="false">SUM(Y360)</f>
        <v>30000</v>
      </c>
      <c r="Z359" s="176" t="n">
        <f aca="false">SUM(Z360)</f>
        <v>30000</v>
      </c>
      <c r="AA359" s="176" t="n">
        <f aca="false">SUM(AA360)</f>
        <v>35000</v>
      </c>
      <c r="AB359" s="176" t="n">
        <f aca="false">SUM(AB360)</f>
        <v>18000</v>
      </c>
      <c r="AC359" s="176" t="n">
        <f aca="false">SUM(AC360)</f>
        <v>315000</v>
      </c>
      <c r="AD359" s="176" t="n">
        <f aca="false">SUM(AD360)</f>
        <v>290000</v>
      </c>
      <c r="AE359" s="176" t="n">
        <f aca="false">SUM(AE360)</f>
        <v>0</v>
      </c>
      <c r="AF359" s="176" t="n">
        <f aca="false">SUM(AF360)</f>
        <v>0</v>
      </c>
      <c r="AG359" s="176" t="n">
        <f aca="false">SUM(AG360)</f>
        <v>290000</v>
      </c>
      <c r="AH359" s="176" t="n">
        <f aca="false">SUM(AH360)</f>
        <v>133000</v>
      </c>
      <c r="AI359" s="176" t="n">
        <f aca="false">SUM(AI360)</f>
        <v>555000</v>
      </c>
      <c r="AJ359" s="176" t="n">
        <f aca="false">SUM(AJ360)</f>
        <v>0</v>
      </c>
      <c r="AK359" s="176" t="n">
        <f aca="false">SUM(AK360+AK365)</f>
        <v>555000</v>
      </c>
      <c r="AL359" s="176" t="n">
        <f aca="false">SUM(AL360+AL365)</f>
        <v>0</v>
      </c>
      <c r="AM359" s="176" t="n">
        <f aca="false">SUM(AM360+AM365)</f>
        <v>150000</v>
      </c>
      <c r="AN359" s="176" t="n">
        <f aca="false">SUM(AN360+AN365)</f>
        <v>405000</v>
      </c>
      <c r="AO359" s="176" t="n">
        <f aca="false">SUM(AN359/$AN$8)</f>
        <v>53752.7374079235</v>
      </c>
      <c r="AP359" s="176" t="n">
        <f aca="false">SUM(AP360+AP365)</f>
        <v>260000</v>
      </c>
      <c r="AQ359" s="176" t="n">
        <f aca="false">SUM(AQ360+AQ365)</f>
        <v>0</v>
      </c>
      <c r="AR359" s="176" t="n">
        <f aca="false">SUM(AP359/$AN$8)</f>
        <v>34507.9301878028</v>
      </c>
      <c r="AS359" s="176" t="n">
        <f aca="false">SUM(AS360+AS365)</f>
        <v>370000</v>
      </c>
      <c r="AT359" s="176" t="n">
        <f aca="false">SUM(AT360+AT365)</f>
        <v>0</v>
      </c>
      <c r="AU359" s="176" t="n">
        <f aca="false">SUM(AU360+AU365)</f>
        <v>18354.45</v>
      </c>
      <c r="AV359" s="177" t="n">
        <f aca="false">SUM(AU359/AR359*100)</f>
        <v>53.1890782788462</v>
      </c>
      <c r="AW359" s="93"/>
      <c r="AX359" s="93"/>
      <c r="AY359" s="93"/>
      <c r="AZ359" s="93"/>
      <c r="BA359" s="93"/>
      <c r="BB359" s="19" t="n">
        <f aca="false">SUM(AW359+AX359+AY359+AZ359+BA359)</f>
        <v>0</v>
      </c>
      <c r="BC359" s="143" t="n">
        <f aca="false">SUM(AU359-BB359)</f>
        <v>18354.45</v>
      </c>
    </row>
    <row r="360" s="92" customFormat="true" ht="12.75" hidden="false" customHeight="false" outlineLevel="0" collapsed="false">
      <c r="A360" s="224"/>
      <c r="B360" s="225"/>
      <c r="C360" s="225"/>
      <c r="D360" s="225"/>
      <c r="E360" s="225"/>
      <c r="F360" s="225"/>
      <c r="G360" s="225"/>
      <c r="H360" s="225"/>
      <c r="I360" s="226" t="n">
        <v>37</v>
      </c>
      <c r="J360" s="227" t="s">
        <v>359</v>
      </c>
      <c r="K360" s="176" t="n">
        <f aca="false">SUM(K361)</f>
        <v>0</v>
      </c>
      <c r="L360" s="176" t="n">
        <f aca="false">SUM(L361)</f>
        <v>105000</v>
      </c>
      <c r="M360" s="176" t="n">
        <f aca="false">SUM(M361)</f>
        <v>105000</v>
      </c>
      <c r="N360" s="176" t="n">
        <f aca="false">SUM(N361)</f>
        <v>8000</v>
      </c>
      <c r="O360" s="176" t="n">
        <f aca="false">SUM(O361)</f>
        <v>8000</v>
      </c>
      <c r="P360" s="176" t="n">
        <f aca="false">SUM(P361)</f>
        <v>10000</v>
      </c>
      <c r="Q360" s="176" t="n">
        <f aca="false">SUM(Q361)</f>
        <v>10000</v>
      </c>
      <c r="R360" s="176" t="n">
        <f aca="false">SUM(R361)</f>
        <v>1000</v>
      </c>
      <c r="S360" s="176" t="n">
        <f aca="false">SUM(S361)</f>
        <v>10000</v>
      </c>
      <c r="T360" s="176" t="n">
        <f aca="false">SUM(T361)</f>
        <v>3000</v>
      </c>
      <c r="U360" s="176" t="n">
        <f aca="false">SUM(U361)</f>
        <v>0</v>
      </c>
      <c r="V360" s="176" t="n">
        <f aca="false">SUM(V361)</f>
        <v>100</v>
      </c>
      <c r="W360" s="176" t="n">
        <f aca="false">SUM(W361)</f>
        <v>10000</v>
      </c>
      <c r="X360" s="176" t="n">
        <f aca="false">SUM(X361)</f>
        <v>40000</v>
      </c>
      <c r="Y360" s="176" t="n">
        <f aca="false">SUM(Y361)</f>
        <v>30000</v>
      </c>
      <c r="Z360" s="176" t="n">
        <f aca="false">SUM(Z361)</f>
        <v>30000</v>
      </c>
      <c r="AA360" s="176" t="n">
        <f aca="false">SUM(AA361)</f>
        <v>35000</v>
      </c>
      <c r="AB360" s="176" t="n">
        <f aca="false">SUM(AB361)</f>
        <v>18000</v>
      </c>
      <c r="AC360" s="176" t="n">
        <f aca="false">SUM(AC361)</f>
        <v>315000</v>
      </c>
      <c r="AD360" s="176" t="n">
        <f aca="false">SUM(AD361)</f>
        <v>290000</v>
      </c>
      <c r="AE360" s="176" t="n">
        <f aca="false">SUM(AE361)</f>
        <v>0</v>
      </c>
      <c r="AF360" s="176" t="n">
        <f aca="false">SUM(AF361)</f>
        <v>0</v>
      </c>
      <c r="AG360" s="176" t="n">
        <f aca="false">SUM(AG361)</f>
        <v>290000</v>
      </c>
      <c r="AH360" s="176" t="n">
        <f aca="false">SUM(AH361)</f>
        <v>133000</v>
      </c>
      <c r="AI360" s="176" t="n">
        <f aca="false">SUM(AI361)</f>
        <v>555000</v>
      </c>
      <c r="AJ360" s="176" t="n">
        <f aca="false">SUM(AJ361)</f>
        <v>0</v>
      </c>
      <c r="AK360" s="176" t="n">
        <f aca="false">SUM(AK361)</f>
        <v>305000</v>
      </c>
      <c r="AL360" s="176" t="n">
        <f aca="false">SUM(AL361)</f>
        <v>0</v>
      </c>
      <c r="AM360" s="176" t="n">
        <f aca="false">SUM(AM361)</f>
        <v>150000</v>
      </c>
      <c r="AN360" s="176" t="n">
        <f aca="false">SUM(AN361)</f>
        <v>155000</v>
      </c>
      <c r="AO360" s="176" t="n">
        <f aca="false">SUM(AN360/$AN$8)</f>
        <v>20572.035304267</v>
      </c>
      <c r="AP360" s="176" t="n">
        <f aca="false">SUM(AP361)</f>
        <v>160000</v>
      </c>
      <c r="AQ360" s="176"/>
      <c r="AR360" s="176" t="n">
        <f aca="false">SUM(AP360/$AN$8)</f>
        <v>21235.6493463402</v>
      </c>
      <c r="AS360" s="176" t="n">
        <v>170000</v>
      </c>
      <c r="AT360" s="176"/>
      <c r="AU360" s="176" t="n">
        <f aca="false">SUM(AU361)</f>
        <v>8700</v>
      </c>
      <c r="AV360" s="177" t="n">
        <f aca="false">SUM(AU360/AR360*100)</f>
        <v>40.96884375</v>
      </c>
      <c r="AW360" s="93"/>
      <c r="AX360" s="93"/>
      <c r="AY360" s="93"/>
      <c r="AZ360" s="93"/>
      <c r="BA360" s="93"/>
      <c r="BB360" s="19" t="n">
        <f aca="false">SUM(AW360+AX360+AY360+AZ360+BA360)</f>
        <v>0</v>
      </c>
      <c r="BC360" s="143" t="n">
        <f aca="false">SUM(AU360-BB360)</f>
        <v>8700</v>
      </c>
    </row>
    <row r="361" s="92" customFormat="true" ht="12.75" hidden="false" customHeight="false" outlineLevel="0" collapsed="false">
      <c r="A361" s="207"/>
      <c r="B361" s="208" t="s">
        <v>83</v>
      </c>
      <c r="C361" s="208"/>
      <c r="D361" s="208"/>
      <c r="E361" s="208"/>
      <c r="F361" s="208"/>
      <c r="G361" s="208"/>
      <c r="H361" s="208"/>
      <c r="I361" s="206" t="n">
        <v>372</v>
      </c>
      <c r="J361" s="203" t="s">
        <v>421</v>
      </c>
      <c r="K361" s="188" t="n">
        <f aca="false">SUM(K362)</f>
        <v>0</v>
      </c>
      <c r="L361" s="188" t="n">
        <f aca="false">SUM(L362)</f>
        <v>105000</v>
      </c>
      <c r="M361" s="188" t="n">
        <f aca="false">SUM(M362)</f>
        <v>105000</v>
      </c>
      <c r="N361" s="188" t="n">
        <f aca="false">SUM(N362)</f>
        <v>8000</v>
      </c>
      <c r="O361" s="188" t="n">
        <f aca="false">SUM(O362)</f>
        <v>8000</v>
      </c>
      <c r="P361" s="188" t="n">
        <f aca="false">SUM(P362)</f>
        <v>10000</v>
      </c>
      <c r="Q361" s="188" t="n">
        <f aca="false">SUM(Q362)</f>
        <v>10000</v>
      </c>
      <c r="R361" s="188" t="n">
        <f aca="false">SUM(R362)</f>
        <v>1000</v>
      </c>
      <c r="S361" s="188" t="n">
        <f aca="false">SUM(S362)</f>
        <v>10000</v>
      </c>
      <c r="T361" s="188" t="n">
        <f aca="false">SUM(T362)</f>
        <v>3000</v>
      </c>
      <c r="U361" s="188" t="n">
        <f aca="false">SUM(U362)</f>
        <v>0</v>
      </c>
      <c r="V361" s="188" t="n">
        <f aca="false">SUM(V362)</f>
        <v>100</v>
      </c>
      <c r="W361" s="188" t="n">
        <f aca="false">SUM(W362)</f>
        <v>10000</v>
      </c>
      <c r="X361" s="188" t="n">
        <f aca="false">SUM(X362)</f>
        <v>40000</v>
      </c>
      <c r="Y361" s="188" t="n">
        <f aca="false">SUM(Y362:Y364)</f>
        <v>30000</v>
      </c>
      <c r="Z361" s="188" t="n">
        <f aca="false">SUM(Z362:Z364)</f>
        <v>30000</v>
      </c>
      <c r="AA361" s="188" t="n">
        <f aca="false">SUM(AA362:AA364)</f>
        <v>35000</v>
      </c>
      <c r="AB361" s="188" t="n">
        <f aca="false">SUM(AB362:AB364)</f>
        <v>18000</v>
      </c>
      <c r="AC361" s="188" t="n">
        <f aca="false">SUM(AC362:AC367)</f>
        <v>315000</v>
      </c>
      <c r="AD361" s="188" t="n">
        <f aca="false">SUM(AD362:AD367)</f>
        <v>290000</v>
      </c>
      <c r="AE361" s="188" t="n">
        <f aca="false">SUM(AE362:AE364)</f>
        <v>0</v>
      </c>
      <c r="AF361" s="188" t="n">
        <f aca="false">SUM(AF362:AF364)</f>
        <v>0</v>
      </c>
      <c r="AG361" s="188" t="n">
        <f aca="false">SUM(AG362:AG367)</f>
        <v>290000</v>
      </c>
      <c r="AH361" s="188" t="n">
        <f aca="false">SUM(AH362:AH367)</f>
        <v>133000</v>
      </c>
      <c r="AI361" s="188" t="n">
        <f aca="false">SUM(AI362:AI367)</f>
        <v>555000</v>
      </c>
      <c r="AJ361" s="188" t="n">
        <f aca="false">SUM(AJ362:AJ367)</f>
        <v>0</v>
      </c>
      <c r="AK361" s="188" t="n">
        <f aca="false">SUM(AK362:AK364)</f>
        <v>305000</v>
      </c>
      <c r="AL361" s="188" t="n">
        <f aca="false">SUM(AL362:AL364)</f>
        <v>0</v>
      </c>
      <c r="AM361" s="188" t="n">
        <f aca="false">SUM(AM362:AM364)</f>
        <v>150000</v>
      </c>
      <c r="AN361" s="188" t="n">
        <f aca="false">SUM(AN362:AN364)</f>
        <v>155000</v>
      </c>
      <c r="AO361" s="176" t="n">
        <f aca="false">SUM(AN361/$AN$8)</f>
        <v>20572.035304267</v>
      </c>
      <c r="AP361" s="188" t="n">
        <f aca="false">SUM(AP362:AP364)</f>
        <v>160000</v>
      </c>
      <c r="AQ361" s="188"/>
      <c r="AR361" s="176" t="n">
        <f aca="false">SUM(AP361/$AN$8)</f>
        <v>21235.6493463402</v>
      </c>
      <c r="AS361" s="188"/>
      <c r="AT361" s="188"/>
      <c r="AU361" s="176" t="n">
        <f aca="false">SUM(AU362:AU364)</f>
        <v>8700</v>
      </c>
      <c r="AV361" s="177" t="n">
        <f aca="false">SUM(AU361/AR361*100)</f>
        <v>40.96884375</v>
      </c>
      <c r="AW361" s="93"/>
      <c r="AX361" s="93"/>
      <c r="AY361" s="93"/>
      <c r="AZ361" s="93"/>
      <c r="BA361" s="93"/>
      <c r="BB361" s="19" t="n">
        <f aca="false">SUM(AW361+AX361+AY361+AZ361+BA361)</f>
        <v>0</v>
      </c>
      <c r="BC361" s="143" t="n">
        <f aca="false">SUM(AU361-BB361)</f>
        <v>8700</v>
      </c>
    </row>
    <row r="362" s="92" customFormat="true" ht="12.75" hidden="false" customHeight="false" outlineLevel="0" collapsed="false">
      <c r="A362" s="207"/>
      <c r="B362" s="208"/>
      <c r="C362" s="208"/>
      <c r="D362" s="208"/>
      <c r="E362" s="208"/>
      <c r="F362" s="208"/>
      <c r="G362" s="208"/>
      <c r="H362" s="208"/>
      <c r="I362" s="206" t="n">
        <v>37211</v>
      </c>
      <c r="J362" s="203" t="s">
        <v>489</v>
      </c>
      <c r="K362" s="188" t="n">
        <v>0</v>
      </c>
      <c r="L362" s="188" t="n">
        <v>105000</v>
      </c>
      <c r="M362" s="188" t="n">
        <v>105000</v>
      </c>
      <c r="N362" s="188" t="n">
        <v>8000</v>
      </c>
      <c r="O362" s="188" t="n">
        <v>8000</v>
      </c>
      <c r="P362" s="188" t="n">
        <v>10000</v>
      </c>
      <c r="Q362" s="188" t="n">
        <v>10000</v>
      </c>
      <c r="R362" s="188" t="n">
        <v>1000</v>
      </c>
      <c r="S362" s="188" t="n">
        <v>10000</v>
      </c>
      <c r="T362" s="188" t="n">
        <v>3000</v>
      </c>
      <c r="U362" s="188"/>
      <c r="V362" s="176" t="n">
        <f aca="false">S362/P362*100</f>
        <v>100</v>
      </c>
      <c r="W362" s="188" t="n">
        <v>10000</v>
      </c>
      <c r="X362" s="188" t="n">
        <v>40000</v>
      </c>
      <c r="Y362" s="188" t="n">
        <v>30000</v>
      </c>
      <c r="Z362" s="188" t="n">
        <v>30000</v>
      </c>
      <c r="AA362" s="188" t="n">
        <v>35000</v>
      </c>
      <c r="AB362" s="188" t="n">
        <v>18000</v>
      </c>
      <c r="AC362" s="188" t="n">
        <v>35000</v>
      </c>
      <c r="AD362" s="188" t="n">
        <v>35000</v>
      </c>
      <c r="AE362" s="188"/>
      <c r="AF362" s="188"/>
      <c r="AG362" s="210" t="n">
        <f aca="false">SUM(AD362+AE362-AF362)</f>
        <v>35000</v>
      </c>
      <c r="AH362" s="188" t="n">
        <v>8000</v>
      </c>
      <c r="AI362" s="188" t="n">
        <v>30000</v>
      </c>
      <c r="AJ362" s="131" t="n">
        <v>0</v>
      </c>
      <c r="AK362" s="188" t="n">
        <v>30000</v>
      </c>
      <c r="AL362" s="188"/>
      <c r="AM362" s="188"/>
      <c r="AN362" s="129" t="n">
        <f aca="false">SUM(AK362+AL362-AM362)</f>
        <v>30000</v>
      </c>
      <c r="AO362" s="176" t="n">
        <f aca="false">SUM(AN362/$AN$8)</f>
        <v>3981.68425243878</v>
      </c>
      <c r="AP362" s="131" t="n">
        <v>30000</v>
      </c>
      <c r="AQ362" s="131"/>
      <c r="AR362" s="176" t="n">
        <f aca="false">SUM(AP362/$AN$8)</f>
        <v>3981.68425243878</v>
      </c>
      <c r="AS362" s="131"/>
      <c r="AT362" s="131"/>
      <c r="AU362" s="176" t="n">
        <v>2100</v>
      </c>
      <c r="AV362" s="177" t="n">
        <f aca="false">SUM(AU362/AR362*100)</f>
        <v>52.7415</v>
      </c>
      <c r="AW362" s="93"/>
      <c r="AX362" s="93"/>
      <c r="AY362" s="93"/>
      <c r="AZ362" s="93"/>
      <c r="BA362" s="93" t="n">
        <v>2100</v>
      </c>
      <c r="BB362" s="19" t="n">
        <f aca="false">SUM(AW362+AX362+AY362+AZ362+BA362)</f>
        <v>2100</v>
      </c>
      <c r="BC362" s="143" t="n">
        <f aca="false">SUM(AU362-BB362)</f>
        <v>0</v>
      </c>
    </row>
    <row r="363" s="92" customFormat="true" ht="12.75" hidden="false" customHeight="false" outlineLevel="0" collapsed="false">
      <c r="A363" s="207"/>
      <c r="B363" s="208"/>
      <c r="C363" s="208"/>
      <c r="D363" s="208"/>
      <c r="E363" s="208"/>
      <c r="F363" s="208"/>
      <c r="G363" s="208"/>
      <c r="H363" s="208"/>
      <c r="I363" s="206" t="n">
        <v>37215</v>
      </c>
      <c r="J363" s="203" t="s">
        <v>490</v>
      </c>
      <c r="K363" s="188"/>
      <c r="L363" s="188"/>
      <c r="M363" s="188"/>
      <c r="N363" s="188"/>
      <c r="O363" s="188"/>
      <c r="P363" s="188"/>
      <c r="Q363" s="188"/>
      <c r="R363" s="188"/>
      <c r="S363" s="188"/>
      <c r="T363" s="188"/>
      <c r="U363" s="188"/>
      <c r="V363" s="176"/>
      <c r="W363" s="188"/>
      <c r="X363" s="188"/>
      <c r="Y363" s="188"/>
      <c r="Z363" s="188"/>
      <c r="AA363" s="188"/>
      <c r="AB363" s="188"/>
      <c r="AC363" s="188" t="n">
        <v>30000</v>
      </c>
      <c r="AD363" s="188" t="n">
        <v>30000</v>
      </c>
      <c r="AE363" s="188"/>
      <c r="AF363" s="188"/>
      <c r="AG363" s="210" t="n">
        <f aca="false">SUM(AD363+AE363-AF363)</f>
        <v>30000</v>
      </c>
      <c r="AH363" s="188"/>
      <c r="AI363" s="188" t="n">
        <v>25000</v>
      </c>
      <c r="AJ363" s="131" t="n">
        <v>0</v>
      </c>
      <c r="AK363" s="188" t="n">
        <v>25000</v>
      </c>
      <c r="AL363" s="188"/>
      <c r="AM363" s="188"/>
      <c r="AN363" s="129" t="n">
        <f aca="false">SUM(AK363+AL363-AM363)</f>
        <v>25000</v>
      </c>
      <c r="AO363" s="176" t="n">
        <f aca="false">SUM(AN363/$AN$8)</f>
        <v>3318.07021036565</v>
      </c>
      <c r="AP363" s="131" t="n">
        <v>30000</v>
      </c>
      <c r="AQ363" s="131"/>
      <c r="AR363" s="176" t="n">
        <f aca="false">SUM(AP363/$AN$8)</f>
        <v>3981.68425243878</v>
      </c>
      <c r="AS363" s="131"/>
      <c r="AT363" s="131"/>
      <c r="AU363" s="176"/>
      <c r="AV363" s="177" t="n">
        <f aca="false">SUM(AU363/AR363*100)</f>
        <v>0</v>
      </c>
      <c r="AW363" s="93"/>
      <c r="AX363" s="93"/>
      <c r="AY363" s="93"/>
      <c r="AZ363" s="93"/>
      <c r="BA363" s="93"/>
      <c r="BB363" s="19" t="n">
        <f aca="false">SUM(AW363+AX363+AY363+AZ363+BA363)</f>
        <v>0</v>
      </c>
      <c r="BC363" s="143" t="n">
        <f aca="false">SUM(AU363-BB363)</f>
        <v>0</v>
      </c>
    </row>
    <row r="364" s="92" customFormat="true" ht="12.75" hidden="false" customHeight="false" outlineLevel="0" collapsed="false">
      <c r="A364" s="207"/>
      <c r="B364" s="208"/>
      <c r="C364" s="208"/>
      <c r="D364" s="208"/>
      <c r="E364" s="208"/>
      <c r="F364" s="208"/>
      <c r="G364" s="208"/>
      <c r="H364" s="208"/>
      <c r="I364" s="206" t="n">
        <v>37216</v>
      </c>
      <c r="J364" s="203" t="s">
        <v>491</v>
      </c>
      <c r="K364" s="188"/>
      <c r="L364" s="188"/>
      <c r="M364" s="188"/>
      <c r="N364" s="188"/>
      <c r="O364" s="188"/>
      <c r="P364" s="188"/>
      <c r="Q364" s="188"/>
      <c r="R364" s="188"/>
      <c r="S364" s="188"/>
      <c r="T364" s="188"/>
      <c r="U364" s="188"/>
      <c r="V364" s="176"/>
      <c r="W364" s="188"/>
      <c r="X364" s="188"/>
      <c r="Y364" s="188"/>
      <c r="Z364" s="188"/>
      <c r="AA364" s="188"/>
      <c r="AB364" s="188"/>
      <c r="AC364" s="188" t="n">
        <v>150000</v>
      </c>
      <c r="AD364" s="188" t="n">
        <v>125000</v>
      </c>
      <c r="AE364" s="188"/>
      <c r="AF364" s="188"/>
      <c r="AG364" s="210" t="n">
        <f aca="false">SUM(AD364+AE364-AF364)</f>
        <v>125000</v>
      </c>
      <c r="AH364" s="188" t="n">
        <v>125000</v>
      </c>
      <c r="AI364" s="188" t="n">
        <v>250000</v>
      </c>
      <c r="AJ364" s="131" t="n">
        <v>0</v>
      </c>
      <c r="AK364" s="188" t="n">
        <v>250000</v>
      </c>
      <c r="AL364" s="188"/>
      <c r="AM364" s="188" t="n">
        <v>150000</v>
      </c>
      <c r="AN364" s="129" t="n">
        <f aca="false">SUM(AK364+AL364-AM364)</f>
        <v>100000</v>
      </c>
      <c r="AO364" s="176" t="n">
        <f aca="false">SUM(AN364/$AN$8)</f>
        <v>13272.2808414626</v>
      </c>
      <c r="AP364" s="131" t="n">
        <v>100000</v>
      </c>
      <c r="AQ364" s="131"/>
      <c r="AR364" s="176" t="n">
        <f aca="false">SUM(AP364/$AN$8)</f>
        <v>13272.2808414626</v>
      </c>
      <c r="AS364" s="131"/>
      <c r="AT364" s="131"/>
      <c r="AU364" s="176" t="n">
        <v>6600</v>
      </c>
      <c r="AV364" s="177" t="n">
        <f aca="false">SUM(AU364/AR364*100)</f>
        <v>49.7277</v>
      </c>
      <c r="AW364" s="93"/>
      <c r="AX364" s="93"/>
      <c r="AY364" s="93"/>
      <c r="AZ364" s="93"/>
      <c r="BA364" s="93" t="n">
        <v>6600</v>
      </c>
      <c r="BB364" s="19" t="n">
        <f aca="false">SUM(AW364+AX364+AY364+AZ364+BA364)</f>
        <v>6600</v>
      </c>
      <c r="BC364" s="143" t="n">
        <f aca="false">SUM(AU364-BB364)</f>
        <v>0</v>
      </c>
    </row>
    <row r="365" s="92" customFormat="true" ht="12.75" hidden="false" customHeight="false" outlineLevel="0" collapsed="false">
      <c r="A365" s="207"/>
      <c r="B365" s="208"/>
      <c r="C365" s="208"/>
      <c r="D365" s="208"/>
      <c r="E365" s="208"/>
      <c r="F365" s="208"/>
      <c r="G365" s="208"/>
      <c r="H365" s="208"/>
      <c r="I365" s="206" t="n">
        <v>38</v>
      </c>
      <c r="J365" s="203" t="s">
        <v>70</v>
      </c>
      <c r="K365" s="188"/>
      <c r="L365" s="188"/>
      <c r="M365" s="188"/>
      <c r="N365" s="188"/>
      <c r="O365" s="188"/>
      <c r="P365" s="188"/>
      <c r="Q365" s="188"/>
      <c r="R365" s="188"/>
      <c r="S365" s="188"/>
      <c r="T365" s="188"/>
      <c r="U365" s="188"/>
      <c r="V365" s="176"/>
      <c r="W365" s="188"/>
      <c r="X365" s="188"/>
      <c r="Y365" s="188"/>
      <c r="Z365" s="188"/>
      <c r="AA365" s="188"/>
      <c r="AB365" s="188"/>
      <c r="AC365" s="188"/>
      <c r="AD365" s="188"/>
      <c r="AE365" s="188"/>
      <c r="AF365" s="188"/>
      <c r="AG365" s="210"/>
      <c r="AH365" s="188"/>
      <c r="AI365" s="188"/>
      <c r="AJ365" s="131"/>
      <c r="AK365" s="188" t="n">
        <f aca="false">SUM(AK366)</f>
        <v>250000</v>
      </c>
      <c r="AL365" s="188" t="n">
        <f aca="false">SUM(AL366)</f>
        <v>0</v>
      </c>
      <c r="AM365" s="188" t="n">
        <f aca="false">SUM(AM366)</f>
        <v>0</v>
      </c>
      <c r="AN365" s="188" t="n">
        <f aca="false">SUM(AN366)</f>
        <v>250000</v>
      </c>
      <c r="AO365" s="176" t="n">
        <f aca="false">SUM(AN365/$AN$8)</f>
        <v>33180.7021036565</v>
      </c>
      <c r="AP365" s="188" t="n">
        <f aca="false">SUM(AP366)</f>
        <v>100000</v>
      </c>
      <c r="AQ365" s="188"/>
      <c r="AR365" s="176" t="n">
        <f aca="false">SUM(AP365/$AN$8)</f>
        <v>13272.2808414626</v>
      </c>
      <c r="AS365" s="188" t="n">
        <v>200000</v>
      </c>
      <c r="AT365" s="188"/>
      <c r="AU365" s="176" t="n">
        <f aca="false">SUM(AU366)</f>
        <v>9654.45</v>
      </c>
      <c r="AV365" s="177" t="n">
        <f aca="false">SUM(AU365/AR365*100)</f>
        <v>72.741453525</v>
      </c>
      <c r="AW365" s="93"/>
      <c r="AX365" s="93"/>
      <c r="AY365" s="93"/>
      <c r="AZ365" s="93"/>
      <c r="BA365" s="93"/>
      <c r="BB365" s="19" t="n">
        <f aca="false">SUM(AW365+AX365+AY365+AZ365+BA365)</f>
        <v>0</v>
      </c>
      <c r="BC365" s="143" t="n">
        <f aca="false">SUM(AU365-BB365)</f>
        <v>9654.45</v>
      </c>
    </row>
    <row r="366" s="92" customFormat="true" ht="12.75" hidden="false" customHeight="false" outlineLevel="0" collapsed="false">
      <c r="A366" s="207"/>
      <c r="B366" s="208"/>
      <c r="C366" s="208"/>
      <c r="D366" s="208"/>
      <c r="E366" s="208"/>
      <c r="F366" s="208"/>
      <c r="G366" s="208"/>
      <c r="H366" s="208"/>
      <c r="I366" s="206" t="n">
        <v>386</v>
      </c>
      <c r="J366" s="203" t="s">
        <v>492</v>
      </c>
      <c r="K366" s="188"/>
      <c r="L366" s="188"/>
      <c r="M366" s="188"/>
      <c r="N366" s="188"/>
      <c r="O366" s="188"/>
      <c r="P366" s="188"/>
      <c r="Q366" s="188"/>
      <c r="R366" s="188"/>
      <c r="S366" s="188"/>
      <c r="T366" s="188"/>
      <c r="U366" s="188"/>
      <c r="V366" s="176"/>
      <c r="W366" s="188"/>
      <c r="X366" s="188"/>
      <c r="Y366" s="188"/>
      <c r="Z366" s="188"/>
      <c r="AA366" s="188"/>
      <c r="AB366" s="188"/>
      <c r="AC366" s="188"/>
      <c r="AD366" s="188"/>
      <c r="AE366" s="188"/>
      <c r="AF366" s="188"/>
      <c r="AG366" s="210"/>
      <c r="AH366" s="188"/>
      <c r="AI366" s="188"/>
      <c r="AJ366" s="131"/>
      <c r="AK366" s="188" t="n">
        <f aca="false">SUM(AK367)</f>
        <v>250000</v>
      </c>
      <c r="AL366" s="188" t="n">
        <f aca="false">SUM(AL367)</f>
        <v>0</v>
      </c>
      <c r="AM366" s="188" t="n">
        <f aca="false">SUM(AM367)</f>
        <v>0</v>
      </c>
      <c r="AN366" s="188" t="n">
        <f aca="false">SUM(AN367)</f>
        <v>250000</v>
      </c>
      <c r="AO366" s="176" t="n">
        <f aca="false">SUM(AN366/$AN$8)</f>
        <v>33180.7021036565</v>
      </c>
      <c r="AP366" s="188" t="n">
        <f aca="false">SUM(AP367)</f>
        <v>100000</v>
      </c>
      <c r="AQ366" s="188"/>
      <c r="AR366" s="176" t="n">
        <f aca="false">SUM(AP366/$AN$8)</f>
        <v>13272.2808414626</v>
      </c>
      <c r="AS366" s="188"/>
      <c r="AT366" s="188"/>
      <c r="AU366" s="176" t="n">
        <f aca="false">SUM(AU367)</f>
        <v>9654.45</v>
      </c>
      <c r="AV366" s="177" t="n">
        <f aca="false">SUM(AU366/AR366*100)</f>
        <v>72.741453525</v>
      </c>
      <c r="AW366" s="93"/>
      <c r="AX366" s="93"/>
      <c r="AY366" s="93"/>
      <c r="AZ366" s="93"/>
      <c r="BA366" s="93"/>
      <c r="BB366" s="19" t="n">
        <f aca="false">SUM(AW366+AX366+AY366+AZ366+BA366)</f>
        <v>0</v>
      </c>
      <c r="BC366" s="143" t="n">
        <f aca="false">SUM(AU366-BB366)</f>
        <v>9654.45</v>
      </c>
    </row>
    <row r="367" s="92" customFormat="true" ht="12.75" hidden="false" customHeight="false" outlineLevel="0" collapsed="false">
      <c r="A367" s="207"/>
      <c r="B367" s="208"/>
      <c r="C367" s="208"/>
      <c r="D367" s="208"/>
      <c r="E367" s="208"/>
      <c r="F367" s="208"/>
      <c r="G367" s="208"/>
      <c r="H367" s="208"/>
      <c r="I367" s="206" t="n">
        <v>38632</v>
      </c>
      <c r="J367" s="203" t="s">
        <v>493</v>
      </c>
      <c r="K367" s="188"/>
      <c r="L367" s="188"/>
      <c r="M367" s="188"/>
      <c r="N367" s="188"/>
      <c r="O367" s="188"/>
      <c r="P367" s="188"/>
      <c r="Q367" s="188"/>
      <c r="R367" s="188"/>
      <c r="S367" s="188"/>
      <c r="T367" s="188"/>
      <c r="U367" s="188"/>
      <c r="V367" s="176"/>
      <c r="W367" s="188"/>
      <c r="X367" s="188"/>
      <c r="Y367" s="188"/>
      <c r="Z367" s="188"/>
      <c r="AA367" s="188"/>
      <c r="AB367" s="188"/>
      <c r="AC367" s="188" t="n">
        <v>100000</v>
      </c>
      <c r="AD367" s="188" t="n">
        <v>100000</v>
      </c>
      <c r="AE367" s="188"/>
      <c r="AF367" s="188"/>
      <c r="AG367" s="210" t="n">
        <f aca="false">SUM(AD367+AE367-AF367)</f>
        <v>100000</v>
      </c>
      <c r="AH367" s="188"/>
      <c r="AI367" s="188" t="n">
        <v>250000</v>
      </c>
      <c r="AJ367" s="131" t="n">
        <v>0</v>
      </c>
      <c r="AK367" s="188" t="n">
        <v>250000</v>
      </c>
      <c r="AL367" s="188"/>
      <c r="AM367" s="188"/>
      <c r="AN367" s="129" t="n">
        <f aca="false">SUM(AK367+AL367-AM367)</f>
        <v>250000</v>
      </c>
      <c r="AO367" s="176" t="n">
        <f aca="false">SUM(AN367/$AN$8)</f>
        <v>33180.7021036565</v>
      </c>
      <c r="AP367" s="131" t="n">
        <v>100000</v>
      </c>
      <c r="AQ367" s="131"/>
      <c r="AR367" s="176" t="n">
        <f aca="false">SUM(AP367/$AN$8)</f>
        <v>13272.2808414626</v>
      </c>
      <c r="AS367" s="131"/>
      <c r="AT367" s="131"/>
      <c r="AU367" s="176" t="n">
        <v>9654.45</v>
      </c>
      <c r="AV367" s="177" t="n">
        <f aca="false">SUM(AU367/AR367*100)</f>
        <v>72.741453525</v>
      </c>
      <c r="AW367" s="93"/>
      <c r="AX367" s="93"/>
      <c r="AY367" s="93"/>
      <c r="AZ367" s="93"/>
      <c r="BA367" s="93" t="n">
        <v>9654.45</v>
      </c>
      <c r="BB367" s="19" t="n">
        <f aca="false">SUM(AW367+AX367+AY367+AZ367+BA367)</f>
        <v>9654.45</v>
      </c>
      <c r="BC367" s="143" t="n">
        <f aca="false">SUM(AU367-BB367)</f>
        <v>0</v>
      </c>
    </row>
    <row r="368" customFormat="false" ht="12.75" hidden="true" customHeight="false" outlineLevel="0" collapsed="false">
      <c r="A368" s="184" t="s">
        <v>494</v>
      </c>
      <c r="B368" s="200"/>
      <c r="C368" s="200"/>
      <c r="D368" s="200"/>
      <c r="E368" s="200"/>
      <c r="F368" s="200"/>
      <c r="G368" s="200"/>
      <c r="H368" s="200"/>
      <c r="I368" s="180" t="s">
        <v>495</v>
      </c>
      <c r="J368" s="181" t="s">
        <v>152</v>
      </c>
      <c r="K368" s="182" t="n">
        <f aca="false">SUM(K369)</f>
        <v>0</v>
      </c>
      <c r="L368" s="182" t="e">
        <f aca="false">SUM(L369+#REF!)</f>
        <v>#REF!</v>
      </c>
      <c r="M368" s="182" t="e">
        <f aca="false">SUM(M369+#REF!)</f>
        <v>#REF!</v>
      </c>
      <c r="N368" s="182" t="e">
        <f aca="false">SUM(N369+#REF!)</f>
        <v>#REF!</v>
      </c>
      <c r="O368" s="182" t="e">
        <f aca="false">SUM(O369+#REF!)</f>
        <v>#REF!</v>
      </c>
      <c r="P368" s="182" t="e">
        <f aca="false">SUM(P369+#REF!)</f>
        <v>#REF!</v>
      </c>
      <c r="Q368" s="182" t="n">
        <f aca="false">SUM(Q369)</f>
        <v>317000</v>
      </c>
      <c r="R368" s="182" t="e">
        <f aca="false">SUM(R369+#REF!)</f>
        <v>#REF!</v>
      </c>
      <c r="S368" s="182" t="e">
        <f aca="false">SUM(S369+S395)</f>
        <v>#REF!</v>
      </c>
      <c r="T368" s="182" t="e">
        <f aca="false">SUM(T369+T395)</f>
        <v>#REF!</v>
      </c>
      <c r="U368" s="182" t="e">
        <f aca="false">SUM(U369+U395)</f>
        <v>#REF!</v>
      </c>
      <c r="V368" s="182" t="e">
        <f aca="false">SUM(V369+V395)</f>
        <v>#REF!</v>
      </c>
      <c r="W368" s="182" t="e">
        <f aca="false">SUM(W369+W395)</f>
        <v>#REF!</v>
      </c>
      <c r="X368" s="182" t="e">
        <f aca="false">SUM(X369+X395)</f>
        <v>#REF!</v>
      </c>
      <c r="Y368" s="182" t="e">
        <f aca="false">SUM(Y369+Y395)</f>
        <v>#REF!</v>
      </c>
      <c r="Z368" s="182" t="e">
        <f aca="false">SUM(Z369+Z395)</f>
        <v>#REF!</v>
      </c>
      <c r="AA368" s="182" t="e">
        <f aca="false">SUM(AA369+AA395)</f>
        <v>#REF!</v>
      </c>
      <c r="AB368" s="182" t="e">
        <f aca="false">SUM(AB369+AB395)</f>
        <v>#REF!</v>
      </c>
      <c r="AC368" s="182" t="e">
        <f aca="false">SUM(AC369+AC395)</f>
        <v>#REF!</v>
      </c>
      <c r="AD368" s="182" t="n">
        <f aca="false">SUM(AD369+AD395)</f>
        <v>961000</v>
      </c>
      <c r="AE368" s="182" t="n">
        <f aca="false">SUM(AE369+AE395)</f>
        <v>0</v>
      </c>
      <c r="AF368" s="182" t="n">
        <f aca="false">SUM(AF369+AF395)</f>
        <v>0</v>
      </c>
      <c r="AG368" s="182" t="e">
        <f aca="false">SUM(AG369+AG395)</f>
        <v>#REF!</v>
      </c>
      <c r="AH368" s="182" t="n">
        <f aca="false">SUM(AH369+AH395)</f>
        <v>554110.41</v>
      </c>
      <c r="AI368" s="182" t="n">
        <f aca="false">SUM(AI369+AI395)</f>
        <v>1027800</v>
      </c>
      <c r="AJ368" s="182" t="n">
        <f aca="false">SUM(AJ369+AJ395)</f>
        <v>593900.29</v>
      </c>
      <c r="AK368" s="182" t="n">
        <f aca="false">SUM(AK369+AK395)</f>
        <v>980000</v>
      </c>
      <c r="AL368" s="182" t="n">
        <f aca="false">SUM(AL369+AL395)</f>
        <v>0</v>
      </c>
      <c r="AM368" s="182" t="n">
        <f aca="false">SUM(AM369+AM395)</f>
        <v>0</v>
      </c>
      <c r="AN368" s="182" t="n">
        <f aca="false">SUM(AN369+AN395)</f>
        <v>980000</v>
      </c>
      <c r="AO368" s="176" t="n">
        <f aca="false">SUM(AN368/$AN$8)</f>
        <v>130068.352246334</v>
      </c>
      <c r="AP368" s="183" t="n">
        <f aca="false">SUM(AP369+AP395)</f>
        <v>600000</v>
      </c>
      <c r="AQ368" s="183" t="n">
        <f aca="false">SUM(AQ369+AQ395)</f>
        <v>0</v>
      </c>
      <c r="AR368" s="176" t="n">
        <f aca="false">SUM(AP368/$AN$8)</f>
        <v>79633.6850487756</v>
      </c>
      <c r="AS368" s="183" t="n">
        <f aca="false">SUM(AS369+AS395)</f>
        <v>600000</v>
      </c>
      <c r="AT368" s="183" t="n">
        <f aca="false">SUM(AT369+AT395)</f>
        <v>0</v>
      </c>
      <c r="AU368" s="176" t="n">
        <f aca="false">SUM(AU369)</f>
        <v>105150.11</v>
      </c>
      <c r="AV368" s="177" t="n">
        <f aca="false">SUM(AU368/AR368*100)</f>
        <v>132.0422506325</v>
      </c>
      <c r="BB368" s="19" t="n">
        <f aca="false">SUM(AW368+AX368+AY368+AZ368+BA368)</f>
        <v>0</v>
      </c>
      <c r="BC368" s="143" t="n">
        <f aca="false">SUM(AU368-BB368)</f>
        <v>105150.11</v>
      </c>
    </row>
    <row r="369" customFormat="false" ht="12.75" hidden="true" customHeight="false" outlineLevel="0" collapsed="false">
      <c r="A369" s="171" t="s">
        <v>496</v>
      </c>
      <c r="B369" s="172"/>
      <c r="C369" s="172"/>
      <c r="D369" s="172"/>
      <c r="E369" s="172"/>
      <c r="F369" s="172"/>
      <c r="G369" s="172"/>
      <c r="H369" s="172"/>
      <c r="I369" s="185" t="s">
        <v>497</v>
      </c>
      <c r="J369" s="186" t="s">
        <v>228</v>
      </c>
      <c r="K369" s="187" t="n">
        <f aca="false">SUM(K370)</f>
        <v>0</v>
      </c>
      <c r="L369" s="187" t="n">
        <f aca="false">SUM(L370)</f>
        <v>0</v>
      </c>
      <c r="M369" s="187" t="n">
        <f aca="false">SUM(M370)</f>
        <v>0</v>
      </c>
      <c r="N369" s="187" t="n">
        <f aca="false">SUM(N370)</f>
        <v>0</v>
      </c>
      <c r="O369" s="187" t="n">
        <f aca="false">SUM(O370)</f>
        <v>0</v>
      </c>
      <c r="P369" s="187" t="n">
        <f aca="false">SUM(P370)</f>
        <v>0</v>
      </c>
      <c r="Q369" s="187" t="n">
        <v>317000</v>
      </c>
      <c r="R369" s="187" t="e">
        <f aca="false">SUM(R370)</f>
        <v>#REF!</v>
      </c>
      <c r="S369" s="187" t="e">
        <f aca="false">SUM(S370)</f>
        <v>#REF!</v>
      </c>
      <c r="T369" s="187" t="e">
        <f aca="false">SUM(T370)</f>
        <v>#REF!</v>
      </c>
      <c r="U369" s="187" t="e">
        <f aca="false">SUM(U370)</f>
        <v>#REF!</v>
      </c>
      <c r="V369" s="187" t="e">
        <f aca="false">SUM(V370)</f>
        <v>#REF!</v>
      </c>
      <c r="W369" s="187" t="n">
        <f aca="false">SUM(W370)</f>
        <v>0</v>
      </c>
      <c r="X369" s="187" t="e">
        <f aca="false">SUM(X370)</f>
        <v>#REF!</v>
      </c>
      <c r="Y369" s="187" t="n">
        <f aca="false">SUM(Y370)</f>
        <v>1173441.66</v>
      </c>
      <c r="Z369" s="187" t="n">
        <f aca="false">SUM(Z370)</f>
        <v>1223141.66</v>
      </c>
      <c r="AA369" s="187" t="n">
        <f aca="false">SUM(AA370)</f>
        <v>324000</v>
      </c>
      <c r="AB369" s="187" t="n">
        <f aca="false">SUM(AB370)</f>
        <v>815696.4</v>
      </c>
      <c r="AC369" s="187" t="n">
        <f aca="false">SUM(AC370)</f>
        <v>648000</v>
      </c>
      <c r="AD369" s="187" t="n">
        <f aca="false">SUM(AD370)</f>
        <v>961000</v>
      </c>
      <c r="AE369" s="187" t="n">
        <f aca="false">SUM(AE370)</f>
        <v>0</v>
      </c>
      <c r="AF369" s="187" t="n">
        <f aca="false">SUM(AF370)</f>
        <v>0</v>
      </c>
      <c r="AG369" s="187" t="n">
        <f aca="false">SUM(AG370)</f>
        <v>961000</v>
      </c>
      <c r="AH369" s="187" t="n">
        <f aca="false">SUM(AH370)</f>
        <v>554110.41</v>
      </c>
      <c r="AI369" s="187" t="n">
        <f aca="false">SUM(AI370)</f>
        <v>1027800</v>
      </c>
      <c r="AJ369" s="187" t="n">
        <f aca="false">SUM(AJ370)</f>
        <v>593900.29</v>
      </c>
      <c r="AK369" s="187" t="n">
        <f aca="false">SUM(AK370)</f>
        <v>980000</v>
      </c>
      <c r="AL369" s="187" t="n">
        <f aca="false">SUM(AL370)</f>
        <v>0</v>
      </c>
      <c r="AM369" s="187" t="n">
        <f aca="false">SUM(AM370)</f>
        <v>0</v>
      </c>
      <c r="AN369" s="187" t="n">
        <f aca="false">SUM(AN370)</f>
        <v>980000</v>
      </c>
      <c r="AO369" s="176" t="n">
        <f aca="false">SUM(AN369/$AN$8)</f>
        <v>130068.352246334</v>
      </c>
      <c r="AP369" s="188" t="n">
        <f aca="false">SUM(AP370)</f>
        <v>600000</v>
      </c>
      <c r="AQ369" s="188" t="n">
        <f aca="false">SUM(AQ370)</f>
        <v>0</v>
      </c>
      <c r="AR369" s="176" t="n">
        <f aca="false">SUM(AP369/$AN$8)</f>
        <v>79633.6850487756</v>
      </c>
      <c r="AS369" s="188" t="n">
        <f aca="false">SUM(AS370)</f>
        <v>600000</v>
      </c>
      <c r="AT369" s="188" t="n">
        <f aca="false">SUM(AT370)</f>
        <v>0</v>
      </c>
      <c r="AU369" s="176" t="n">
        <f aca="false">SUM(AU370)</f>
        <v>105150.11</v>
      </c>
      <c r="AV369" s="177" t="n">
        <f aca="false">SUM(AU369/AR369*100)</f>
        <v>132.0422506325</v>
      </c>
      <c r="BB369" s="19" t="n">
        <f aca="false">SUM(AW369+AX369+AY369+AZ369+BA369)</f>
        <v>0</v>
      </c>
      <c r="BC369" s="143" t="n">
        <f aca="false">SUM(AU369-BB369)</f>
        <v>105150.11</v>
      </c>
    </row>
    <row r="370" customFormat="false" ht="12.75" hidden="true" customHeight="false" outlineLevel="0" collapsed="false">
      <c r="A370" s="171"/>
      <c r="B370" s="172"/>
      <c r="C370" s="172"/>
      <c r="D370" s="172"/>
      <c r="E370" s="172"/>
      <c r="F370" s="172"/>
      <c r="G370" s="172"/>
      <c r="H370" s="172"/>
      <c r="I370" s="185" t="s">
        <v>209</v>
      </c>
      <c r="J370" s="186"/>
      <c r="K370" s="172"/>
      <c r="L370" s="172"/>
      <c r="M370" s="172"/>
      <c r="N370" s="172"/>
      <c r="O370" s="172"/>
      <c r="P370" s="185" t="s">
        <v>209</v>
      </c>
      <c r="Q370" s="186"/>
      <c r="R370" s="182" t="e">
        <f aca="false">SUM(#REF!)</f>
        <v>#REF!</v>
      </c>
      <c r="S370" s="182" t="e">
        <f aca="false">SUM(S372)</f>
        <v>#REF!</v>
      </c>
      <c r="T370" s="182" t="e">
        <f aca="false">SUM(T372)</f>
        <v>#REF!</v>
      </c>
      <c r="U370" s="182" t="e">
        <f aca="false">SUM(U372)</f>
        <v>#REF!</v>
      </c>
      <c r="V370" s="182" t="e">
        <f aca="false">SUM(V372)</f>
        <v>#REF!</v>
      </c>
      <c r="W370" s="182" t="n">
        <f aca="false">SUM(W372)</f>
        <v>0</v>
      </c>
      <c r="X370" s="182" t="e">
        <f aca="false">SUM(X372)</f>
        <v>#REF!</v>
      </c>
      <c r="Y370" s="182" t="n">
        <f aca="false">SUM(Y372)</f>
        <v>1173441.66</v>
      </c>
      <c r="Z370" s="182" t="n">
        <f aca="false">SUM(Z372)</f>
        <v>1223141.66</v>
      </c>
      <c r="AA370" s="182" t="n">
        <f aca="false">SUM(AA372)</f>
        <v>324000</v>
      </c>
      <c r="AB370" s="182" t="n">
        <f aca="false">SUM(AB372)</f>
        <v>815696.4</v>
      </c>
      <c r="AC370" s="182" t="n">
        <f aca="false">SUM(AC372)</f>
        <v>648000</v>
      </c>
      <c r="AD370" s="182" t="n">
        <f aca="false">SUM(AD372)</f>
        <v>961000</v>
      </c>
      <c r="AE370" s="182" t="n">
        <f aca="false">SUM(AE372)</f>
        <v>0</v>
      </c>
      <c r="AF370" s="182" t="n">
        <f aca="false">SUM(AF372)</f>
        <v>0</v>
      </c>
      <c r="AG370" s="182" t="n">
        <f aca="false">SUM(AG372)</f>
        <v>961000</v>
      </c>
      <c r="AH370" s="182" t="n">
        <f aca="false">SUM(AH372)</f>
        <v>554110.41</v>
      </c>
      <c r="AI370" s="182" t="n">
        <f aca="false">SUM(AI372)</f>
        <v>1027800</v>
      </c>
      <c r="AJ370" s="182" t="n">
        <f aca="false">SUM(AJ372)</f>
        <v>593900.29</v>
      </c>
      <c r="AK370" s="182" t="n">
        <f aca="false">SUM(AK372)</f>
        <v>980000</v>
      </c>
      <c r="AL370" s="182" t="n">
        <f aca="false">SUM(AL372)</f>
        <v>0</v>
      </c>
      <c r="AM370" s="182" t="n">
        <f aca="false">SUM(AM372)</f>
        <v>0</v>
      </c>
      <c r="AN370" s="182" t="n">
        <f aca="false">SUM(AN372)</f>
        <v>980000</v>
      </c>
      <c r="AO370" s="176" t="n">
        <f aca="false">SUM(AN370/$AN$8)</f>
        <v>130068.352246334</v>
      </c>
      <c r="AP370" s="183" t="n">
        <f aca="false">SUM(AP372)</f>
        <v>600000</v>
      </c>
      <c r="AQ370" s="183" t="n">
        <f aca="false">SUM(AQ372)</f>
        <v>0</v>
      </c>
      <c r="AR370" s="176" t="n">
        <f aca="false">SUM(AP370/$AN$8)</f>
        <v>79633.6850487756</v>
      </c>
      <c r="AS370" s="183" t="n">
        <f aca="false">SUM(AS372)</f>
        <v>600000</v>
      </c>
      <c r="AT370" s="183" t="n">
        <f aca="false">SUM(AT372)</f>
        <v>0</v>
      </c>
      <c r="AU370" s="176" t="n">
        <f aca="false">SUM(AU371)</f>
        <v>105150.11</v>
      </c>
      <c r="AV370" s="177" t="n">
        <f aca="false">SUM(AU370/AR370*100)</f>
        <v>132.0422506325</v>
      </c>
      <c r="BB370" s="19" t="n">
        <f aca="false">SUM(AW370+AX370+AY370+AZ370+BA370)</f>
        <v>0</v>
      </c>
      <c r="BC370" s="143" t="n">
        <f aca="false">SUM(AU370-BB370)</f>
        <v>105150.11</v>
      </c>
    </row>
    <row r="371" customFormat="false" ht="12.75" hidden="true" customHeight="false" outlineLevel="0" collapsed="false">
      <c r="A371" s="171"/>
      <c r="B371" s="172" t="s">
        <v>229</v>
      </c>
      <c r="C371" s="172"/>
      <c r="D371" s="172"/>
      <c r="E371" s="172"/>
      <c r="F371" s="172"/>
      <c r="G371" s="172"/>
      <c r="H371" s="172"/>
      <c r="I371" s="201" t="s">
        <v>402</v>
      </c>
      <c r="J371" s="186" t="s">
        <v>403</v>
      </c>
      <c r="K371" s="172"/>
      <c r="L371" s="172"/>
      <c r="M371" s="172"/>
      <c r="N371" s="172"/>
      <c r="O371" s="172"/>
      <c r="P371" s="185"/>
      <c r="Q371" s="186"/>
      <c r="R371" s="182"/>
      <c r="S371" s="182"/>
      <c r="T371" s="182"/>
      <c r="U371" s="182"/>
      <c r="V371" s="182"/>
      <c r="W371" s="182"/>
      <c r="X371" s="182"/>
      <c r="Y371" s="182"/>
      <c r="Z371" s="182"/>
      <c r="AA371" s="182"/>
      <c r="AB371" s="182"/>
      <c r="AC371" s="182"/>
      <c r="AD371" s="182"/>
      <c r="AE371" s="182"/>
      <c r="AF371" s="182"/>
      <c r="AG371" s="182"/>
      <c r="AH371" s="182"/>
      <c r="AI371" s="182"/>
      <c r="AJ371" s="182"/>
      <c r="AK371" s="182"/>
      <c r="AL371" s="182"/>
      <c r="AM371" s="182"/>
      <c r="AN371" s="182"/>
      <c r="AO371" s="176" t="n">
        <f aca="false">SUM(AN371/$AN$8)</f>
        <v>0</v>
      </c>
      <c r="AP371" s="183" t="n">
        <v>600000</v>
      </c>
      <c r="AQ371" s="183"/>
      <c r="AR371" s="176" t="n">
        <f aca="false">SUM(AP371/$AN$8)</f>
        <v>79633.6850487756</v>
      </c>
      <c r="AS371" s="183" t="n">
        <v>600000</v>
      </c>
      <c r="AT371" s="183"/>
      <c r="AU371" s="176" t="n">
        <f aca="false">SUM(AU372)</f>
        <v>105150.11</v>
      </c>
      <c r="AV371" s="177" t="n">
        <f aca="false">SUM(AU371/AR371*100)</f>
        <v>132.0422506325</v>
      </c>
      <c r="BC371" s="143" t="n">
        <f aca="false">SUM(AU371-BB371)</f>
        <v>105150.11</v>
      </c>
    </row>
    <row r="372" customFormat="false" ht="12.75" hidden="false" customHeight="false" outlineLevel="0" collapsed="false">
      <c r="A372" s="228"/>
      <c r="B372" s="225"/>
      <c r="C372" s="225"/>
      <c r="D372" s="225"/>
      <c r="E372" s="225"/>
      <c r="F372" s="225"/>
      <c r="G372" s="225"/>
      <c r="H372" s="225"/>
      <c r="I372" s="226" t="n">
        <v>3</v>
      </c>
      <c r="J372" s="227" t="s">
        <v>64</v>
      </c>
      <c r="K372" s="225"/>
      <c r="L372" s="225"/>
      <c r="M372" s="225"/>
      <c r="N372" s="225"/>
      <c r="O372" s="225"/>
      <c r="P372" s="226" t="n">
        <v>3</v>
      </c>
      <c r="Q372" s="227" t="s">
        <v>64</v>
      </c>
      <c r="R372" s="183"/>
      <c r="S372" s="192" t="e">
        <f aca="false">SUM(S373)</f>
        <v>#REF!</v>
      </c>
      <c r="T372" s="192" t="e">
        <f aca="false">SUM(T373)</f>
        <v>#REF!</v>
      </c>
      <c r="U372" s="192" t="e">
        <f aca="false">SUM(U373)</f>
        <v>#REF!</v>
      </c>
      <c r="V372" s="192" t="e">
        <f aca="false">SUM(V373)</f>
        <v>#REF!</v>
      </c>
      <c r="W372" s="192" t="n">
        <f aca="false">SUM(W373)</f>
        <v>0</v>
      </c>
      <c r="X372" s="192" t="e">
        <f aca="false">SUM(X373+X380)</f>
        <v>#REF!</v>
      </c>
      <c r="Y372" s="192" t="n">
        <f aca="false">SUM(Y373+Y380)</f>
        <v>1173441.66</v>
      </c>
      <c r="Z372" s="192" t="n">
        <f aca="false">SUM(Z373+Z380)</f>
        <v>1223141.66</v>
      </c>
      <c r="AA372" s="192" t="n">
        <f aca="false">SUM(AA373+AA380)</f>
        <v>324000</v>
      </c>
      <c r="AB372" s="192" t="n">
        <f aca="false">SUM(AB373+AB380)</f>
        <v>815696.4</v>
      </c>
      <c r="AC372" s="192" t="n">
        <f aca="false">SUM(AC373+AC380)</f>
        <v>648000</v>
      </c>
      <c r="AD372" s="192" t="n">
        <f aca="false">SUM(AD373+AD380)</f>
        <v>961000</v>
      </c>
      <c r="AE372" s="192" t="n">
        <f aca="false">SUM(AE373+AE380)</f>
        <v>0</v>
      </c>
      <c r="AF372" s="192" t="n">
        <f aca="false">SUM(AF373+AF380)</f>
        <v>0</v>
      </c>
      <c r="AG372" s="192" t="n">
        <f aca="false">SUM(AG373+AG380)</f>
        <v>961000</v>
      </c>
      <c r="AH372" s="192" t="n">
        <f aca="false">SUM(AH373+AH380)</f>
        <v>554110.41</v>
      </c>
      <c r="AI372" s="192" t="n">
        <f aca="false">SUM(AI373+AI380)</f>
        <v>1027800</v>
      </c>
      <c r="AJ372" s="192" t="n">
        <f aca="false">SUM(AJ373+AJ380)</f>
        <v>593900.29</v>
      </c>
      <c r="AK372" s="192" t="n">
        <f aca="false">SUM(AK373+AK380)</f>
        <v>980000</v>
      </c>
      <c r="AL372" s="192" t="n">
        <f aca="false">SUM(AL373+AL380)</f>
        <v>0</v>
      </c>
      <c r="AM372" s="192" t="n">
        <f aca="false">SUM(AM373+AM380)</f>
        <v>0</v>
      </c>
      <c r="AN372" s="192" t="n">
        <f aca="false">SUM(AN373+AN380)</f>
        <v>980000</v>
      </c>
      <c r="AO372" s="176" t="n">
        <f aca="false">SUM(AN372/$AN$8)</f>
        <v>130068.352246334</v>
      </c>
      <c r="AP372" s="176" t="n">
        <f aca="false">SUM(AP373+AP380)</f>
        <v>600000</v>
      </c>
      <c r="AQ372" s="176" t="n">
        <f aca="false">SUM(AQ373+AQ380)</f>
        <v>0</v>
      </c>
      <c r="AR372" s="176" t="n">
        <f aca="false">SUM(AP372/$AN$8)</f>
        <v>79633.6850487756</v>
      </c>
      <c r="AS372" s="176" t="n">
        <f aca="false">SUM(AS373+AS380)</f>
        <v>600000</v>
      </c>
      <c r="AT372" s="176" t="n">
        <f aca="false">SUM(AT373+AT380)</f>
        <v>0</v>
      </c>
      <c r="AU372" s="176" t="n">
        <f aca="false">SUM(AU373+AU380)</f>
        <v>105150.11</v>
      </c>
      <c r="AV372" s="177" t="n">
        <f aca="false">SUM(AU372/AR372*100)</f>
        <v>132.0422506325</v>
      </c>
      <c r="BB372" s="19" t="n">
        <f aca="false">SUM(AW372+AX372+AY372+AZ372+BA372)</f>
        <v>0</v>
      </c>
      <c r="BC372" s="143" t="n">
        <f aca="false">SUM(AU372-BB372)</f>
        <v>105150.11</v>
      </c>
    </row>
    <row r="373" customFormat="false" ht="12.75" hidden="false" customHeight="false" outlineLevel="0" collapsed="false">
      <c r="A373" s="228"/>
      <c r="B373" s="225"/>
      <c r="C373" s="225"/>
      <c r="D373" s="225"/>
      <c r="E373" s="225"/>
      <c r="F373" s="225"/>
      <c r="G373" s="225"/>
      <c r="H373" s="225"/>
      <c r="I373" s="226" t="n">
        <v>31</v>
      </c>
      <c r="J373" s="227" t="s">
        <v>65</v>
      </c>
      <c r="K373" s="225"/>
      <c r="L373" s="225"/>
      <c r="M373" s="225"/>
      <c r="N373" s="225"/>
      <c r="O373" s="225"/>
      <c r="P373" s="226" t="n">
        <v>31</v>
      </c>
      <c r="Q373" s="227" t="s">
        <v>498</v>
      </c>
      <c r="R373" s="183"/>
      <c r="S373" s="192" t="e">
        <f aca="false">SUM(S374+S378)</f>
        <v>#REF!</v>
      </c>
      <c r="T373" s="192" t="e">
        <f aca="false">SUM(T374+T378)</f>
        <v>#REF!</v>
      </c>
      <c r="U373" s="192" t="e">
        <f aca="false">SUM(U374+U378)</f>
        <v>#REF!</v>
      </c>
      <c r="V373" s="192" t="e">
        <f aca="false">SUM(V374+V378)</f>
        <v>#REF!</v>
      </c>
      <c r="W373" s="192" t="n">
        <f aca="false">SUM(W374+W378)</f>
        <v>0</v>
      </c>
      <c r="X373" s="192" t="e">
        <f aca="false">SUM(X374+X378+#REF!)</f>
        <v>#REF!</v>
      </c>
      <c r="Y373" s="192" t="n">
        <f aca="false">SUM(Y374+Y378)</f>
        <v>905441.66</v>
      </c>
      <c r="Z373" s="192" t="n">
        <f aca="false">SUM(Z374+Z378)</f>
        <v>905441.66</v>
      </c>
      <c r="AA373" s="192" t="n">
        <f aca="false">SUM(AA374+AA378)</f>
        <v>206500</v>
      </c>
      <c r="AB373" s="192" t="n">
        <f aca="false">SUM(AB374+AB378)</f>
        <v>743375.5</v>
      </c>
      <c r="AC373" s="192" t="n">
        <f aca="false">SUM(AC374+AC378)</f>
        <v>413000</v>
      </c>
      <c r="AD373" s="192" t="n">
        <f aca="false">SUM(AD374+AD378)</f>
        <v>721000</v>
      </c>
      <c r="AE373" s="192" t="n">
        <f aca="false">SUM(AE374+AE378)</f>
        <v>0</v>
      </c>
      <c r="AF373" s="192" t="n">
        <f aca="false">SUM(AF374+AF378)</f>
        <v>0</v>
      </c>
      <c r="AG373" s="192" t="n">
        <f aca="false">SUM(AG374+AG378)</f>
        <v>721000</v>
      </c>
      <c r="AH373" s="192" t="n">
        <f aca="false">SUM(AH374+AH378)</f>
        <v>459991.9</v>
      </c>
      <c r="AI373" s="192" t="n">
        <f aca="false">SUM(AI374+AI378+AI376)</f>
        <v>858000</v>
      </c>
      <c r="AJ373" s="192" t="n">
        <f aca="false">SUM(AJ374+AJ378+AJ376)</f>
        <v>562659.07</v>
      </c>
      <c r="AK373" s="192" t="n">
        <f aca="false">SUM(AK374+AK378+AK376)</f>
        <v>858000</v>
      </c>
      <c r="AL373" s="192" t="n">
        <f aca="false">SUM(AL374+AL378+AL376)</f>
        <v>0</v>
      </c>
      <c r="AM373" s="192" t="n">
        <f aca="false">SUM(AM374+AM378+AM376)</f>
        <v>0</v>
      </c>
      <c r="AN373" s="192" t="n">
        <f aca="false">SUM(AN374+AN378+AN376)</f>
        <v>858000</v>
      </c>
      <c r="AO373" s="176" t="n">
        <f aca="false">SUM(AN373/$AN$8)</f>
        <v>113876.169619749</v>
      </c>
      <c r="AP373" s="176" t="n">
        <f aca="false">SUM(AP374+AP378+AP376)</f>
        <v>508000</v>
      </c>
      <c r="AQ373" s="176"/>
      <c r="AR373" s="176" t="n">
        <f aca="false">SUM(AP373/$AN$8)</f>
        <v>67423.18667463</v>
      </c>
      <c r="AS373" s="176" t="n">
        <v>508000</v>
      </c>
      <c r="AT373" s="176"/>
      <c r="AU373" s="176" t="n">
        <f aca="false">SUM(AU374+AU376+AU378)</f>
        <v>98130.67</v>
      </c>
      <c r="AV373" s="177" t="n">
        <f aca="false">SUM(AU373/AR373*100)</f>
        <v>145.54439628248</v>
      </c>
      <c r="BB373" s="19" t="n">
        <f aca="false">SUM(AW373+AX373+AY373+AZ373+BA373)</f>
        <v>0</v>
      </c>
      <c r="BC373" s="143" t="n">
        <f aca="false">SUM(AU373-BB373)</f>
        <v>98130.67</v>
      </c>
    </row>
    <row r="374" customFormat="false" ht="12.75" hidden="false" customHeight="false" outlineLevel="0" collapsed="false">
      <c r="A374" s="229"/>
      <c r="B374" s="208" t="n">
        <v>52</v>
      </c>
      <c r="C374" s="208"/>
      <c r="D374" s="208"/>
      <c r="E374" s="208"/>
      <c r="F374" s="208"/>
      <c r="G374" s="208"/>
      <c r="H374" s="208"/>
      <c r="I374" s="206" t="n">
        <v>311</v>
      </c>
      <c r="J374" s="203" t="s">
        <v>233</v>
      </c>
      <c r="K374" s="208"/>
      <c r="L374" s="208"/>
      <c r="M374" s="208"/>
      <c r="N374" s="208"/>
      <c r="O374" s="208"/>
      <c r="P374" s="206" t="n">
        <v>311</v>
      </c>
      <c r="Q374" s="203" t="s">
        <v>233</v>
      </c>
      <c r="R374" s="183"/>
      <c r="S374" s="197" t="e">
        <f aca="false">SUM(#REF!)</f>
        <v>#REF!</v>
      </c>
      <c r="T374" s="197" t="e">
        <f aca="false">SUM(#REF!)</f>
        <v>#REF!</v>
      </c>
      <c r="U374" s="197" t="e">
        <f aca="false">SUM(#REF!)</f>
        <v>#REF!</v>
      </c>
      <c r="V374" s="197" t="e">
        <f aca="false">SUM(#REF!)</f>
        <v>#REF!</v>
      </c>
      <c r="W374" s="197" t="n">
        <v>0</v>
      </c>
      <c r="X374" s="197" t="n">
        <v>670000</v>
      </c>
      <c r="Y374" s="197" t="n">
        <f aca="false">SUM(Y375)</f>
        <v>783080.3</v>
      </c>
      <c r="Z374" s="197" t="n">
        <f aca="false">SUM(Z375)</f>
        <v>783080.3</v>
      </c>
      <c r="AA374" s="197" t="n">
        <f aca="false">SUM(AA375)</f>
        <v>182500</v>
      </c>
      <c r="AB374" s="197" t="n">
        <f aca="false">SUM(AB375)</f>
        <v>687632.27</v>
      </c>
      <c r="AC374" s="197" t="n">
        <f aca="false">SUM(AC375)</f>
        <v>365000</v>
      </c>
      <c r="AD374" s="197" t="n">
        <f aca="false">SUM(AD375)</f>
        <v>665000</v>
      </c>
      <c r="AE374" s="197" t="n">
        <f aca="false">SUM(AE375)</f>
        <v>0</v>
      </c>
      <c r="AF374" s="197" t="n">
        <f aca="false">SUM(AF375)</f>
        <v>0</v>
      </c>
      <c r="AG374" s="197" t="n">
        <f aca="false">SUM(AG375)</f>
        <v>665000</v>
      </c>
      <c r="AH374" s="197" t="n">
        <f aca="false">SUM(AH375)</f>
        <v>394588.01</v>
      </c>
      <c r="AI374" s="197" t="n">
        <f aca="false">SUM(AI375)</f>
        <v>720000</v>
      </c>
      <c r="AJ374" s="197" t="n">
        <f aca="false">SUM(AJ375)</f>
        <v>482969.21</v>
      </c>
      <c r="AK374" s="197" t="n">
        <f aca="false">SUM(AK375)</f>
        <v>720000</v>
      </c>
      <c r="AL374" s="197" t="n">
        <f aca="false">SUM(AL375)</f>
        <v>0</v>
      </c>
      <c r="AM374" s="197" t="n">
        <f aca="false">SUM(AM375)</f>
        <v>0</v>
      </c>
      <c r="AN374" s="197" t="n">
        <f aca="false">SUM(AN375)</f>
        <v>720000</v>
      </c>
      <c r="AO374" s="176" t="n">
        <f aca="false">SUM(AN374/$AN$8)</f>
        <v>95560.4220585308</v>
      </c>
      <c r="AP374" s="188" t="n">
        <f aca="false">SUM(AP375)</f>
        <v>450000</v>
      </c>
      <c r="AQ374" s="188"/>
      <c r="AR374" s="176" t="n">
        <f aca="false">SUM(AP374/$AN$8)</f>
        <v>59725.2637865817</v>
      </c>
      <c r="AS374" s="188"/>
      <c r="AT374" s="188"/>
      <c r="AU374" s="176" t="n">
        <f aca="false">SUM(AU375)</f>
        <v>90629.16</v>
      </c>
      <c r="AV374" s="177" t="n">
        <f aca="false">SUM(AU374/AR374*100)</f>
        <v>151.74342356</v>
      </c>
      <c r="BB374" s="19" t="n">
        <f aca="false">SUM(AW374+AX374+AY374+AZ374+BA374)</f>
        <v>0</v>
      </c>
      <c r="BC374" s="143" t="n">
        <f aca="false">SUM(AU374-BB374)</f>
        <v>90629.16</v>
      </c>
    </row>
    <row r="375" customFormat="false" ht="12.75" hidden="false" customHeight="false" outlineLevel="0" collapsed="false">
      <c r="A375" s="229"/>
      <c r="B375" s="208"/>
      <c r="C375" s="208"/>
      <c r="D375" s="208"/>
      <c r="E375" s="208"/>
      <c r="F375" s="208"/>
      <c r="G375" s="208"/>
      <c r="H375" s="208"/>
      <c r="I375" s="206" t="n">
        <v>31111</v>
      </c>
      <c r="J375" s="203" t="s">
        <v>499</v>
      </c>
      <c r="K375" s="208"/>
      <c r="L375" s="208"/>
      <c r="M375" s="208"/>
      <c r="N375" s="208"/>
      <c r="O375" s="208"/>
      <c r="P375" s="206"/>
      <c r="Q375" s="203"/>
      <c r="R375" s="183"/>
      <c r="S375" s="197"/>
      <c r="T375" s="197"/>
      <c r="U375" s="197"/>
      <c r="V375" s="197"/>
      <c r="W375" s="197"/>
      <c r="X375" s="197"/>
      <c r="Y375" s="197" t="n">
        <v>783080.3</v>
      </c>
      <c r="Z375" s="197" t="n">
        <v>783080.3</v>
      </c>
      <c r="AA375" s="197" t="n">
        <v>182500</v>
      </c>
      <c r="AB375" s="197" t="n">
        <v>687632.27</v>
      </c>
      <c r="AC375" s="197" t="n">
        <v>365000</v>
      </c>
      <c r="AD375" s="197" t="n">
        <v>665000</v>
      </c>
      <c r="AE375" s="197"/>
      <c r="AF375" s="197"/>
      <c r="AG375" s="198" t="n">
        <f aca="false">SUM(AD375+AE375-AF375)</f>
        <v>665000</v>
      </c>
      <c r="AH375" s="197" t="n">
        <v>394588.01</v>
      </c>
      <c r="AI375" s="197" t="n">
        <v>720000</v>
      </c>
      <c r="AJ375" s="129" t="n">
        <v>482969.21</v>
      </c>
      <c r="AK375" s="197" t="n">
        <v>720000</v>
      </c>
      <c r="AL375" s="197"/>
      <c r="AM375" s="197"/>
      <c r="AN375" s="129" t="n">
        <f aca="false">SUM(AK375+AL375-AM375)</f>
        <v>720000</v>
      </c>
      <c r="AO375" s="176" t="n">
        <f aca="false">SUM(AN375/$AN$8)</f>
        <v>95560.4220585308</v>
      </c>
      <c r="AP375" s="131" t="n">
        <v>450000</v>
      </c>
      <c r="AQ375" s="131"/>
      <c r="AR375" s="176" t="n">
        <f aca="false">SUM(AP375/$AN$8)</f>
        <v>59725.2637865817</v>
      </c>
      <c r="AS375" s="131"/>
      <c r="AT375" s="131"/>
      <c r="AU375" s="176" t="n">
        <v>90629.16</v>
      </c>
      <c r="AV375" s="177" t="n">
        <f aca="false">SUM(AU375/AR375*100)</f>
        <v>151.74342356</v>
      </c>
      <c r="AY375" s="176" t="n">
        <v>72546.54</v>
      </c>
      <c r="AZ375" s="176" t="n">
        <v>18082.62</v>
      </c>
      <c r="BB375" s="19" t="n">
        <f aca="false">SUM(AW375+AX375+AY375+AZ375+BA375)</f>
        <v>90629.16</v>
      </c>
      <c r="BC375" s="143" t="n">
        <f aca="false">SUM(AU375-BB375)</f>
        <v>0</v>
      </c>
    </row>
    <row r="376" customFormat="false" ht="12.75" hidden="false" customHeight="false" outlineLevel="0" collapsed="false">
      <c r="A376" s="229"/>
      <c r="B376" s="208"/>
      <c r="C376" s="208"/>
      <c r="D376" s="208"/>
      <c r="E376" s="208"/>
      <c r="F376" s="208"/>
      <c r="G376" s="208"/>
      <c r="H376" s="208"/>
      <c r="I376" s="206" t="n">
        <v>312</v>
      </c>
      <c r="J376" s="203" t="s">
        <v>236</v>
      </c>
      <c r="K376" s="208"/>
      <c r="L376" s="208"/>
      <c r="M376" s="208"/>
      <c r="N376" s="208"/>
      <c r="O376" s="208"/>
      <c r="P376" s="206"/>
      <c r="Q376" s="203"/>
      <c r="R376" s="183"/>
      <c r="S376" s="197"/>
      <c r="T376" s="197"/>
      <c r="U376" s="197"/>
      <c r="V376" s="197"/>
      <c r="W376" s="197"/>
      <c r="X376" s="197"/>
      <c r="Y376" s="197"/>
      <c r="Z376" s="197"/>
      <c r="AA376" s="197"/>
      <c r="AB376" s="197"/>
      <c r="AC376" s="197" t="n">
        <f aca="false">SUM(AC377:AC377)</f>
        <v>0</v>
      </c>
      <c r="AD376" s="197" t="n">
        <f aca="false">SUM(AD377:AD377)</f>
        <v>6000</v>
      </c>
      <c r="AE376" s="197" t="n">
        <f aca="false">SUM(AE377:AE377)</f>
        <v>0</v>
      </c>
      <c r="AF376" s="197" t="n">
        <f aca="false">SUM(AF377:AF377)</f>
        <v>0</v>
      </c>
      <c r="AG376" s="197" t="n">
        <f aca="false">SUM(AG377:AG377)</f>
        <v>6000</v>
      </c>
      <c r="AH376" s="197" t="n">
        <f aca="false">SUM(AH377:AH377)</f>
        <v>0</v>
      </c>
      <c r="AI376" s="197" t="n">
        <f aca="false">SUM(AI377:AI377)</f>
        <v>18000</v>
      </c>
      <c r="AJ376" s="197" t="n">
        <f aca="false">SUM(AJ377:AJ377)</f>
        <v>0</v>
      </c>
      <c r="AK376" s="197" t="n">
        <f aca="false">SUM(AK377:AK377)</f>
        <v>18000</v>
      </c>
      <c r="AL376" s="197" t="n">
        <f aca="false">SUM(AL377:AL377)</f>
        <v>0</v>
      </c>
      <c r="AM376" s="197" t="n">
        <f aca="false">SUM(AM377:AM377)</f>
        <v>0</v>
      </c>
      <c r="AN376" s="197" t="n">
        <f aca="false">SUM(AN377:AN377)</f>
        <v>18000</v>
      </c>
      <c r="AO376" s="176" t="n">
        <f aca="false">SUM(AN376/$AN$8)</f>
        <v>2389.01055146327</v>
      </c>
      <c r="AP376" s="188" t="n">
        <f aca="false">SUM(AP377:AP377)</f>
        <v>1500</v>
      </c>
      <c r="AQ376" s="188"/>
      <c r="AR376" s="176" t="n">
        <f aca="false">SUM(AP376/$AN$8)</f>
        <v>199.084212621939</v>
      </c>
      <c r="AS376" s="188"/>
      <c r="AT376" s="188"/>
      <c r="AU376" s="176" t="n">
        <v>0</v>
      </c>
      <c r="AV376" s="177" t="n">
        <f aca="false">SUM(AU376/AR376*100)</f>
        <v>0</v>
      </c>
      <c r="AY376" s="176"/>
      <c r="AZ376" s="176"/>
      <c r="BB376" s="19" t="n">
        <f aca="false">SUM(AW376+AX376+AY376+AZ376+BA376)</f>
        <v>0</v>
      </c>
      <c r="BC376" s="143" t="n">
        <f aca="false">SUM(AU376-BB376)</f>
        <v>0</v>
      </c>
    </row>
    <row r="377" customFormat="false" ht="12.75" hidden="false" customHeight="false" outlineLevel="0" collapsed="false">
      <c r="A377" s="229"/>
      <c r="B377" s="208"/>
      <c r="C377" s="208"/>
      <c r="D377" s="208"/>
      <c r="E377" s="208"/>
      <c r="F377" s="208"/>
      <c r="G377" s="208"/>
      <c r="H377" s="208"/>
      <c r="I377" s="206" t="n">
        <v>31216</v>
      </c>
      <c r="J377" s="203" t="s">
        <v>500</v>
      </c>
      <c r="K377" s="208"/>
      <c r="L377" s="208"/>
      <c r="M377" s="208"/>
      <c r="N377" s="208"/>
      <c r="O377" s="208"/>
      <c r="P377" s="206"/>
      <c r="Q377" s="203"/>
      <c r="R377" s="183"/>
      <c r="S377" s="197"/>
      <c r="T377" s="197"/>
      <c r="U377" s="197"/>
      <c r="V377" s="197"/>
      <c r="W377" s="197"/>
      <c r="X377" s="197"/>
      <c r="Y377" s="197"/>
      <c r="Z377" s="197"/>
      <c r="AA377" s="197"/>
      <c r="AB377" s="197"/>
      <c r="AC377" s="197"/>
      <c r="AD377" s="197" t="n">
        <v>6000</v>
      </c>
      <c r="AE377" s="197"/>
      <c r="AF377" s="197"/>
      <c r="AG377" s="198" t="n">
        <f aca="false">SUM(AD377+AE377-AF377)</f>
        <v>6000</v>
      </c>
      <c r="AH377" s="197"/>
      <c r="AI377" s="197" t="n">
        <v>18000</v>
      </c>
      <c r="AJ377" s="129" t="n">
        <v>0</v>
      </c>
      <c r="AK377" s="197" t="n">
        <v>18000</v>
      </c>
      <c r="AL377" s="197"/>
      <c r="AM377" s="197"/>
      <c r="AN377" s="129" t="n">
        <f aca="false">SUM(AK377+AL377-AM377)</f>
        <v>18000</v>
      </c>
      <c r="AO377" s="176" t="n">
        <f aca="false">SUM(AN377/$AN$8)</f>
        <v>2389.01055146327</v>
      </c>
      <c r="AP377" s="131" t="n">
        <v>1500</v>
      </c>
      <c r="AQ377" s="131"/>
      <c r="AR377" s="176" t="n">
        <f aca="false">SUM(AP377/$AN$8)</f>
        <v>199.084212621939</v>
      </c>
      <c r="AS377" s="131"/>
      <c r="AT377" s="131"/>
      <c r="AU377" s="176"/>
      <c r="AV377" s="177" t="n">
        <f aca="false">SUM(AU377/AR377*100)</f>
        <v>0</v>
      </c>
      <c r="AY377" s="176"/>
      <c r="AZ377" s="176"/>
      <c r="BB377" s="19" t="n">
        <f aca="false">SUM(AW377+AX377+AY377+AZ377+BA377)</f>
        <v>0</v>
      </c>
      <c r="BC377" s="143" t="n">
        <f aca="false">SUM(AU377-BB377)</f>
        <v>0</v>
      </c>
    </row>
    <row r="378" customFormat="false" ht="12.75" hidden="false" customHeight="false" outlineLevel="0" collapsed="false">
      <c r="A378" s="229"/>
      <c r="B378" s="208" t="n">
        <v>52</v>
      </c>
      <c r="C378" s="208"/>
      <c r="D378" s="208"/>
      <c r="E378" s="208"/>
      <c r="F378" s="208"/>
      <c r="G378" s="208"/>
      <c r="H378" s="208"/>
      <c r="I378" s="206" t="n">
        <v>313</v>
      </c>
      <c r="J378" s="203" t="s">
        <v>239</v>
      </c>
      <c r="K378" s="208"/>
      <c r="L378" s="208"/>
      <c r="M378" s="208"/>
      <c r="N378" s="208"/>
      <c r="O378" s="208"/>
      <c r="P378" s="206" t="n">
        <v>313</v>
      </c>
      <c r="Q378" s="203" t="s">
        <v>239</v>
      </c>
      <c r="R378" s="183"/>
      <c r="S378" s="197" t="n">
        <f aca="false">SUM(S379:S379)</f>
        <v>0</v>
      </c>
      <c r="T378" s="197" t="n">
        <f aca="false">SUM(T379:T379)</f>
        <v>97602.36</v>
      </c>
      <c r="U378" s="197" t="n">
        <f aca="false">SUM(U379:U379)</f>
        <v>97602.36</v>
      </c>
      <c r="V378" s="197" t="n">
        <f aca="false">SUM(V379:V379)</f>
        <v>0</v>
      </c>
      <c r="W378" s="197" t="n">
        <f aca="false">SUM(W379:W379)</f>
        <v>0</v>
      </c>
      <c r="X378" s="197" t="n">
        <f aca="false">SUM(X379:X379)</f>
        <v>101000</v>
      </c>
      <c r="Y378" s="197" t="n">
        <f aca="false">SUM(Y379:Y379)</f>
        <v>122361.36</v>
      </c>
      <c r="Z378" s="197" t="n">
        <f aca="false">SUM(Z379:Z379)</f>
        <v>122361.36</v>
      </c>
      <c r="AA378" s="197" t="n">
        <f aca="false">SUM(AA379:AA379)</f>
        <v>24000</v>
      </c>
      <c r="AB378" s="197" t="n">
        <f aca="false">SUM(AB379:AB379)</f>
        <v>55743.23</v>
      </c>
      <c r="AC378" s="197" t="n">
        <f aca="false">SUM(AC379:AC379)</f>
        <v>48000</v>
      </c>
      <c r="AD378" s="197" t="n">
        <f aca="false">SUM(AD379:AD379)</f>
        <v>56000</v>
      </c>
      <c r="AE378" s="197" t="n">
        <f aca="false">SUM(AE379:AE379)</f>
        <v>0</v>
      </c>
      <c r="AF378" s="197" t="n">
        <f aca="false">SUM(AF379:AF379)</f>
        <v>0</v>
      </c>
      <c r="AG378" s="197" t="n">
        <f aca="false">SUM(AG379:AG379)</f>
        <v>56000</v>
      </c>
      <c r="AH378" s="197" t="n">
        <f aca="false">SUM(AH379:AH379)</f>
        <v>65403.89</v>
      </c>
      <c r="AI378" s="197" t="n">
        <f aca="false">SUM(AI379:AI379)</f>
        <v>120000</v>
      </c>
      <c r="AJ378" s="197" t="n">
        <f aca="false">SUM(AJ379:AJ379)</f>
        <v>79689.86</v>
      </c>
      <c r="AK378" s="197" t="n">
        <f aca="false">SUM(AK379:AK379)</f>
        <v>120000</v>
      </c>
      <c r="AL378" s="197" t="n">
        <f aca="false">SUM(AL379:AL379)</f>
        <v>0</v>
      </c>
      <c r="AM378" s="197" t="n">
        <f aca="false">SUM(AM379:AM379)</f>
        <v>0</v>
      </c>
      <c r="AN378" s="197" t="n">
        <f aca="false">SUM(AN379:AN379)</f>
        <v>120000</v>
      </c>
      <c r="AO378" s="176" t="n">
        <f aca="false">SUM(AN378/$AN$8)</f>
        <v>15926.7370097551</v>
      </c>
      <c r="AP378" s="188" t="n">
        <f aca="false">SUM(AP379:AP379)</f>
        <v>56500</v>
      </c>
      <c r="AQ378" s="188"/>
      <c r="AR378" s="176" t="n">
        <f aca="false">SUM(AP378/$AN$8)</f>
        <v>7498.83867542637</v>
      </c>
      <c r="AS378" s="188"/>
      <c r="AT378" s="188"/>
      <c r="AU378" s="176" t="n">
        <f aca="false">SUM(AU379)</f>
        <v>7501.51</v>
      </c>
      <c r="AV378" s="177" t="n">
        <f aca="false">SUM(AU378/AR378*100)</f>
        <v>100.035623176991</v>
      </c>
      <c r="AY378" s="176"/>
      <c r="AZ378" s="176"/>
      <c r="BB378" s="19" t="n">
        <f aca="false">SUM(AW378+AX378+AY378+AZ378+BA378)</f>
        <v>0</v>
      </c>
      <c r="BC378" s="143" t="n">
        <f aca="false">SUM(AU378-BB378)</f>
        <v>7501.51</v>
      </c>
    </row>
    <row r="379" customFormat="false" ht="12.75" hidden="false" customHeight="false" outlineLevel="0" collapsed="false">
      <c r="A379" s="229"/>
      <c r="B379" s="208"/>
      <c r="C379" s="208"/>
      <c r="D379" s="208"/>
      <c r="E379" s="208"/>
      <c r="F379" s="208"/>
      <c r="G379" s="208"/>
      <c r="H379" s="208"/>
      <c r="I379" s="206" t="n">
        <v>31321</v>
      </c>
      <c r="J379" s="203" t="s">
        <v>240</v>
      </c>
      <c r="K379" s="208"/>
      <c r="L379" s="208"/>
      <c r="M379" s="208"/>
      <c r="N379" s="208"/>
      <c r="O379" s="208"/>
      <c r="P379" s="206" t="n">
        <v>3132</v>
      </c>
      <c r="Q379" s="203" t="s">
        <v>240</v>
      </c>
      <c r="R379" s="183"/>
      <c r="S379" s="197" t="n">
        <v>0</v>
      </c>
      <c r="T379" s="197" t="n">
        <v>97602.36</v>
      </c>
      <c r="U379" s="197" t="n">
        <v>97602.36</v>
      </c>
      <c r="V379" s="197"/>
      <c r="W379" s="197" t="n">
        <v>0</v>
      </c>
      <c r="X379" s="197" t="n">
        <v>101000</v>
      </c>
      <c r="Y379" s="197" t="n">
        <v>122361.36</v>
      </c>
      <c r="Z379" s="197" t="n">
        <v>122361.36</v>
      </c>
      <c r="AA379" s="197" t="n">
        <v>24000</v>
      </c>
      <c r="AB379" s="197" t="n">
        <v>55743.23</v>
      </c>
      <c r="AC379" s="197" t="n">
        <v>48000</v>
      </c>
      <c r="AD379" s="197" t="n">
        <v>56000</v>
      </c>
      <c r="AE379" s="197"/>
      <c r="AF379" s="197"/>
      <c r="AG379" s="198" t="n">
        <f aca="false">SUM(AD379+AE379-AF379)</f>
        <v>56000</v>
      </c>
      <c r="AH379" s="197" t="n">
        <v>65403.89</v>
      </c>
      <c r="AI379" s="197" t="n">
        <v>120000</v>
      </c>
      <c r="AJ379" s="129" t="n">
        <v>79689.86</v>
      </c>
      <c r="AK379" s="197" t="n">
        <v>120000</v>
      </c>
      <c r="AL379" s="197"/>
      <c r="AM379" s="197"/>
      <c r="AN379" s="129" t="n">
        <f aca="false">SUM(AK379+AL379-AM379)</f>
        <v>120000</v>
      </c>
      <c r="AO379" s="176" t="n">
        <f aca="false">SUM(AN379/$AN$8)</f>
        <v>15926.7370097551</v>
      </c>
      <c r="AP379" s="131" t="n">
        <v>56500</v>
      </c>
      <c r="AQ379" s="131"/>
      <c r="AR379" s="176" t="n">
        <f aca="false">SUM(AP379/$AN$8)</f>
        <v>7498.83867542637</v>
      </c>
      <c r="AS379" s="131"/>
      <c r="AT379" s="131"/>
      <c r="AU379" s="176" t="n">
        <v>7501.51</v>
      </c>
      <c r="AV379" s="177" t="n">
        <f aca="false">SUM(AU379/AR379*100)</f>
        <v>100.035623176991</v>
      </c>
      <c r="AY379" s="176" t="n">
        <v>7501.51</v>
      </c>
      <c r="AZ379" s="176"/>
      <c r="BB379" s="19" t="n">
        <f aca="false">SUM(AW379+AX379+AY379+AZ379+BA379)</f>
        <v>7501.51</v>
      </c>
      <c r="BC379" s="143" t="n">
        <f aca="false">SUM(AU379-BB379)</f>
        <v>0</v>
      </c>
    </row>
    <row r="380" customFormat="false" ht="12.75" hidden="false" customHeight="false" outlineLevel="0" collapsed="false">
      <c r="A380" s="224"/>
      <c r="B380" s="225"/>
      <c r="C380" s="225"/>
      <c r="D380" s="225"/>
      <c r="E380" s="225"/>
      <c r="F380" s="225"/>
      <c r="G380" s="225"/>
      <c r="H380" s="225"/>
      <c r="I380" s="191" t="n">
        <v>32</v>
      </c>
      <c r="J380" s="84" t="s">
        <v>66</v>
      </c>
      <c r="K380" s="192" t="n">
        <f aca="false">SUM(K381+K387+K404+K429)</f>
        <v>10000</v>
      </c>
      <c r="L380" s="192" t="n">
        <f aca="false">SUM(L381+L387+L404+L429)</f>
        <v>35000</v>
      </c>
      <c r="M380" s="192" t="n">
        <f aca="false">SUM(M381+M387+M404+M429)</f>
        <v>25000</v>
      </c>
      <c r="N380" s="192" t="n">
        <f aca="false">SUM(N381+N387+N404+N429)</f>
        <v>0</v>
      </c>
      <c r="O380" s="192" t="n">
        <f aca="false">SUM(O381+O387+O404+O429)</f>
        <v>0</v>
      </c>
      <c r="P380" s="192" t="n">
        <f aca="false">SUM(P381+P387+P404+P429)</f>
        <v>42000</v>
      </c>
      <c r="Q380" s="192" t="n">
        <f aca="false">SUM(Q381+Q387+Q404+Q429)</f>
        <v>156000</v>
      </c>
      <c r="R380" s="192" t="n">
        <v>815000</v>
      </c>
      <c r="S380" s="192" t="e">
        <f aca="false">SUM(S381+S386+S389)</f>
        <v>#REF!</v>
      </c>
      <c r="T380" s="192" t="e">
        <f aca="false">SUM(T381+T386+T389)</f>
        <v>#REF!</v>
      </c>
      <c r="U380" s="192" t="n">
        <f aca="false">SUM(U381+U386+U389)</f>
        <v>525680</v>
      </c>
      <c r="V380" s="192" t="n">
        <f aca="false">SUM(V381+V386+V389)</f>
        <v>0</v>
      </c>
      <c r="W380" s="192" t="e">
        <f aca="false">SUM(W381+W386+W389)</f>
        <v>#REF!</v>
      </c>
      <c r="X380" s="192" t="n">
        <f aca="false">SUM(X381+X386+X389+X392)</f>
        <v>105000</v>
      </c>
      <c r="Y380" s="192" t="n">
        <f aca="false">SUM(Y381+Y386+Y389+Y392)</f>
        <v>268000</v>
      </c>
      <c r="Z380" s="192" t="n">
        <f aca="false">SUM(Z381+Z386+Z389+Z392)</f>
        <v>317700</v>
      </c>
      <c r="AA380" s="192" t="n">
        <f aca="false">AA381+AA386+AA389+AA392</f>
        <v>117500</v>
      </c>
      <c r="AB380" s="192" t="n">
        <f aca="false">AB381+AB386+AB389+AB392</f>
        <v>72320.9</v>
      </c>
      <c r="AC380" s="192" t="n">
        <f aca="false">AC381+AC386+AC389+AC392</f>
        <v>235000</v>
      </c>
      <c r="AD380" s="192" t="n">
        <f aca="false">AD381+AD386+AD389+AD392</f>
        <v>240000</v>
      </c>
      <c r="AE380" s="192" t="n">
        <f aca="false">AE381+AE386+AE389+AE392</f>
        <v>0</v>
      </c>
      <c r="AF380" s="192" t="n">
        <f aca="false">AF381+AF386+AF389+AF392</f>
        <v>0</v>
      </c>
      <c r="AG380" s="192" t="n">
        <f aca="false">AG381+AG386+AG389+AG392</f>
        <v>240000</v>
      </c>
      <c r="AH380" s="192" t="n">
        <f aca="false">AH381+AH386+AH389+AH392</f>
        <v>94118.51</v>
      </c>
      <c r="AI380" s="192" t="n">
        <f aca="false">AI381+AI386+AI389+AI392</f>
        <v>169800</v>
      </c>
      <c r="AJ380" s="192" t="n">
        <f aca="false">AJ381+AJ386+AJ389+AJ392</f>
        <v>31241.22</v>
      </c>
      <c r="AK380" s="192" t="n">
        <f aca="false">AK381+AK386+AK389+AK392</f>
        <v>122000</v>
      </c>
      <c r="AL380" s="192" t="n">
        <f aca="false">AL381+AL386+AL389+AL392</f>
        <v>0</v>
      </c>
      <c r="AM380" s="192" t="n">
        <f aca="false">AM381+AM386+AM389+AM392</f>
        <v>0</v>
      </c>
      <c r="AN380" s="192" t="n">
        <f aca="false">AN381+AN386+AN389+AN392</f>
        <v>122000</v>
      </c>
      <c r="AO380" s="176" t="n">
        <f aca="false">SUM(AN380/$AN$8)</f>
        <v>16192.1826265844</v>
      </c>
      <c r="AP380" s="176" t="n">
        <f aca="false">AP381+AP386+AP389+AP392</f>
        <v>92000</v>
      </c>
      <c r="AQ380" s="176"/>
      <c r="AR380" s="176" t="n">
        <f aca="false">SUM(AP380/$AN$8)</f>
        <v>12210.4983741456</v>
      </c>
      <c r="AS380" s="176" t="n">
        <v>92000</v>
      </c>
      <c r="AT380" s="176"/>
      <c r="AU380" s="176" t="n">
        <f aca="false">SUM(AU381+AU386+AU389+AU392)</f>
        <v>7019.44</v>
      </c>
      <c r="AV380" s="177" t="n">
        <f aca="false">SUM(AU380/AR380*100)</f>
        <v>57.4869246521739</v>
      </c>
      <c r="AY380" s="176"/>
      <c r="AZ380" s="176"/>
      <c r="BB380" s="19" t="n">
        <f aca="false">SUM(AW380+AX380+AY380+AZ380+BA380)</f>
        <v>0</v>
      </c>
      <c r="BC380" s="143" t="n">
        <f aca="false">SUM(AU380-BB380)</f>
        <v>7019.44</v>
      </c>
    </row>
    <row r="381" customFormat="false" ht="12.75" hidden="false" customHeight="false" outlineLevel="0" collapsed="false">
      <c r="A381" s="207"/>
      <c r="B381" s="208" t="n">
        <v>52</v>
      </c>
      <c r="C381" s="208"/>
      <c r="D381" s="208"/>
      <c r="E381" s="208"/>
      <c r="F381" s="208"/>
      <c r="G381" s="208"/>
      <c r="H381" s="208"/>
      <c r="I381" s="195" t="n">
        <v>321</v>
      </c>
      <c r="J381" s="196" t="s">
        <v>242</v>
      </c>
      <c r="K381" s="197" t="n">
        <f aca="false">SUM(K383:K384)</f>
        <v>5000</v>
      </c>
      <c r="L381" s="197" t="n">
        <f aca="false">SUM(L383:L386)</f>
        <v>25000</v>
      </c>
      <c r="M381" s="197" t="n">
        <f aca="false">SUM(M383:M386)</f>
        <v>15000</v>
      </c>
      <c r="N381" s="197" t="n">
        <f aca="false">SUM(N383:N386)</f>
        <v>0</v>
      </c>
      <c r="O381" s="197" t="n">
        <f aca="false">SUM(O383:O386)</f>
        <v>0</v>
      </c>
      <c r="P381" s="197" t="n">
        <f aca="false">SUM(P383:P386)</f>
        <v>32000</v>
      </c>
      <c r="Q381" s="197" t="n">
        <f aca="false">SUM(Q383:Q386)</f>
        <v>145000</v>
      </c>
      <c r="R381" s="192"/>
      <c r="S381" s="197" t="n">
        <f aca="false">SUM(S383:S386)</f>
        <v>0</v>
      </c>
      <c r="T381" s="197" t="n">
        <f aca="false">SUM(T383:T386)</f>
        <v>272680</v>
      </c>
      <c r="U381" s="197" t="n">
        <f aca="false">SUM(U383:U386)</f>
        <v>263680</v>
      </c>
      <c r="V381" s="197"/>
      <c r="W381" s="197" t="n">
        <f aca="false">SUM(W383:W386)</f>
        <v>0</v>
      </c>
      <c r="X381" s="197" t="n">
        <f aca="false">SUM(X383:X385)</f>
        <v>14000</v>
      </c>
      <c r="Y381" s="197" t="n">
        <f aca="false">SUM(Y382:Y385)</f>
        <v>92000</v>
      </c>
      <c r="Z381" s="197" t="n">
        <f aca="false">SUM(Z382:Z385)</f>
        <v>88500</v>
      </c>
      <c r="AA381" s="197" t="n">
        <f aca="false">SUM(AA382:AA385)</f>
        <v>77500</v>
      </c>
      <c r="AB381" s="197" t="n">
        <f aca="false">SUM(AB382:AB385)</f>
        <v>2794</v>
      </c>
      <c r="AC381" s="197" t="n">
        <f aca="false">SUM(AC382:AC385)</f>
        <v>155000</v>
      </c>
      <c r="AD381" s="197" t="n">
        <f aca="false">SUM(AD382:AD385)</f>
        <v>145000</v>
      </c>
      <c r="AE381" s="197" t="n">
        <f aca="false">SUM(AE382:AE385)</f>
        <v>0</v>
      </c>
      <c r="AF381" s="197" t="n">
        <f aca="false">SUM(AF382:AF385)</f>
        <v>0</v>
      </c>
      <c r="AG381" s="197" t="n">
        <f aca="false">SUM(AG382:AG385)</f>
        <v>145000</v>
      </c>
      <c r="AH381" s="197" t="n">
        <f aca="false">SUM(AH382:AH385)</f>
        <v>43002</v>
      </c>
      <c r="AI381" s="197" t="n">
        <f aca="false">SUM(AI382:AI385)</f>
        <v>99800</v>
      </c>
      <c r="AJ381" s="197" t="n">
        <f aca="false">SUM(AJ382:AJ385)</f>
        <v>1280</v>
      </c>
      <c r="AK381" s="197" t="n">
        <f aca="false">SUM(AK382:AK385)</f>
        <v>52000</v>
      </c>
      <c r="AL381" s="197" t="n">
        <f aca="false">SUM(AL382:AL385)</f>
        <v>0</v>
      </c>
      <c r="AM381" s="197" t="n">
        <f aca="false">SUM(AM382:AM385)</f>
        <v>0</v>
      </c>
      <c r="AN381" s="197" t="n">
        <f aca="false">SUM(AN382:AN385)</f>
        <v>52000</v>
      </c>
      <c r="AO381" s="176" t="n">
        <f aca="false">SUM(AN381/$AN$8)</f>
        <v>6901.58603756055</v>
      </c>
      <c r="AP381" s="188" t="n">
        <f aca="false">SUM(AP382:AP385)</f>
        <v>12000</v>
      </c>
      <c r="AQ381" s="188"/>
      <c r="AR381" s="188"/>
      <c r="AS381" s="188"/>
      <c r="AT381" s="188"/>
      <c r="AU381" s="176" t="n">
        <v>69.97</v>
      </c>
      <c r="AV381" s="177" t="n">
        <v>0</v>
      </c>
      <c r="AY381" s="176"/>
      <c r="AZ381" s="176"/>
      <c r="BB381" s="19" t="n">
        <f aca="false">SUM(AW381+AX381+AY381+AZ381+BA381)</f>
        <v>0</v>
      </c>
      <c r="BC381" s="143" t="n">
        <f aca="false">SUM(AU381-BB381)</f>
        <v>69.97</v>
      </c>
    </row>
    <row r="382" customFormat="false" ht="12.75" hidden="false" customHeight="false" outlineLevel="0" collapsed="false">
      <c r="A382" s="207"/>
      <c r="B382" s="208"/>
      <c r="C382" s="208"/>
      <c r="D382" s="208"/>
      <c r="E382" s="208"/>
      <c r="F382" s="208"/>
      <c r="G382" s="208"/>
      <c r="H382" s="208"/>
      <c r="I382" s="195" t="n">
        <v>32111</v>
      </c>
      <c r="J382" s="196" t="s">
        <v>243</v>
      </c>
      <c r="K382" s="197"/>
      <c r="L382" s="197"/>
      <c r="M382" s="197"/>
      <c r="N382" s="197"/>
      <c r="O382" s="197"/>
      <c r="P382" s="197"/>
      <c r="Q382" s="197"/>
      <c r="R382" s="192"/>
      <c r="S382" s="197"/>
      <c r="T382" s="197"/>
      <c r="U382" s="197"/>
      <c r="V382" s="197"/>
      <c r="W382" s="197"/>
      <c r="X382" s="197"/>
      <c r="Y382" s="197"/>
      <c r="Z382" s="197" t="n">
        <v>1000</v>
      </c>
      <c r="AA382" s="197" t="n">
        <v>1000</v>
      </c>
      <c r="AB382" s="197" t="n">
        <v>170</v>
      </c>
      <c r="AC382" s="197" t="n">
        <v>2000</v>
      </c>
      <c r="AD382" s="197" t="n">
        <v>2000</v>
      </c>
      <c r="AE382" s="197"/>
      <c r="AF382" s="197"/>
      <c r="AG382" s="198" t="n">
        <f aca="false">SUM(AD382+AE382-AF382)</f>
        <v>2000</v>
      </c>
      <c r="AH382" s="197" t="n">
        <v>200</v>
      </c>
      <c r="AI382" s="197" t="n">
        <v>3000</v>
      </c>
      <c r="AJ382" s="129" t="n">
        <v>0</v>
      </c>
      <c r="AK382" s="197" t="n">
        <v>3000</v>
      </c>
      <c r="AL382" s="197"/>
      <c r="AM382" s="197"/>
      <c r="AN382" s="129" t="n">
        <f aca="false">SUM(AK382+AL382-AM382)</f>
        <v>3000</v>
      </c>
      <c r="AO382" s="176" t="n">
        <f aca="false">SUM(AN382/$AN$8)</f>
        <v>398.168425243878</v>
      </c>
      <c r="AP382" s="131" t="n">
        <v>3000</v>
      </c>
      <c r="AQ382" s="131"/>
      <c r="AR382" s="131"/>
      <c r="AS382" s="131"/>
      <c r="AT382" s="131"/>
      <c r="AU382" s="176" t="n">
        <f aca="false">SUM(AS382/$AN$8)</f>
        <v>0</v>
      </c>
      <c r="AV382" s="177" t="n">
        <v>0</v>
      </c>
      <c r="AY382" s="176"/>
      <c r="AZ382" s="176"/>
      <c r="BB382" s="19" t="n">
        <f aca="false">SUM(AW382+AX382+AY382+AZ382+BA382)</f>
        <v>0</v>
      </c>
      <c r="BC382" s="143" t="n">
        <f aca="false">SUM(AU382-BB382)</f>
        <v>0</v>
      </c>
    </row>
    <row r="383" customFormat="false" ht="12.75" hidden="false" customHeight="false" outlineLevel="0" collapsed="false">
      <c r="A383" s="207"/>
      <c r="B383" s="208"/>
      <c r="C383" s="208"/>
      <c r="D383" s="208"/>
      <c r="E383" s="208"/>
      <c r="F383" s="208"/>
      <c r="G383" s="208"/>
      <c r="H383" s="208"/>
      <c r="I383" s="195" t="n">
        <v>32115</v>
      </c>
      <c r="J383" s="196" t="s">
        <v>501</v>
      </c>
      <c r="K383" s="197"/>
      <c r="L383" s="197"/>
      <c r="M383" s="197"/>
      <c r="N383" s="197"/>
      <c r="O383" s="197"/>
      <c r="P383" s="197" t="n">
        <v>2000</v>
      </c>
      <c r="Q383" s="197" t="n">
        <v>4000</v>
      </c>
      <c r="R383" s="192"/>
      <c r="S383" s="197" t="n">
        <v>0</v>
      </c>
      <c r="T383" s="197" t="n">
        <v>9000</v>
      </c>
      <c r="U383" s="197"/>
      <c r="V383" s="197"/>
      <c r="W383" s="197" t="n">
        <v>0</v>
      </c>
      <c r="X383" s="197" t="n">
        <v>2000</v>
      </c>
      <c r="Y383" s="197" t="n">
        <v>15000</v>
      </c>
      <c r="Z383" s="197" t="n">
        <v>15000</v>
      </c>
      <c r="AA383" s="197" t="n">
        <v>0</v>
      </c>
      <c r="AB383" s="197" t="n">
        <v>518</v>
      </c>
      <c r="AC383" s="197" t="n">
        <v>0</v>
      </c>
      <c r="AD383" s="197" t="n">
        <v>5000</v>
      </c>
      <c r="AE383" s="197"/>
      <c r="AF383" s="197"/>
      <c r="AG383" s="198" t="n">
        <f aca="false">SUM(AD383+AE383-AF383)</f>
        <v>5000</v>
      </c>
      <c r="AH383" s="197" t="n">
        <v>864</v>
      </c>
      <c r="AI383" s="197" t="n">
        <v>3000</v>
      </c>
      <c r="AJ383" s="129" t="n">
        <v>0</v>
      </c>
      <c r="AK383" s="197" t="n">
        <v>4000</v>
      </c>
      <c r="AL383" s="197"/>
      <c r="AM383" s="197"/>
      <c r="AN383" s="129" t="n">
        <f aca="false">SUM(AK383+AL383-AM383)</f>
        <v>4000</v>
      </c>
      <c r="AO383" s="176" t="n">
        <f aca="false">SUM(AN383/$AN$8)</f>
        <v>530.891233658504</v>
      </c>
      <c r="AP383" s="131" t="n">
        <v>4000</v>
      </c>
      <c r="AQ383" s="131"/>
      <c r="AR383" s="131"/>
      <c r="AS383" s="131"/>
      <c r="AT383" s="131"/>
      <c r="AU383" s="176" t="n">
        <v>69.97</v>
      </c>
      <c r="AV383" s="177" t="n">
        <v>0</v>
      </c>
      <c r="AY383" s="176" t="n">
        <v>69.97</v>
      </c>
      <c r="AZ383" s="176"/>
      <c r="BB383" s="19" t="n">
        <f aca="false">SUM(AW383+AX383+AY383+AZ383+BA383)</f>
        <v>69.97</v>
      </c>
      <c r="BC383" s="143" t="n">
        <f aca="false">SUM(AU383-BB383)</f>
        <v>0</v>
      </c>
    </row>
    <row r="384" customFormat="false" ht="12.75" hidden="false" customHeight="false" outlineLevel="0" collapsed="false">
      <c r="A384" s="207"/>
      <c r="B384" s="208"/>
      <c r="C384" s="208"/>
      <c r="D384" s="208"/>
      <c r="E384" s="208"/>
      <c r="F384" s="208"/>
      <c r="G384" s="208"/>
      <c r="H384" s="208"/>
      <c r="I384" s="195" t="n">
        <v>32131</v>
      </c>
      <c r="J384" s="196" t="s">
        <v>247</v>
      </c>
      <c r="K384" s="197" t="n">
        <v>5000</v>
      </c>
      <c r="L384" s="197" t="n">
        <v>15000</v>
      </c>
      <c r="M384" s="197" t="n">
        <v>5000</v>
      </c>
      <c r="N384" s="197"/>
      <c r="O384" s="197"/>
      <c r="P384" s="197" t="n">
        <v>20000</v>
      </c>
      <c r="Q384" s="197" t="n">
        <v>10000</v>
      </c>
      <c r="R384" s="192"/>
      <c r="S384" s="197" t="n">
        <v>0</v>
      </c>
      <c r="T384" s="197" t="n">
        <v>70000</v>
      </c>
      <c r="U384" s="197"/>
      <c r="V384" s="197"/>
      <c r="W384" s="197" t="n">
        <v>0</v>
      </c>
      <c r="X384" s="197" t="n">
        <v>5000</v>
      </c>
      <c r="Y384" s="197" t="n">
        <v>75000</v>
      </c>
      <c r="Z384" s="197" t="n">
        <v>67500</v>
      </c>
      <c r="AA384" s="197" t="n">
        <v>75000</v>
      </c>
      <c r="AB384" s="197"/>
      <c r="AC384" s="197" t="n">
        <v>150000</v>
      </c>
      <c r="AD384" s="197" t="n">
        <v>130000</v>
      </c>
      <c r="AE384" s="197"/>
      <c r="AF384" s="197"/>
      <c r="AG384" s="198" t="n">
        <f aca="false">SUM(AD384+AE384-AF384)</f>
        <v>130000</v>
      </c>
      <c r="AH384" s="197" t="n">
        <v>36600</v>
      </c>
      <c r="AI384" s="197" t="n">
        <v>84800</v>
      </c>
      <c r="AJ384" s="129" t="n">
        <v>0</v>
      </c>
      <c r="AK384" s="197" t="n">
        <v>40000</v>
      </c>
      <c r="AL384" s="197"/>
      <c r="AM384" s="197"/>
      <c r="AN384" s="129" t="n">
        <f aca="false">SUM(AK384+AL384-AM384)</f>
        <v>40000</v>
      </c>
      <c r="AO384" s="176" t="n">
        <f aca="false">SUM(AN384/$AN$8)</f>
        <v>5308.91233658504</v>
      </c>
      <c r="AP384" s="131"/>
      <c r="AQ384" s="131"/>
      <c r="AR384" s="131"/>
      <c r="AS384" s="131"/>
      <c r="AT384" s="131"/>
      <c r="AU384" s="176" t="n">
        <f aca="false">SUM(AS384/$AN$8)</f>
        <v>0</v>
      </c>
      <c r="AV384" s="177" t="n">
        <v>0</v>
      </c>
      <c r="AY384" s="176"/>
      <c r="AZ384" s="176"/>
      <c r="BB384" s="19" t="n">
        <f aca="false">SUM(AW384+AX384+AY384+AZ384+BA384)</f>
        <v>0</v>
      </c>
      <c r="BC384" s="143" t="n">
        <f aca="false">SUM(AU384-BB384)</f>
        <v>0</v>
      </c>
    </row>
    <row r="385" customFormat="false" ht="14.25" hidden="false" customHeight="true" outlineLevel="0" collapsed="false">
      <c r="A385" s="207"/>
      <c r="B385" s="208"/>
      <c r="C385" s="208"/>
      <c r="D385" s="208"/>
      <c r="E385" s="208"/>
      <c r="F385" s="208"/>
      <c r="G385" s="208"/>
      <c r="H385" s="208"/>
      <c r="I385" s="195" t="n">
        <v>32141</v>
      </c>
      <c r="J385" s="196" t="s">
        <v>502</v>
      </c>
      <c r="K385" s="197"/>
      <c r="L385" s="197"/>
      <c r="M385" s="197"/>
      <c r="N385" s="197"/>
      <c r="O385" s="197"/>
      <c r="P385" s="197"/>
      <c r="Q385" s="197"/>
      <c r="R385" s="192"/>
      <c r="S385" s="197"/>
      <c r="T385" s="197" t="n">
        <v>1680</v>
      </c>
      <c r="U385" s="197" t="n">
        <v>1680</v>
      </c>
      <c r="V385" s="197"/>
      <c r="W385" s="197"/>
      <c r="X385" s="197" t="n">
        <v>7000</v>
      </c>
      <c r="Y385" s="197" t="n">
        <v>2000</v>
      </c>
      <c r="Z385" s="197" t="n">
        <v>5000</v>
      </c>
      <c r="AA385" s="197" t="n">
        <v>1500</v>
      </c>
      <c r="AB385" s="197" t="n">
        <v>2106</v>
      </c>
      <c r="AC385" s="197" t="n">
        <v>3000</v>
      </c>
      <c r="AD385" s="197" t="n">
        <v>8000</v>
      </c>
      <c r="AE385" s="197"/>
      <c r="AF385" s="197"/>
      <c r="AG385" s="198" t="n">
        <f aca="false">SUM(AD385+AE385-AF385)</f>
        <v>8000</v>
      </c>
      <c r="AH385" s="197" t="n">
        <v>5338</v>
      </c>
      <c r="AI385" s="197" t="n">
        <v>9000</v>
      </c>
      <c r="AJ385" s="129" t="n">
        <v>1280</v>
      </c>
      <c r="AK385" s="197" t="n">
        <v>5000</v>
      </c>
      <c r="AL385" s="197"/>
      <c r="AM385" s="197"/>
      <c r="AN385" s="129" t="n">
        <f aca="false">SUM(AK385+AL385-AM385)</f>
        <v>5000</v>
      </c>
      <c r="AO385" s="176" t="n">
        <f aca="false">SUM(AN385/$AN$8)</f>
        <v>663.61404207313</v>
      </c>
      <c r="AP385" s="131" t="n">
        <v>5000</v>
      </c>
      <c r="AQ385" s="131"/>
      <c r="AR385" s="131"/>
      <c r="AS385" s="131"/>
      <c r="AT385" s="131"/>
      <c r="AU385" s="176" t="n">
        <f aca="false">SUM(AS385/$AN$8)</f>
        <v>0</v>
      </c>
      <c r="AV385" s="177" t="n">
        <v>0</v>
      </c>
      <c r="AY385" s="176"/>
      <c r="AZ385" s="176"/>
      <c r="BB385" s="19" t="n">
        <f aca="false">SUM(AW385+AX385+AY385+AZ385+BA385)</f>
        <v>0</v>
      </c>
      <c r="BC385" s="143" t="n">
        <f aca="false">SUM(AU385-BB385)</f>
        <v>0</v>
      </c>
    </row>
    <row r="386" customFormat="false" ht="12.75" hidden="false" customHeight="false" outlineLevel="0" collapsed="false">
      <c r="A386" s="207"/>
      <c r="B386" s="208" t="n">
        <v>52</v>
      </c>
      <c r="C386" s="208"/>
      <c r="D386" s="208"/>
      <c r="E386" s="208"/>
      <c r="F386" s="208"/>
      <c r="G386" s="208"/>
      <c r="H386" s="208"/>
      <c r="I386" s="195" t="n">
        <v>322</v>
      </c>
      <c r="J386" s="196" t="s">
        <v>248</v>
      </c>
      <c r="K386" s="197" t="n">
        <f aca="false">SUM(K387:K394)</f>
        <v>5000</v>
      </c>
      <c r="L386" s="197" t="n">
        <f aca="false">SUM(L387:L394)</f>
        <v>10000</v>
      </c>
      <c r="M386" s="197" t="n">
        <f aca="false">SUM(M387:M394)</f>
        <v>10000</v>
      </c>
      <c r="N386" s="197" t="n">
        <f aca="false">SUM(N387:N394)</f>
        <v>0</v>
      </c>
      <c r="O386" s="197" t="n">
        <f aca="false">SUM(O387:O394)</f>
        <v>0</v>
      </c>
      <c r="P386" s="197" t="n">
        <f aca="false">SUM(P387:P394)</f>
        <v>10000</v>
      </c>
      <c r="Q386" s="197" t="n">
        <f aca="false">SUM(Q387:Q394)</f>
        <v>131000</v>
      </c>
      <c r="R386" s="192"/>
      <c r="S386" s="230" t="n">
        <f aca="false">SUM(S387:S387)</f>
        <v>0</v>
      </c>
      <c r="T386" s="230" t="n">
        <f aca="false">SUM(T387:T387)</f>
        <v>192000</v>
      </c>
      <c r="U386" s="230" t="n">
        <f aca="false">SUM(U387:U394)</f>
        <v>262000</v>
      </c>
      <c r="V386" s="230"/>
      <c r="W386" s="230" t="n">
        <f aca="false">SUM(W387:W387)</f>
        <v>0</v>
      </c>
      <c r="X386" s="230" t="n">
        <f aca="false">SUM(X387:X387)</f>
        <v>74000</v>
      </c>
      <c r="Y386" s="230" t="n">
        <f aca="false">SUM(Y387:Y387)</f>
        <v>144000</v>
      </c>
      <c r="Z386" s="230" t="n">
        <f aca="false">SUM(Z387:Z387)</f>
        <v>144000</v>
      </c>
      <c r="AA386" s="230" t="n">
        <f aca="false">SUM(AA387:AA387)</f>
        <v>25000</v>
      </c>
      <c r="AB386" s="230" t="n">
        <f aca="false">SUM(AB387:AB387)</f>
        <v>68991.9</v>
      </c>
      <c r="AC386" s="230" t="n">
        <f aca="false">SUM(AC387:AC388)</f>
        <v>50000</v>
      </c>
      <c r="AD386" s="230" t="n">
        <f aca="false">SUM(AD387:AD388)</f>
        <v>65000</v>
      </c>
      <c r="AE386" s="230" t="n">
        <f aca="false">SUM(AE387:AE388)</f>
        <v>0</v>
      </c>
      <c r="AF386" s="230" t="n">
        <f aca="false">SUM(AF387:AF388)</f>
        <v>0</v>
      </c>
      <c r="AG386" s="230" t="n">
        <f aca="false">SUM(AG387:AG388)</f>
        <v>65000</v>
      </c>
      <c r="AH386" s="230" t="n">
        <f aca="false">SUM(AH387:AH388)</f>
        <v>37972.51</v>
      </c>
      <c r="AI386" s="230" t="n">
        <f aca="false">SUM(AI387:AI388)</f>
        <v>65000</v>
      </c>
      <c r="AJ386" s="230" t="n">
        <f aca="false">SUM(AJ387:AJ388)</f>
        <v>29961.22</v>
      </c>
      <c r="AK386" s="230" t="n">
        <f aca="false">SUM(AK387:AK388)</f>
        <v>65000</v>
      </c>
      <c r="AL386" s="230" t="n">
        <f aca="false">SUM(AL387:AL388)</f>
        <v>0</v>
      </c>
      <c r="AM386" s="230" t="n">
        <f aca="false">SUM(AM387:AM388)</f>
        <v>0</v>
      </c>
      <c r="AN386" s="230" t="n">
        <f aca="false">SUM(AN387:AN388)</f>
        <v>65000</v>
      </c>
      <c r="AO386" s="176" t="n">
        <f aca="false">SUM(AN386/$AN$8)</f>
        <v>8626.98254695069</v>
      </c>
      <c r="AP386" s="230" t="n">
        <f aca="false">SUM(AP387:AP388)</f>
        <v>70000</v>
      </c>
      <c r="AQ386" s="230"/>
      <c r="AR386" s="230"/>
      <c r="AS386" s="230"/>
      <c r="AT386" s="230"/>
      <c r="AU386" s="176" t="n">
        <f aca="false">SUM(AU387:AU388)</f>
        <v>2884.22</v>
      </c>
      <c r="AV386" s="177" t="n">
        <v>0</v>
      </c>
      <c r="AY386" s="176"/>
      <c r="AZ386" s="176"/>
      <c r="BB386" s="19" t="n">
        <f aca="false">SUM(AW386+AX386+AY386+AZ386+BA386)</f>
        <v>0</v>
      </c>
      <c r="BC386" s="143" t="n">
        <f aca="false">SUM(AU386-BB386)</f>
        <v>2884.22</v>
      </c>
    </row>
    <row r="387" customFormat="false" ht="12.75" hidden="false" customHeight="false" outlineLevel="0" collapsed="false">
      <c r="A387" s="207"/>
      <c r="B387" s="208"/>
      <c r="C387" s="208"/>
      <c r="D387" s="208"/>
      <c r="E387" s="208"/>
      <c r="F387" s="208"/>
      <c r="G387" s="208"/>
      <c r="H387" s="208"/>
      <c r="I387" s="195" t="n">
        <v>32216</v>
      </c>
      <c r="J387" s="196" t="s">
        <v>503</v>
      </c>
      <c r="K387" s="197" t="n">
        <v>5000</v>
      </c>
      <c r="L387" s="197" t="n">
        <v>10000</v>
      </c>
      <c r="M387" s="197" t="n">
        <v>10000</v>
      </c>
      <c r="N387" s="197"/>
      <c r="O387" s="197"/>
      <c r="P387" s="197" t="n">
        <v>10000</v>
      </c>
      <c r="Q387" s="197" t="n">
        <v>11000</v>
      </c>
      <c r="R387" s="192"/>
      <c r="S387" s="197"/>
      <c r="T387" s="197" t="n">
        <v>192000</v>
      </c>
      <c r="U387" s="197" t="n">
        <v>192000</v>
      </c>
      <c r="V387" s="197"/>
      <c r="W387" s="197"/>
      <c r="X387" s="197" t="n">
        <v>74000</v>
      </c>
      <c r="Y387" s="197" t="n">
        <v>144000</v>
      </c>
      <c r="Z387" s="197" t="n">
        <v>144000</v>
      </c>
      <c r="AA387" s="197" t="n">
        <v>25000</v>
      </c>
      <c r="AB387" s="197" t="n">
        <v>68991.9</v>
      </c>
      <c r="AC387" s="197" t="n">
        <v>50000</v>
      </c>
      <c r="AD387" s="197" t="n">
        <v>60000</v>
      </c>
      <c r="AE387" s="197"/>
      <c r="AF387" s="197"/>
      <c r="AG387" s="198" t="n">
        <f aca="false">SUM(AD387+AE387-AF387)</f>
        <v>60000</v>
      </c>
      <c r="AH387" s="197" t="n">
        <v>33307.61</v>
      </c>
      <c r="AI387" s="197" t="n">
        <v>60000</v>
      </c>
      <c r="AJ387" s="129" t="n">
        <v>29961.22</v>
      </c>
      <c r="AK387" s="197" t="n">
        <v>60000</v>
      </c>
      <c r="AL387" s="197"/>
      <c r="AM387" s="197"/>
      <c r="AN387" s="129" t="n">
        <f aca="false">SUM(AK387+AL387-AM387)</f>
        <v>60000</v>
      </c>
      <c r="AO387" s="176" t="n">
        <f aca="false">SUM(AN387/$AN$8)</f>
        <v>7963.36850487756</v>
      </c>
      <c r="AP387" s="131" t="n">
        <v>60000</v>
      </c>
      <c r="AQ387" s="131"/>
      <c r="AR387" s="131"/>
      <c r="AS387" s="131"/>
      <c r="AT387" s="131"/>
      <c r="AU387" s="176" t="n">
        <v>2884.22</v>
      </c>
      <c r="AV387" s="177" t="n">
        <v>0</v>
      </c>
      <c r="AY387" s="176" t="n">
        <v>2884.22</v>
      </c>
      <c r="AZ387" s="176"/>
      <c r="BB387" s="19" t="n">
        <f aca="false">SUM(AW387+AX387+AY387+AZ387+BA387)</f>
        <v>2884.22</v>
      </c>
      <c r="BC387" s="143" t="n">
        <f aca="false">SUM(AU387-BB387)</f>
        <v>0</v>
      </c>
    </row>
    <row r="388" customFormat="false" ht="12.75" hidden="false" customHeight="false" outlineLevel="0" collapsed="false">
      <c r="A388" s="207"/>
      <c r="B388" s="208"/>
      <c r="C388" s="208"/>
      <c r="D388" s="208"/>
      <c r="E388" s="208"/>
      <c r="F388" s="208"/>
      <c r="G388" s="208"/>
      <c r="H388" s="208"/>
      <c r="I388" s="195" t="n">
        <v>32271</v>
      </c>
      <c r="J388" s="196" t="s">
        <v>259</v>
      </c>
      <c r="K388" s="197"/>
      <c r="L388" s="197"/>
      <c r="M388" s="197"/>
      <c r="N388" s="197"/>
      <c r="O388" s="197"/>
      <c r="P388" s="197"/>
      <c r="Q388" s="197"/>
      <c r="R388" s="192"/>
      <c r="S388" s="197"/>
      <c r="T388" s="197"/>
      <c r="U388" s="197"/>
      <c r="V388" s="197"/>
      <c r="W388" s="197"/>
      <c r="X388" s="197"/>
      <c r="Y388" s="197"/>
      <c r="Z388" s="197"/>
      <c r="AA388" s="197"/>
      <c r="AB388" s="197"/>
      <c r="AC388" s="197"/>
      <c r="AD388" s="197" t="n">
        <v>5000</v>
      </c>
      <c r="AE388" s="197"/>
      <c r="AF388" s="197"/>
      <c r="AG388" s="198" t="n">
        <f aca="false">SUM(AD388+AE388-AF388)</f>
        <v>5000</v>
      </c>
      <c r="AH388" s="197" t="n">
        <v>4664.9</v>
      </c>
      <c r="AI388" s="197" t="n">
        <v>5000</v>
      </c>
      <c r="AJ388" s="129" t="n">
        <v>0</v>
      </c>
      <c r="AK388" s="197" t="n">
        <v>5000</v>
      </c>
      <c r="AL388" s="197"/>
      <c r="AM388" s="197"/>
      <c r="AN388" s="129" t="n">
        <f aca="false">SUM(AK388+AL388-AM388)</f>
        <v>5000</v>
      </c>
      <c r="AO388" s="176" t="n">
        <f aca="false">SUM(AN388/$AN$8)</f>
        <v>663.61404207313</v>
      </c>
      <c r="AP388" s="131" t="n">
        <v>10000</v>
      </c>
      <c r="AQ388" s="131"/>
      <c r="AR388" s="131"/>
      <c r="AS388" s="131"/>
      <c r="AT388" s="131"/>
      <c r="AU388" s="176" t="n">
        <f aca="false">SUM(AS388/$AN$8)</f>
        <v>0</v>
      </c>
      <c r="AV388" s="177" t="n">
        <v>0</v>
      </c>
      <c r="AY388" s="176" t="n">
        <f aca="false">SUM(AW388/$AN$8)</f>
        <v>0</v>
      </c>
      <c r="AZ388" s="176"/>
      <c r="BB388" s="19" t="n">
        <f aca="false">SUM(AW388+AX388+AY388+AZ388+BA388)</f>
        <v>0</v>
      </c>
      <c r="BC388" s="143" t="n">
        <f aca="false">SUM(AU388-BB388)</f>
        <v>0</v>
      </c>
    </row>
    <row r="389" customFormat="false" ht="12.75" hidden="false" customHeight="false" outlineLevel="0" collapsed="false">
      <c r="A389" s="207"/>
      <c r="B389" s="208" t="n">
        <v>52</v>
      </c>
      <c r="C389" s="208"/>
      <c r="D389" s="208"/>
      <c r="E389" s="208"/>
      <c r="F389" s="208"/>
      <c r="G389" s="208"/>
      <c r="H389" s="208"/>
      <c r="I389" s="206" t="n">
        <v>323</v>
      </c>
      <c r="J389" s="203" t="s">
        <v>260</v>
      </c>
      <c r="K389" s="188" t="n">
        <f aca="false">SUM(K390:K419)</f>
        <v>0</v>
      </c>
      <c r="L389" s="188" t="n">
        <f aca="false">SUM(L390:L424)</f>
        <v>0</v>
      </c>
      <c r="M389" s="188" t="n">
        <f aca="false">SUM(M390:M424)</f>
        <v>0</v>
      </c>
      <c r="N389" s="188" t="n">
        <f aca="false">SUM(N390:N424)</f>
        <v>0</v>
      </c>
      <c r="O389" s="188" t="n">
        <f aca="false">SUM(O390:O424)</f>
        <v>0</v>
      </c>
      <c r="P389" s="188" t="n">
        <f aca="false">SUM(P390:P424)</f>
        <v>0</v>
      </c>
      <c r="Q389" s="188" t="n">
        <f aca="false">SUM(Q390:Q424)</f>
        <v>120000</v>
      </c>
      <c r="R389" s="176"/>
      <c r="S389" s="188" t="e">
        <f aca="false">SUM(#REF!)</f>
        <v>#REF!</v>
      </c>
      <c r="T389" s="188" t="e">
        <f aca="false">SUM(#REF!)</f>
        <v>#REF!</v>
      </c>
      <c r="U389" s="188"/>
      <c r="V389" s="188"/>
      <c r="W389" s="188" t="e">
        <f aca="false">SUM(#REF!)</f>
        <v>#REF!</v>
      </c>
      <c r="X389" s="188" t="n">
        <f aca="false">SUM(X390:X390)</f>
        <v>5000</v>
      </c>
      <c r="Y389" s="188" t="n">
        <f aca="false">SUM(Y390:Y390)</f>
        <v>0</v>
      </c>
      <c r="Z389" s="188" t="n">
        <v>53200</v>
      </c>
      <c r="AA389" s="188" t="n">
        <f aca="false">SUM(AA390:AA390)</f>
        <v>0</v>
      </c>
      <c r="AB389" s="188" t="n">
        <f aca="false">SUM(AB390:AB390)</f>
        <v>535</v>
      </c>
      <c r="AC389" s="188" t="n">
        <f aca="false">SUM(AC390:AC391)</f>
        <v>0</v>
      </c>
      <c r="AD389" s="188" t="n">
        <f aca="false">SUM(AD390:AD391)</f>
        <v>6000</v>
      </c>
      <c r="AE389" s="188" t="n">
        <f aca="false">SUM(AE390:AE391)</f>
        <v>0</v>
      </c>
      <c r="AF389" s="188" t="n">
        <f aca="false">SUM(AF390:AF391)</f>
        <v>0</v>
      </c>
      <c r="AG389" s="188" t="n">
        <f aca="false">SUM(AG390:AG391)</f>
        <v>6000</v>
      </c>
      <c r="AH389" s="188" t="n">
        <f aca="false">SUM(AH390:AH391)</f>
        <v>8845</v>
      </c>
      <c r="AI389" s="188" t="n">
        <f aca="false">SUM(AI390:AI391)</f>
        <v>5000</v>
      </c>
      <c r="AJ389" s="188" t="n">
        <f aca="false">SUM(AJ390:AJ391)</f>
        <v>0</v>
      </c>
      <c r="AK389" s="188" t="n">
        <f aca="false">SUM(AK390:AK391)</f>
        <v>5000</v>
      </c>
      <c r="AL389" s="188" t="n">
        <f aca="false">SUM(AL390:AL391)</f>
        <v>0</v>
      </c>
      <c r="AM389" s="188" t="n">
        <f aca="false">SUM(AM390:AM391)</f>
        <v>0</v>
      </c>
      <c r="AN389" s="188" t="n">
        <f aca="false">SUM(AN390:AN391)</f>
        <v>5000</v>
      </c>
      <c r="AO389" s="176" t="n">
        <f aca="false">SUM(AN389/$AN$8)</f>
        <v>663.61404207313</v>
      </c>
      <c r="AP389" s="188" t="n">
        <f aca="false">SUM(AP390:AP391)</f>
        <v>10000</v>
      </c>
      <c r="AQ389" s="188"/>
      <c r="AR389" s="188"/>
      <c r="AS389" s="188"/>
      <c r="AT389" s="188"/>
      <c r="AU389" s="176" t="n">
        <f aca="false">SUM(AU390:AU391)</f>
        <v>3765.25</v>
      </c>
      <c r="AV389" s="177" t="n">
        <v>0</v>
      </c>
      <c r="AY389" s="176"/>
      <c r="AZ389" s="176"/>
      <c r="BB389" s="19" t="n">
        <f aca="false">SUM(AW389+AX389+AY389+AZ389+BA389)</f>
        <v>0</v>
      </c>
      <c r="BC389" s="143" t="n">
        <f aca="false">SUM(AU389-BB389)</f>
        <v>3765.25</v>
      </c>
    </row>
    <row r="390" customFormat="false" ht="12.75" hidden="false" customHeight="false" outlineLevel="0" collapsed="false">
      <c r="A390" s="207"/>
      <c r="B390" s="208"/>
      <c r="C390" s="208"/>
      <c r="D390" s="208"/>
      <c r="E390" s="208"/>
      <c r="F390" s="208"/>
      <c r="G390" s="208"/>
      <c r="H390" s="208"/>
      <c r="I390" s="206" t="n">
        <v>32334</v>
      </c>
      <c r="J390" s="203" t="s">
        <v>504</v>
      </c>
      <c r="K390" s="208"/>
      <c r="L390" s="208"/>
      <c r="M390" s="208"/>
      <c r="N390" s="208"/>
      <c r="O390" s="208"/>
      <c r="P390" s="206"/>
      <c r="Q390" s="203"/>
      <c r="R390" s="176"/>
      <c r="S390" s="188"/>
      <c r="T390" s="188"/>
      <c r="U390" s="188"/>
      <c r="V390" s="188"/>
      <c r="W390" s="188"/>
      <c r="X390" s="188" t="n">
        <v>5000</v>
      </c>
      <c r="Y390" s="188" t="n">
        <v>0</v>
      </c>
      <c r="Z390" s="188" t="n">
        <v>1000</v>
      </c>
      <c r="AA390" s="197" t="n">
        <v>0</v>
      </c>
      <c r="AB390" s="188" t="n">
        <v>535</v>
      </c>
      <c r="AC390" s="197" t="n">
        <v>0</v>
      </c>
      <c r="AD390" s="197"/>
      <c r="AE390" s="197"/>
      <c r="AF390" s="197"/>
      <c r="AG390" s="198" t="n">
        <f aca="false">SUM(AD390+AE390-AF390)</f>
        <v>0</v>
      </c>
      <c r="AH390" s="197" t="n">
        <v>3685</v>
      </c>
      <c r="AI390" s="197" t="n">
        <v>5000</v>
      </c>
      <c r="AJ390" s="129" t="n">
        <v>0</v>
      </c>
      <c r="AK390" s="197" t="n">
        <v>5000</v>
      </c>
      <c r="AL390" s="197"/>
      <c r="AM390" s="197"/>
      <c r="AN390" s="129" t="n">
        <f aca="false">SUM(AK390+AL390-AM390)</f>
        <v>5000</v>
      </c>
      <c r="AO390" s="176" t="n">
        <f aca="false">SUM(AN390/$AN$8)</f>
        <v>663.61404207313</v>
      </c>
      <c r="AP390" s="131" t="n">
        <v>10000</v>
      </c>
      <c r="AQ390" s="131"/>
      <c r="AR390" s="131"/>
      <c r="AS390" s="131"/>
      <c r="AT390" s="131"/>
      <c r="AU390" s="176" t="n">
        <v>3765.25</v>
      </c>
      <c r="AV390" s="177" t="n">
        <v>0</v>
      </c>
      <c r="AY390" s="176" t="n">
        <v>3765.25</v>
      </c>
      <c r="AZ390" s="176"/>
      <c r="BB390" s="19" t="n">
        <f aca="false">SUM(AW390+AX390+AY390+AZ390+BA390)</f>
        <v>3765.25</v>
      </c>
      <c r="BC390" s="143" t="n">
        <f aca="false">SUM(AU390-BB390)</f>
        <v>0</v>
      </c>
    </row>
    <row r="391" customFormat="false" ht="12.75" hidden="false" customHeight="false" outlineLevel="0" collapsed="false">
      <c r="A391" s="207"/>
      <c r="B391" s="208"/>
      <c r="C391" s="208"/>
      <c r="D391" s="208"/>
      <c r="E391" s="208"/>
      <c r="F391" s="208"/>
      <c r="G391" s="208"/>
      <c r="H391" s="208"/>
      <c r="I391" s="206" t="n">
        <v>32363</v>
      </c>
      <c r="J391" s="203" t="s">
        <v>505</v>
      </c>
      <c r="K391" s="208"/>
      <c r="L391" s="208"/>
      <c r="M391" s="208"/>
      <c r="N391" s="208"/>
      <c r="O391" s="208"/>
      <c r="P391" s="206"/>
      <c r="Q391" s="203"/>
      <c r="R391" s="176"/>
      <c r="S391" s="188"/>
      <c r="T391" s="188"/>
      <c r="U391" s="188"/>
      <c r="V391" s="188"/>
      <c r="W391" s="188"/>
      <c r="X391" s="188"/>
      <c r="Y391" s="188"/>
      <c r="Z391" s="188"/>
      <c r="AA391" s="197"/>
      <c r="AB391" s="188"/>
      <c r="AC391" s="197"/>
      <c r="AD391" s="197" t="n">
        <v>6000</v>
      </c>
      <c r="AE391" s="197"/>
      <c r="AF391" s="197"/>
      <c r="AG391" s="198" t="n">
        <f aca="false">SUM(AD391+AE391-AF391)</f>
        <v>6000</v>
      </c>
      <c r="AH391" s="197" t="n">
        <v>5160</v>
      </c>
      <c r="AI391" s="197" t="n">
        <v>0</v>
      </c>
      <c r="AJ391" s="129" t="n">
        <v>0</v>
      </c>
      <c r="AK391" s="197"/>
      <c r="AL391" s="197"/>
      <c r="AM391" s="197"/>
      <c r="AN391" s="129" t="n">
        <f aca="false">SUM(AK391+AL391-AM391)</f>
        <v>0</v>
      </c>
      <c r="AO391" s="176" t="n">
        <f aca="false">SUM(AN391/$AN$8)</f>
        <v>0</v>
      </c>
      <c r="AP391" s="131"/>
      <c r="AQ391" s="131"/>
      <c r="AR391" s="131"/>
      <c r="AS391" s="131"/>
      <c r="AT391" s="131"/>
      <c r="AU391" s="176" t="n">
        <f aca="false">SUM(AS391/$AN$8)</f>
        <v>0</v>
      </c>
      <c r="AV391" s="177" t="n">
        <v>0</v>
      </c>
      <c r="AY391" s="176" t="n">
        <f aca="false">SUM(AW391/$AN$8)</f>
        <v>0</v>
      </c>
      <c r="AZ391" s="176"/>
      <c r="BB391" s="19" t="n">
        <f aca="false">SUM(AW391+AX391+AY391+AZ391+BA391)</f>
        <v>0</v>
      </c>
      <c r="BC391" s="143" t="n">
        <f aca="false">SUM(AU391-BB391)</f>
        <v>0</v>
      </c>
    </row>
    <row r="392" customFormat="false" ht="12.75" hidden="false" customHeight="false" outlineLevel="0" collapsed="false">
      <c r="A392" s="207"/>
      <c r="B392" s="208" t="n">
        <v>52</v>
      </c>
      <c r="C392" s="208"/>
      <c r="D392" s="208"/>
      <c r="E392" s="208"/>
      <c r="F392" s="208"/>
      <c r="G392" s="208"/>
      <c r="H392" s="208"/>
      <c r="I392" s="195" t="n">
        <v>329</v>
      </c>
      <c r="J392" s="196" t="s">
        <v>212</v>
      </c>
      <c r="K392" s="208"/>
      <c r="L392" s="208"/>
      <c r="M392" s="208"/>
      <c r="N392" s="208"/>
      <c r="O392" s="208"/>
      <c r="P392" s="206"/>
      <c r="Q392" s="203"/>
      <c r="R392" s="176"/>
      <c r="S392" s="197" t="n">
        <f aca="false">SUM(S394)</f>
        <v>0</v>
      </c>
      <c r="T392" s="197" t="n">
        <f aca="false">SUM(T394)</f>
        <v>33000</v>
      </c>
      <c r="U392" s="197" t="n">
        <f aca="false">SUM(U393:U394)</f>
        <v>35000</v>
      </c>
      <c r="V392" s="197" t="n">
        <f aca="false">SUM(V394)</f>
        <v>0</v>
      </c>
      <c r="W392" s="197" t="n">
        <f aca="false">SUM(W394)</f>
        <v>0</v>
      </c>
      <c r="X392" s="197" t="n">
        <f aca="false">SUM(X393:X394)</f>
        <v>12000</v>
      </c>
      <c r="Y392" s="197" t="n">
        <f aca="false">SUM(Y393:Y394)</f>
        <v>32000</v>
      </c>
      <c r="Z392" s="197" t="n">
        <f aca="false">SUM(Z393:Z394)</f>
        <v>32000</v>
      </c>
      <c r="AA392" s="197" t="n">
        <f aca="false">SUM(AA393:AA394)</f>
        <v>15000</v>
      </c>
      <c r="AB392" s="197" t="n">
        <f aca="false">SUM(AB393:AB394)</f>
        <v>0</v>
      </c>
      <c r="AC392" s="197" t="n">
        <f aca="false">SUM(AC393:AC394)</f>
        <v>30000</v>
      </c>
      <c r="AD392" s="197" t="n">
        <f aca="false">SUM(AD393:AD394)</f>
        <v>24000</v>
      </c>
      <c r="AE392" s="197" t="n">
        <f aca="false">SUM(AE393:AE394)</f>
        <v>0</v>
      </c>
      <c r="AF392" s="197" t="n">
        <f aca="false">SUM(AF393:AF394)</f>
        <v>0</v>
      </c>
      <c r="AG392" s="197" t="n">
        <f aca="false">SUM(AG393:AG394)</f>
        <v>24000</v>
      </c>
      <c r="AH392" s="197" t="n">
        <f aca="false">SUM(AH393:AH394)</f>
        <v>4299</v>
      </c>
      <c r="AI392" s="197" t="n">
        <f aca="false">SUM(AI393:AI394)</f>
        <v>0</v>
      </c>
      <c r="AJ392" s="129" t="n">
        <v>0</v>
      </c>
      <c r="AK392" s="197" t="n">
        <v>0</v>
      </c>
      <c r="AL392" s="197"/>
      <c r="AM392" s="197"/>
      <c r="AN392" s="129" t="n">
        <f aca="false">SUM(AK392+AL392-AM392)</f>
        <v>0</v>
      </c>
      <c r="AO392" s="176" t="n">
        <f aca="false">SUM(AN392/$AN$8)</f>
        <v>0</v>
      </c>
      <c r="AP392" s="131"/>
      <c r="AQ392" s="131"/>
      <c r="AR392" s="131"/>
      <c r="AS392" s="131"/>
      <c r="AT392" s="131"/>
      <c r="AU392" s="176" t="n">
        <f aca="false">SUM(AU393:AU394)</f>
        <v>300</v>
      </c>
      <c r="AV392" s="177" t="n">
        <v>0</v>
      </c>
      <c r="AY392" s="176"/>
      <c r="AZ392" s="176"/>
      <c r="BB392" s="19" t="n">
        <f aca="false">SUM(AW392+AX392+AY392+AZ392+BA392)</f>
        <v>0</v>
      </c>
      <c r="BC392" s="143" t="n">
        <f aca="false">SUM(AU392-BB392)</f>
        <v>300</v>
      </c>
    </row>
    <row r="393" customFormat="false" ht="12.75" hidden="false" customHeight="false" outlineLevel="0" collapsed="false">
      <c r="A393" s="207"/>
      <c r="B393" s="208"/>
      <c r="C393" s="208"/>
      <c r="D393" s="208"/>
      <c r="E393" s="208"/>
      <c r="F393" s="208"/>
      <c r="G393" s="208"/>
      <c r="H393" s="208"/>
      <c r="I393" s="195" t="n">
        <v>32931</v>
      </c>
      <c r="J393" s="196" t="s">
        <v>302</v>
      </c>
      <c r="K393" s="208"/>
      <c r="L393" s="208"/>
      <c r="M393" s="208"/>
      <c r="N393" s="208"/>
      <c r="O393" s="208"/>
      <c r="P393" s="206"/>
      <c r="Q393" s="203"/>
      <c r="R393" s="176"/>
      <c r="S393" s="197"/>
      <c r="T393" s="197"/>
      <c r="U393" s="197" t="n">
        <v>2000</v>
      </c>
      <c r="V393" s="197"/>
      <c r="W393" s="197"/>
      <c r="X393" s="197" t="n">
        <v>2000</v>
      </c>
      <c r="Y393" s="197" t="n">
        <v>2000</v>
      </c>
      <c r="Z393" s="197" t="n">
        <v>2000</v>
      </c>
      <c r="AA393" s="197" t="n">
        <v>15000</v>
      </c>
      <c r="AB393" s="197"/>
      <c r="AC393" s="197" t="n">
        <v>30000</v>
      </c>
      <c r="AD393" s="197" t="n">
        <v>24000</v>
      </c>
      <c r="AE393" s="197"/>
      <c r="AF393" s="197"/>
      <c r="AG393" s="198" t="n">
        <f aca="false">SUM(AD393+AE393-AF393)</f>
        <v>24000</v>
      </c>
      <c r="AH393" s="197" t="n">
        <v>4299</v>
      </c>
      <c r="AI393" s="197" t="n">
        <v>0</v>
      </c>
      <c r="AJ393" s="129" t="n">
        <v>0</v>
      </c>
      <c r="AK393" s="197" t="n">
        <v>0</v>
      </c>
      <c r="AL393" s="197"/>
      <c r="AM393" s="197"/>
      <c r="AN393" s="129" t="n">
        <f aca="false">SUM(AK393+AL393-AM393)</f>
        <v>0</v>
      </c>
      <c r="AO393" s="176" t="n">
        <f aca="false">SUM(AN393/$AN$8)</f>
        <v>0</v>
      </c>
      <c r="AP393" s="131"/>
      <c r="AQ393" s="131"/>
      <c r="AR393" s="131"/>
      <c r="AS393" s="131"/>
      <c r="AT393" s="131"/>
      <c r="AU393" s="176" t="n">
        <v>300</v>
      </c>
      <c r="AV393" s="177" t="n">
        <v>0</v>
      </c>
      <c r="AY393" s="176" t="n">
        <v>300</v>
      </c>
      <c r="AZ393" s="176"/>
      <c r="BB393" s="19" t="n">
        <f aca="false">SUM(AW393+AX393+AY393+AZ393+BA393)</f>
        <v>300</v>
      </c>
      <c r="BC393" s="143" t="n">
        <f aca="false">SUM(AU393-BB393)</f>
        <v>0</v>
      </c>
    </row>
    <row r="394" customFormat="false" ht="12.75" hidden="true" customHeight="false" outlineLevel="0" collapsed="false">
      <c r="A394" s="207"/>
      <c r="B394" s="208"/>
      <c r="C394" s="208"/>
      <c r="D394" s="208"/>
      <c r="E394" s="208"/>
      <c r="F394" s="208"/>
      <c r="G394" s="208"/>
      <c r="H394" s="208"/>
      <c r="I394" s="206" t="n">
        <v>32991</v>
      </c>
      <c r="J394" s="196" t="s">
        <v>212</v>
      </c>
      <c r="K394" s="208"/>
      <c r="L394" s="208"/>
      <c r="M394" s="208"/>
      <c r="N394" s="208"/>
      <c r="O394" s="208"/>
      <c r="P394" s="206"/>
      <c r="Q394" s="203"/>
      <c r="R394" s="176"/>
      <c r="S394" s="197"/>
      <c r="T394" s="197" t="n">
        <v>33000</v>
      </c>
      <c r="U394" s="197" t="n">
        <v>33000</v>
      </c>
      <c r="V394" s="197"/>
      <c r="W394" s="197"/>
      <c r="X394" s="197" t="n">
        <v>10000</v>
      </c>
      <c r="Y394" s="197" t="n">
        <v>30000</v>
      </c>
      <c r="Z394" s="197" t="n">
        <v>30000</v>
      </c>
      <c r="AA394" s="197" t="n">
        <v>0</v>
      </c>
      <c r="AB394" s="197"/>
      <c r="AC394" s="197" t="n">
        <v>0</v>
      </c>
      <c r="AD394" s="197"/>
      <c r="AE394" s="197"/>
      <c r="AF394" s="197"/>
      <c r="AG394" s="198" t="n">
        <f aca="false">SUM(AC394+AE394-AF394)</f>
        <v>0</v>
      </c>
      <c r="AH394" s="197"/>
      <c r="AI394" s="197" t="n">
        <v>0</v>
      </c>
      <c r="AJ394" s="129" t="n">
        <v>0</v>
      </c>
      <c r="AK394" s="197" t="n">
        <v>0</v>
      </c>
      <c r="AL394" s="197"/>
      <c r="AM394" s="197"/>
      <c r="AN394" s="129" t="n">
        <f aca="false">SUM(AK394+AL394-AM394)</f>
        <v>0</v>
      </c>
      <c r="AO394" s="176" t="n">
        <f aca="false">SUM(AN394/$AN$8)</f>
        <v>0</v>
      </c>
      <c r="AP394" s="131"/>
      <c r="AQ394" s="131"/>
      <c r="AR394" s="131"/>
      <c r="AS394" s="131"/>
      <c r="AT394" s="131"/>
      <c r="AU394" s="176" t="n">
        <f aca="false">SUM(AS394/$AN$8)</f>
        <v>0</v>
      </c>
      <c r="AV394" s="177" t="e">
        <f aca="false">SUM(AU394/AR394*100)</f>
        <v>#DIV/0!</v>
      </c>
    </row>
    <row r="395" customFormat="false" ht="12.75" hidden="true" customHeight="false" outlineLevel="0" collapsed="false">
      <c r="A395" s="178" t="s">
        <v>506</v>
      </c>
      <c r="B395" s="172"/>
      <c r="C395" s="172"/>
      <c r="D395" s="172"/>
      <c r="E395" s="172"/>
      <c r="F395" s="172"/>
      <c r="G395" s="172"/>
      <c r="H395" s="172"/>
      <c r="I395" s="185" t="s">
        <v>314</v>
      </c>
      <c r="J395" s="186" t="s">
        <v>315</v>
      </c>
      <c r="K395" s="187" t="n">
        <f aca="false">SUM(K397)</f>
        <v>0</v>
      </c>
      <c r="L395" s="187" t="n">
        <f aca="false">SUM(L397)</f>
        <v>0</v>
      </c>
      <c r="M395" s="187" t="n">
        <f aca="false">SUM(M397)</f>
        <v>0</v>
      </c>
      <c r="N395" s="187" t="n">
        <f aca="false">SUM(N397)</f>
        <v>0</v>
      </c>
      <c r="O395" s="187" t="n">
        <f aca="false">SUM(O397)</f>
        <v>0</v>
      </c>
      <c r="P395" s="187" t="n">
        <f aca="false">SUM(P397)</f>
        <v>0</v>
      </c>
      <c r="Q395" s="187" t="n">
        <f aca="false">SUM(Q397)</f>
        <v>0</v>
      </c>
      <c r="R395" s="187" t="n">
        <f aca="false">SUM(R397)</f>
        <v>0</v>
      </c>
      <c r="S395" s="187" t="e">
        <f aca="false">SUM(S397)</f>
        <v>#REF!</v>
      </c>
      <c r="T395" s="187" t="e">
        <f aca="false">SUM(T397)</f>
        <v>#REF!</v>
      </c>
      <c r="U395" s="187" t="n">
        <f aca="false">SUM(U397)</f>
        <v>0</v>
      </c>
      <c r="V395" s="187" t="n">
        <f aca="false">SUM(V397)</f>
        <v>0</v>
      </c>
      <c r="W395" s="187" t="e">
        <f aca="false">SUM(W397)</f>
        <v>#REF!</v>
      </c>
      <c r="X395" s="187" t="e">
        <f aca="false">SUM(X397)</f>
        <v>#REF!</v>
      </c>
      <c r="Y395" s="187" t="e">
        <f aca="false">SUM(Y397)</f>
        <v>#REF!</v>
      </c>
      <c r="Z395" s="187" t="e">
        <f aca="false">SUM(Z397)</f>
        <v>#REF!</v>
      </c>
      <c r="AA395" s="187" t="e">
        <f aca="false">SUM(AA397)</f>
        <v>#REF!</v>
      </c>
      <c r="AB395" s="187" t="e">
        <f aca="false">SUM(AB397)</f>
        <v>#REF!</v>
      </c>
      <c r="AC395" s="187" t="e">
        <f aca="false">SUM(AC397)</f>
        <v>#REF!</v>
      </c>
      <c r="AD395" s="187"/>
      <c r="AE395" s="187"/>
      <c r="AF395" s="187"/>
      <c r="AG395" s="198" t="e">
        <f aca="false">SUM(AC395+AE395-AF395)</f>
        <v>#REF!</v>
      </c>
      <c r="AH395" s="197"/>
      <c r="AI395" s="197" t="n">
        <v>0</v>
      </c>
      <c r="AJ395" s="129"/>
      <c r="AK395" s="197" t="n">
        <v>0</v>
      </c>
      <c r="AL395" s="197"/>
      <c r="AM395" s="197"/>
      <c r="AN395" s="129" t="n">
        <f aca="false">SUM(AK395+AL395-AM395)</f>
        <v>0</v>
      </c>
      <c r="AO395" s="176" t="n">
        <f aca="false">SUM(AN395/$AN$8)</f>
        <v>0</v>
      </c>
      <c r="AP395" s="131"/>
      <c r="AQ395" s="131"/>
      <c r="AR395" s="131"/>
      <c r="AS395" s="131"/>
      <c r="AT395" s="131"/>
      <c r="AU395" s="176" t="n">
        <f aca="false">SUM(AS395/$AN$8)</f>
        <v>0</v>
      </c>
      <c r="AV395" s="177" t="e">
        <f aca="false">SUM(AU395/AR395*100)</f>
        <v>#DIV/0!</v>
      </c>
    </row>
    <row r="396" customFormat="false" ht="12.75" hidden="true" customHeight="false" outlineLevel="0" collapsed="false">
      <c r="A396" s="178"/>
      <c r="B396" s="172"/>
      <c r="C396" s="172"/>
      <c r="D396" s="172"/>
      <c r="E396" s="172"/>
      <c r="F396" s="172"/>
      <c r="G396" s="172"/>
      <c r="H396" s="172"/>
      <c r="I396" s="185" t="s">
        <v>209</v>
      </c>
      <c r="J396" s="186"/>
      <c r="K396" s="187"/>
      <c r="L396" s="187"/>
      <c r="M396" s="187"/>
      <c r="N396" s="187"/>
      <c r="O396" s="187"/>
      <c r="P396" s="187"/>
      <c r="Q396" s="187" t="n">
        <v>120000</v>
      </c>
      <c r="R396" s="187"/>
      <c r="S396" s="187" t="e">
        <f aca="false">SUM(S397)</f>
        <v>#REF!</v>
      </c>
      <c r="T396" s="187" t="e">
        <f aca="false">SUM(T397)</f>
        <v>#REF!</v>
      </c>
      <c r="U396" s="187" t="n">
        <f aca="false">SUM(U397)</f>
        <v>0</v>
      </c>
      <c r="V396" s="187" t="n">
        <f aca="false">SUM(V397)</f>
        <v>0</v>
      </c>
      <c r="W396" s="187" t="e">
        <f aca="false">SUM(W397)</f>
        <v>#REF!</v>
      </c>
      <c r="X396" s="187" t="e">
        <f aca="false">SUM(X397)</f>
        <v>#REF!</v>
      </c>
      <c r="Y396" s="187" t="e">
        <f aca="false">SUM(Y397)</f>
        <v>#REF!</v>
      </c>
      <c r="Z396" s="187" t="e">
        <f aca="false">SUM(Z397)</f>
        <v>#REF!</v>
      </c>
      <c r="AA396" s="187" t="e">
        <f aca="false">SUM(AA397)</f>
        <v>#REF!</v>
      </c>
      <c r="AB396" s="187" t="e">
        <f aca="false">SUM(AB397)</f>
        <v>#REF!</v>
      </c>
      <c r="AC396" s="187" t="e">
        <f aca="false">SUM(AC397)</f>
        <v>#REF!</v>
      </c>
      <c r="AD396" s="187"/>
      <c r="AE396" s="187"/>
      <c r="AF396" s="187"/>
      <c r="AG396" s="198" t="e">
        <f aca="false">SUM(AC396+AE396-AF396)</f>
        <v>#REF!</v>
      </c>
      <c r="AH396" s="197"/>
      <c r="AI396" s="197" t="n">
        <v>0</v>
      </c>
      <c r="AJ396" s="129"/>
      <c r="AK396" s="197" t="n">
        <v>0</v>
      </c>
      <c r="AL396" s="197"/>
      <c r="AM396" s="197"/>
      <c r="AN396" s="129" t="n">
        <f aca="false">SUM(AK396+AL396-AM396)</f>
        <v>0</v>
      </c>
      <c r="AO396" s="176" t="n">
        <f aca="false">SUM(AN396/$AN$8)</f>
        <v>0</v>
      </c>
      <c r="AP396" s="131"/>
      <c r="AQ396" s="131"/>
      <c r="AR396" s="131"/>
      <c r="AS396" s="131"/>
      <c r="AT396" s="131"/>
      <c r="AU396" s="176" t="n">
        <f aca="false">SUM(AS396/$AN$8)</f>
        <v>0</v>
      </c>
      <c r="AV396" s="177" t="e">
        <f aca="false">SUM(AU396/AR396*100)</f>
        <v>#DIV/0!</v>
      </c>
    </row>
    <row r="397" customFormat="false" ht="12.75" hidden="true" customHeight="false" outlineLevel="0" collapsed="false">
      <c r="A397" s="184"/>
      <c r="B397" s="209"/>
      <c r="C397" s="209"/>
      <c r="D397" s="209"/>
      <c r="E397" s="209"/>
      <c r="F397" s="209"/>
      <c r="G397" s="209"/>
      <c r="H397" s="209"/>
      <c r="I397" s="173" t="n">
        <v>4</v>
      </c>
      <c r="J397" s="174" t="s">
        <v>71</v>
      </c>
      <c r="K397" s="175" t="n">
        <f aca="false">SUM(K398)</f>
        <v>0</v>
      </c>
      <c r="L397" s="175" t="n">
        <f aca="false">SUM(L398)</f>
        <v>0</v>
      </c>
      <c r="M397" s="175" t="n">
        <f aca="false">SUM(M398)</f>
        <v>0</v>
      </c>
      <c r="N397" s="175" t="n">
        <f aca="false">SUM(N398)</f>
        <v>0</v>
      </c>
      <c r="O397" s="175" t="n">
        <f aca="false">SUM(O398)</f>
        <v>0</v>
      </c>
      <c r="P397" s="175" t="n">
        <f aca="false">SUM(P398)</f>
        <v>0</v>
      </c>
      <c r="Q397" s="175" t="n">
        <f aca="false">SUM(Q398)</f>
        <v>0</v>
      </c>
      <c r="R397" s="175" t="n">
        <f aca="false">SUM(R398)</f>
        <v>0</v>
      </c>
      <c r="S397" s="175" t="e">
        <f aca="false">SUM(S398)</f>
        <v>#REF!</v>
      </c>
      <c r="T397" s="175" t="e">
        <f aca="false">SUM(T398)</f>
        <v>#REF!</v>
      </c>
      <c r="U397" s="175" t="n">
        <f aca="false">SUM(U398)</f>
        <v>0</v>
      </c>
      <c r="V397" s="175" t="n">
        <f aca="false">SUM(V398)</f>
        <v>0</v>
      </c>
      <c r="W397" s="175" t="e">
        <f aca="false">SUM(W398)</f>
        <v>#REF!</v>
      </c>
      <c r="X397" s="175" t="e">
        <f aca="false">SUM(X398)</f>
        <v>#REF!</v>
      </c>
      <c r="Y397" s="175" t="e">
        <f aca="false">SUM(Y398)</f>
        <v>#REF!</v>
      </c>
      <c r="Z397" s="175" t="e">
        <f aca="false">SUM(Z398)</f>
        <v>#REF!</v>
      </c>
      <c r="AA397" s="175" t="e">
        <f aca="false">SUM(AA398)</f>
        <v>#REF!</v>
      </c>
      <c r="AB397" s="175" t="e">
        <f aca="false">SUM(AB398)</f>
        <v>#REF!</v>
      </c>
      <c r="AC397" s="175" t="e">
        <f aca="false">SUM(AC398)</f>
        <v>#REF!</v>
      </c>
      <c r="AD397" s="175"/>
      <c r="AE397" s="175"/>
      <c r="AF397" s="175"/>
      <c r="AG397" s="198" t="e">
        <f aca="false">SUM(AC397+AE397-AF397)</f>
        <v>#REF!</v>
      </c>
      <c r="AH397" s="197"/>
      <c r="AI397" s="197" t="n">
        <v>0</v>
      </c>
      <c r="AJ397" s="129"/>
      <c r="AK397" s="197" t="n">
        <v>0</v>
      </c>
      <c r="AL397" s="197"/>
      <c r="AM397" s="197"/>
      <c r="AN397" s="129" t="n">
        <f aca="false">SUM(AK397+AL397-AM397)</f>
        <v>0</v>
      </c>
      <c r="AO397" s="176" t="n">
        <f aca="false">SUM(AN397/$AN$8)</f>
        <v>0</v>
      </c>
      <c r="AP397" s="131"/>
      <c r="AQ397" s="131"/>
      <c r="AR397" s="131"/>
      <c r="AS397" s="131"/>
      <c r="AT397" s="131"/>
      <c r="AU397" s="176" t="n">
        <f aca="false">SUM(AS397/$AN$8)</f>
        <v>0</v>
      </c>
      <c r="AV397" s="177" t="e">
        <f aca="false">SUM(AU397/AR397*100)</f>
        <v>#DIV/0!</v>
      </c>
    </row>
    <row r="398" customFormat="false" ht="12.75" hidden="true" customHeight="false" outlineLevel="0" collapsed="false">
      <c r="A398" s="189"/>
      <c r="B398" s="190"/>
      <c r="C398" s="190"/>
      <c r="D398" s="190"/>
      <c r="E398" s="190"/>
      <c r="F398" s="190"/>
      <c r="G398" s="190"/>
      <c r="H398" s="190"/>
      <c r="I398" s="191" t="n">
        <v>42</v>
      </c>
      <c r="J398" s="84" t="s">
        <v>73</v>
      </c>
      <c r="K398" s="192" t="n">
        <f aca="false">SUM(K399)</f>
        <v>0</v>
      </c>
      <c r="L398" s="192" t="n">
        <f aca="false">SUM(L399)</f>
        <v>0</v>
      </c>
      <c r="M398" s="192" t="n">
        <f aca="false">SUM(M399)</f>
        <v>0</v>
      </c>
      <c r="N398" s="192" t="n">
        <f aca="false">SUM(N399)</f>
        <v>0</v>
      </c>
      <c r="O398" s="192" t="n">
        <f aca="false">SUM(O399)</f>
        <v>0</v>
      </c>
      <c r="P398" s="192" t="n">
        <f aca="false">SUM(P399)</f>
        <v>0</v>
      </c>
      <c r="Q398" s="192" t="n">
        <f aca="false">SUM(Q399)</f>
        <v>0</v>
      </c>
      <c r="R398" s="192" t="n">
        <f aca="false">SUM(R399)</f>
        <v>0</v>
      </c>
      <c r="S398" s="192" t="e">
        <f aca="false">SUM(S399)</f>
        <v>#REF!</v>
      </c>
      <c r="T398" s="192" t="e">
        <f aca="false">SUM(T399)</f>
        <v>#REF!</v>
      </c>
      <c r="U398" s="192" t="n">
        <f aca="false">SUM(U399)</f>
        <v>0</v>
      </c>
      <c r="V398" s="192" t="n">
        <f aca="false">SUM(V399)</f>
        <v>0</v>
      </c>
      <c r="W398" s="192" t="e">
        <f aca="false">SUM(W399)</f>
        <v>#REF!</v>
      </c>
      <c r="X398" s="192" t="e">
        <f aca="false">SUM(X399)</f>
        <v>#REF!</v>
      </c>
      <c r="Y398" s="192" t="e">
        <f aca="false">SUM(Y399)</f>
        <v>#REF!</v>
      </c>
      <c r="Z398" s="192" t="e">
        <f aca="false">SUM(Z399)</f>
        <v>#REF!</v>
      </c>
      <c r="AA398" s="192" t="e">
        <f aca="false">SUM(AA399)</f>
        <v>#REF!</v>
      </c>
      <c r="AB398" s="192" t="e">
        <f aca="false">SUM(AB399)</f>
        <v>#REF!</v>
      </c>
      <c r="AC398" s="192" t="e">
        <f aca="false">SUM(AC399)</f>
        <v>#REF!</v>
      </c>
      <c r="AD398" s="192"/>
      <c r="AE398" s="192"/>
      <c r="AF398" s="192"/>
      <c r="AG398" s="198" t="e">
        <f aca="false">SUM(AC398+AE398-AF398)</f>
        <v>#REF!</v>
      </c>
      <c r="AH398" s="197"/>
      <c r="AI398" s="197" t="n">
        <v>0</v>
      </c>
      <c r="AJ398" s="129"/>
      <c r="AK398" s="197" t="n">
        <v>0</v>
      </c>
      <c r="AL398" s="197"/>
      <c r="AM398" s="197"/>
      <c r="AN398" s="129" t="n">
        <f aca="false">SUM(AK398+AL398-AM398)</f>
        <v>0</v>
      </c>
      <c r="AO398" s="176" t="n">
        <f aca="false">SUM(AN398/$AN$8)</f>
        <v>0</v>
      </c>
      <c r="AP398" s="131"/>
      <c r="AQ398" s="131"/>
      <c r="AR398" s="131"/>
      <c r="AS398" s="131"/>
      <c r="AT398" s="131"/>
      <c r="AU398" s="176" t="n">
        <f aca="false">SUM(AS398/$AN$8)</f>
        <v>0</v>
      </c>
      <c r="AV398" s="177" t="e">
        <f aca="false">SUM(AU398/AR398*100)</f>
        <v>#DIV/0!</v>
      </c>
    </row>
    <row r="399" customFormat="false" ht="13.5" hidden="true" customHeight="false" outlineLevel="0" collapsed="false">
      <c r="A399" s="231"/>
      <c r="B399" s="232" t="n">
        <v>43</v>
      </c>
      <c r="C399" s="232"/>
      <c r="D399" s="232"/>
      <c r="E399" s="232"/>
      <c r="F399" s="232"/>
      <c r="G399" s="232"/>
      <c r="H399" s="232"/>
      <c r="I399" s="233" t="n">
        <v>423</v>
      </c>
      <c r="J399" s="234" t="s">
        <v>507</v>
      </c>
      <c r="K399" s="235" t="n">
        <f aca="false">SUM(K403:K405)</f>
        <v>0</v>
      </c>
      <c r="L399" s="235" t="n">
        <f aca="false">SUM(L403:L405)</f>
        <v>0</v>
      </c>
      <c r="M399" s="235" t="n">
        <f aca="false">SUM(M403:M405)</f>
        <v>0</v>
      </c>
      <c r="N399" s="235" t="n">
        <f aca="false">SUM(N403:N405)</f>
        <v>0</v>
      </c>
      <c r="O399" s="235" t="n">
        <f aca="false">SUM(O403:O405)</f>
        <v>0</v>
      </c>
      <c r="P399" s="235" t="n">
        <f aca="false">SUM(P403:P405)</f>
        <v>0</v>
      </c>
      <c r="Q399" s="235" t="n">
        <f aca="false">SUM(Q403:Q405)</f>
        <v>0</v>
      </c>
      <c r="R399" s="235" t="n">
        <f aca="false">SUM(R403:R405)</f>
        <v>0</v>
      </c>
      <c r="S399" s="235" t="e">
        <f aca="false">SUM(#REF!)</f>
        <v>#REF!</v>
      </c>
      <c r="T399" s="235" t="e">
        <f aca="false">SUM(#REF!)</f>
        <v>#REF!</v>
      </c>
      <c r="U399" s="235" t="n">
        <v>0</v>
      </c>
      <c r="V399" s="235" t="n">
        <v>0</v>
      </c>
      <c r="W399" s="235" t="e">
        <f aca="false">SUM(#REF!)</f>
        <v>#REF!</v>
      </c>
      <c r="X399" s="235" t="e">
        <f aca="false">SUM(#REF!)</f>
        <v>#REF!</v>
      </c>
      <c r="Y399" s="235" t="e">
        <f aca="false">SUM(#REF!)</f>
        <v>#REF!</v>
      </c>
      <c r="Z399" s="235" t="e">
        <f aca="false">SUM(#REF!)</f>
        <v>#REF!</v>
      </c>
      <c r="AA399" s="235" t="e">
        <f aca="false">SUM(#REF!)</f>
        <v>#REF!</v>
      </c>
      <c r="AB399" s="235" t="e">
        <f aca="false">SUM(#REF!)</f>
        <v>#REF!</v>
      </c>
      <c r="AC399" s="235" t="e">
        <f aca="false">SUM(#REF!)</f>
        <v>#REF!</v>
      </c>
      <c r="AD399" s="235"/>
      <c r="AE399" s="235"/>
      <c r="AF399" s="235"/>
      <c r="AG399" s="236" t="e">
        <f aca="false">SUM(AC399+AE399-AF399)</f>
        <v>#REF!</v>
      </c>
      <c r="AH399" s="235"/>
      <c r="AI399" s="235" t="n">
        <v>0</v>
      </c>
      <c r="AJ399" s="138" t="n">
        <v>0</v>
      </c>
      <c r="AK399" s="235" t="n">
        <v>0</v>
      </c>
      <c r="AL399" s="235"/>
      <c r="AM399" s="235"/>
      <c r="AN399" s="138" t="n">
        <f aca="false">SUM(AK399+AL399-AM399)</f>
        <v>0</v>
      </c>
      <c r="AO399" s="237" t="n">
        <f aca="false">SUM(AN399/$AN$8)</f>
        <v>0</v>
      </c>
      <c r="AP399" s="238"/>
      <c r="AQ399" s="238"/>
      <c r="AR399" s="238"/>
      <c r="AS399" s="238"/>
      <c r="AT399" s="238"/>
      <c r="AU399" s="237" t="n">
        <f aca="false">SUM(AS399/$AN$8)</f>
        <v>0</v>
      </c>
      <c r="AV399" s="239" t="e">
        <f aca="false">SUM(AU399/AR399*100)</f>
        <v>#DIV/0!</v>
      </c>
    </row>
    <row r="400" customFormat="false" ht="12.75" hidden="true" customHeight="false" outlineLevel="0" collapsed="false">
      <c r="A400" s="240"/>
      <c r="B400" s="147"/>
      <c r="C400" s="147"/>
      <c r="D400" s="147"/>
      <c r="E400" s="147"/>
      <c r="F400" s="147"/>
      <c r="G400" s="147"/>
      <c r="H400" s="147"/>
      <c r="I400" s="152"/>
      <c r="J400" s="148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  <c r="Y400" s="142"/>
      <c r="Z400" s="142"/>
      <c r="AA400" s="142"/>
      <c r="AB400" s="142"/>
      <c r="AC400" s="142"/>
      <c r="AD400" s="142"/>
      <c r="AE400" s="142"/>
      <c r="AF400" s="142"/>
      <c r="AG400" s="150"/>
      <c r="AN400" s="19"/>
      <c r="AO400" s="241"/>
      <c r="AU400" s="241"/>
      <c r="AV400" s="241" t="s">
        <v>508</v>
      </c>
      <c r="AW400" s="19" t="n">
        <f aca="false">SUM(AW13:AW393)</f>
        <v>102162.37</v>
      </c>
      <c r="AX400" s="19" t="n">
        <f aca="false">SUM(AX13:AX393)</f>
        <v>5994.52</v>
      </c>
      <c r="AY400" s="19" t="n">
        <f aca="false">SUM(AY13:AY393)</f>
        <v>143417.47</v>
      </c>
      <c r="AZ400" s="19" t="n">
        <f aca="false">SUM(AZ13:AZ393)</f>
        <v>18082.62</v>
      </c>
      <c r="BA400" s="19" t="n">
        <f aca="false">SUM(BA13:BA393)</f>
        <v>71864.79</v>
      </c>
      <c r="BB400" s="19" t="n">
        <f aca="false">SUM(AW400:BA400)</f>
        <v>341521.77</v>
      </c>
    </row>
    <row r="401" customFormat="false" ht="12.75" hidden="true" customHeight="false" outlineLevel="0" collapsed="false">
      <c r="A401" s="240"/>
      <c r="B401" s="147"/>
      <c r="C401" s="147"/>
      <c r="D401" s="147"/>
      <c r="E401" s="147"/>
      <c r="F401" s="147"/>
      <c r="G401" s="147"/>
      <c r="H401" s="147"/>
      <c r="I401" s="152"/>
      <c r="J401" s="148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  <c r="Y401" s="142"/>
      <c r="Z401" s="142"/>
      <c r="AA401" s="142"/>
      <c r="AB401" s="142"/>
      <c r="AC401" s="142"/>
      <c r="AD401" s="142"/>
      <c r="AE401" s="142"/>
      <c r="AF401" s="142"/>
      <c r="AG401" s="150"/>
      <c r="AN401" s="19"/>
      <c r="AO401" s="241"/>
      <c r="AU401" s="241"/>
      <c r="AV401" s="241" t="s">
        <v>91</v>
      </c>
      <c r="AW401" s="19" t="n">
        <v>104308.15</v>
      </c>
      <c r="AX401" s="19" t="n">
        <v>5994.52</v>
      </c>
      <c r="AY401" s="19" t="n">
        <v>159509.42</v>
      </c>
      <c r="AZ401" s="19" t="n">
        <v>18082.62</v>
      </c>
      <c r="BA401" s="19" t="n">
        <v>74988.39</v>
      </c>
      <c r="BB401" s="19" t="n">
        <f aca="false">SUM(AW401:BA401)</f>
        <v>362883.1</v>
      </c>
    </row>
    <row r="402" customFormat="false" ht="12.75" hidden="true" customHeight="false" outlineLevel="0" collapsed="false">
      <c r="A402" s="240"/>
      <c r="B402" s="147"/>
      <c r="C402" s="147"/>
      <c r="D402" s="147"/>
      <c r="E402" s="147"/>
      <c r="F402" s="147"/>
      <c r="G402" s="147"/>
      <c r="H402" s="147"/>
      <c r="I402" s="152"/>
      <c r="J402" s="148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  <c r="AA402" s="142"/>
      <c r="AB402" s="142"/>
      <c r="AC402" s="142"/>
      <c r="AD402" s="142"/>
      <c r="AE402" s="142"/>
      <c r="AF402" s="142"/>
      <c r="AG402" s="150"/>
      <c r="AN402" s="19"/>
      <c r="AO402" s="241"/>
      <c r="AU402" s="241"/>
      <c r="AV402" s="241"/>
      <c r="AW402" s="19" t="n">
        <v>11</v>
      </c>
      <c r="AX402" s="19" t="n">
        <v>43</v>
      </c>
      <c r="AY402" s="19" t="n">
        <v>52</v>
      </c>
      <c r="AZ402" s="19" t="n">
        <v>53</v>
      </c>
      <c r="BA402" s="19" t="n">
        <v>91</v>
      </c>
    </row>
    <row r="403" customFormat="false" ht="12.75" hidden="true" customHeight="false" outlineLevel="0" collapsed="false">
      <c r="A403" s="148"/>
      <c r="B403" s="147"/>
      <c r="C403" s="147"/>
      <c r="D403" s="147"/>
      <c r="E403" s="147"/>
      <c r="F403" s="147"/>
      <c r="G403" s="147"/>
      <c r="H403" s="147"/>
      <c r="I403" s="152"/>
      <c r="J403" s="148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9"/>
      <c r="W403" s="149"/>
      <c r="X403" s="142"/>
      <c r="Y403" s="142"/>
      <c r="Z403" s="142"/>
      <c r="AA403" s="142"/>
      <c r="AB403" s="142"/>
      <c r="AC403" s="142"/>
      <c r="AD403" s="142"/>
      <c r="AE403" s="142"/>
      <c r="AF403" s="142"/>
      <c r="AG403" s="150"/>
      <c r="BB403" s="19" t="n">
        <f aca="false">SUM(BB401-BB400)</f>
        <v>21361.33</v>
      </c>
    </row>
    <row r="404" customFormat="false" ht="12.75" hidden="true" customHeight="false" outlineLevel="0" collapsed="false">
      <c r="A404" s="148"/>
      <c r="B404" s="147"/>
      <c r="C404" s="147"/>
      <c r="D404" s="147"/>
      <c r="E404" s="147"/>
      <c r="F404" s="147"/>
      <c r="G404" s="147"/>
      <c r="H404" s="147"/>
      <c r="I404" s="152"/>
      <c r="J404" s="148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9"/>
      <c r="W404" s="149"/>
      <c r="X404" s="142"/>
      <c r="Y404" s="142"/>
      <c r="Z404" s="142"/>
      <c r="AA404" s="142"/>
      <c r="AB404" s="142"/>
      <c r="AC404" s="142"/>
      <c r="AD404" s="142"/>
      <c r="AE404" s="142"/>
      <c r="AF404" s="142"/>
      <c r="AG404" s="150"/>
    </row>
    <row r="405" customFormat="false" ht="13.5" hidden="true" customHeight="false" outlineLevel="0" collapsed="false">
      <c r="A405" s="148"/>
      <c r="B405" s="147"/>
      <c r="C405" s="147"/>
      <c r="D405" s="147"/>
      <c r="E405" s="147"/>
      <c r="F405" s="147"/>
      <c r="G405" s="147"/>
      <c r="H405" s="147"/>
      <c r="I405" s="152"/>
      <c r="J405" s="148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9"/>
      <c r="W405" s="149"/>
      <c r="X405" s="142"/>
      <c r="Y405" s="142"/>
      <c r="Z405" s="142"/>
      <c r="AA405" s="142"/>
      <c r="AB405" s="142"/>
      <c r="AC405" s="142"/>
      <c r="AD405" s="142"/>
      <c r="AE405" s="142"/>
      <c r="AF405" s="142"/>
      <c r="AG405" s="150"/>
    </row>
    <row r="406" customFormat="false" ht="15.75" hidden="true" customHeight="false" outlineLevel="0" collapsed="false">
      <c r="A406" s="148"/>
      <c r="B406" s="147"/>
      <c r="C406" s="147"/>
      <c r="D406" s="147"/>
      <c r="E406" s="147"/>
      <c r="F406" s="147"/>
      <c r="G406" s="147"/>
      <c r="H406" s="147"/>
      <c r="I406" s="242"/>
      <c r="J406" s="243" t="s">
        <v>509</v>
      </c>
      <c r="K406" s="244"/>
      <c r="L406" s="244"/>
      <c r="M406" s="244"/>
      <c r="N406" s="244"/>
      <c r="O406" s="244"/>
      <c r="P406" s="244"/>
      <c r="Q406" s="244"/>
      <c r="R406" s="244"/>
      <c r="S406" s="244"/>
      <c r="T406" s="244"/>
      <c r="U406" s="244"/>
      <c r="V406" s="245"/>
      <c r="W406" s="245"/>
      <c r="X406" s="244"/>
      <c r="Y406" s="244"/>
      <c r="Z406" s="244"/>
      <c r="AA406" s="246" t="s">
        <v>195</v>
      </c>
      <c r="AB406" s="246" t="s">
        <v>97</v>
      </c>
      <c r="AC406" s="246" t="s">
        <v>52</v>
      </c>
      <c r="AD406" s="246"/>
      <c r="AE406" s="246" t="s">
        <v>99</v>
      </c>
      <c r="AF406" s="246" t="s">
        <v>100</v>
      </c>
      <c r="AG406" s="246" t="s">
        <v>510</v>
      </c>
      <c r="AH406" s="247"/>
      <c r="AI406" s="246" t="s">
        <v>104</v>
      </c>
      <c r="AJ406" s="71"/>
      <c r="AK406" s="246" t="s">
        <v>197</v>
      </c>
      <c r="AL406" s="246" t="s">
        <v>99</v>
      </c>
      <c r="AM406" s="246" t="s">
        <v>100</v>
      </c>
      <c r="AN406" s="248" t="s">
        <v>511</v>
      </c>
      <c r="AO406" s="249" t="s">
        <v>106</v>
      </c>
      <c r="AP406" s="249" t="s">
        <v>107</v>
      </c>
      <c r="AQ406" s="249"/>
      <c r="AR406" s="249" t="s">
        <v>108</v>
      </c>
      <c r="AS406" s="249" t="s">
        <v>198</v>
      </c>
      <c r="AT406" s="249"/>
      <c r="AU406" s="249" t="s">
        <v>20</v>
      </c>
      <c r="AV406" s="249"/>
    </row>
    <row r="407" customFormat="false" ht="12.75" hidden="true" customHeight="false" outlineLevel="0" collapsed="false">
      <c r="A407" s="148"/>
      <c r="B407" s="147"/>
      <c r="C407" s="147"/>
      <c r="D407" s="147"/>
      <c r="E407" s="147"/>
      <c r="F407" s="147"/>
      <c r="G407" s="147"/>
      <c r="H407" s="147"/>
      <c r="I407" s="250" t="s">
        <v>512</v>
      </c>
      <c r="J407" s="251" t="s">
        <v>513</v>
      </c>
      <c r="K407" s="252"/>
      <c r="L407" s="252"/>
      <c r="M407" s="252"/>
      <c r="N407" s="252"/>
      <c r="O407" s="252"/>
      <c r="P407" s="252"/>
      <c r="Q407" s="252"/>
      <c r="R407" s="252"/>
      <c r="S407" s="252"/>
      <c r="T407" s="252"/>
      <c r="U407" s="252"/>
      <c r="V407" s="253"/>
      <c r="W407" s="253"/>
      <c r="X407" s="252"/>
      <c r="Y407" s="252"/>
      <c r="Z407" s="252"/>
      <c r="AA407" s="252" t="e">
        <f aca="false">SUM(AA16+AA26+AA35+AA121+AA370+AA396+AA130)</f>
        <v>#REF!</v>
      </c>
      <c r="AB407" s="252" t="e">
        <f aca="false">SUM(AB16+AB26+AB35+AB121+AB370+AB396+AB130)</f>
        <v>#REF!</v>
      </c>
      <c r="AC407" s="252" t="e">
        <f aca="false">SUM(AC16+AC26+AC35+AC121+AC370+AC396+AC130)</f>
        <v>#REF!</v>
      </c>
      <c r="AD407" s="252"/>
      <c r="AE407" s="252" t="n">
        <f aca="false">SUM(AE16+AE26+AE35+AE121+AE370+AE396+AE130)</f>
        <v>0</v>
      </c>
      <c r="AF407" s="252" t="n">
        <f aca="false">SUM(AF16+AF26+AF35+AF121+AF370+AF396+AF130)</f>
        <v>0</v>
      </c>
      <c r="AG407" s="252" t="e">
        <f aca="false">SUM(AG16+AG26+AG35+AG121+AG370+AG396+AG130)</f>
        <v>#REF!</v>
      </c>
      <c r="AH407" s="252" t="n">
        <f aca="false">SUM(AH16+AH26+AH35+AH121+AH370+AH396+AH130)</f>
        <v>1995647.09</v>
      </c>
      <c r="AI407" s="252" t="n">
        <f aca="false">SUM(AI16+AI26+AI35+AI121+AI370+AI396+AI130)</f>
        <v>3510000</v>
      </c>
      <c r="AJ407" s="252" t="n">
        <f aca="false">SUM(AJ16+AJ26+AJ35+AJ121+AJ370+AJ396+AJ130)</f>
        <v>1317132.98</v>
      </c>
      <c r="AK407" s="252" t="n">
        <f aca="false">SUM(AK16+AK26+AK35+AK121+AK370+AK396+AK130)</f>
        <v>3556161.6</v>
      </c>
      <c r="AL407" s="252" t="n">
        <f aca="false">SUM(AL16+AL26+AL35+AL121+AL370+AL396+AL130)</f>
        <v>253000</v>
      </c>
      <c r="AM407" s="252" t="n">
        <f aca="false">SUM(AM16+AM26+AM35+AM121+AM370+AM396+AM130)</f>
        <v>325500</v>
      </c>
      <c r="AN407" s="252" t="n">
        <f aca="false">SUM(AN16+AN26+AN35+AN121+AN370+AN396+AN130)</f>
        <v>3488661.6</v>
      </c>
      <c r="AO407" s="169" t="n">
        <f aca="false">SUM(AO16+AO26+AO35+AO121+AO370+AO396+AO130)</f>
        <v>463024.965160263</v>
      </c>
      <c r="AP407" s="169" t="n">
        <f aca="false">SUM(AP16+AP26+AP35+AP121+AP370+AP396+AP130)</f>
        <v>3079000</v>
      </c>
      <c r="AQ407" s="169" t="n">
        <f aca="false">SUM(AQ16+AQ26+AQ35+AQ121+AQ370+AQ396+AQ130)</f>
        <v>0</v>
      </c>
      <c r="AR407" s="169" t="n">
        <f aca="false">SUM(AR16+AR26+AR35+AR121+AR370+AR396+AR130)</f>
        <v>408653.527108634</v>
      </c>
      <c r="AS407" s="169" t="n">
        <f aca="false">SUM(AS16+AS26+AS35+AS121+AS370+AS396+AS130)</f>
        <v>3095000</v>
      </c>
      <c r="AT407" s="169" t="n">
        <f aca="false">SUM(AT16+AT26+AT35+AT121+AT370+AT396+AT130)</f>
        <v>0</v>
      </c>
      <c r="AU407" s="169" t="n">
        <f aca="false">SUM(AU16+AU26+AU35+AU121+AU370+AU396+AU130)</f>
        <v>238596.79</v>
      </c>
      <c r="AV407" s="169"/>
    </row>
    <row r="408" customFormat="false" ht="12.75" hidden="true" customHeight="false" outlineLevel="0" collapsed="false">
      <c r="A408" s="148"/>
      <c r="B408" s="147"/>
      <c r="C408" s="147"/>
      <c r="D408" s="147"/>
      <c r="E408" s="147"/>
      <c r="F408" s="147"/>
      <c r="G408" s="147"/>
      <c r="H408" s="147"/>
      <c r="I408" s="254" t="s">
        <v>514</v>
      </c>
      <c r="J408" s="84" t="s">
        <v>515</v>
      </c>
      <c r="K408" s="192"/>
      <c r="L408" s="192"/>
      <c r="M408" s="192"/>
      <c r="N408" s="192"/>
      <c r="O408" s="192"/>
      <c r="P408" s="192"/>
      <c r="Q408" s="192"/>
      <c r="R408" s="192"/>
      <c r="S408" s="192"/>
      <c r="T408" s="192"/>
      <c r="U408" s="192"/>
      <c r="V408" s="227"/>
      <c r="W408" s="227"/>
      <c r="X408" s="192"/>
      <c r="Y408" s="192"/>
      <c r="Z408" s="192"/>
      <c r="AA408" s="192" t="n">
        <f aca="false">SUM(AA155)</f>
        <v>85000</v>
      </c>
      <c r="AB408" s="192" t="n">
        <f aca="false">SUM(AB155)</f>
        <v>0</v>
      </c>
      <c r="AC408" s="192" t="n">
        <f aca="false">SUM(AC155)</f>
        <v>85000</v>
      </c>
      <c r="AD408" s="192"/>
      <c r="AE408" s="192" t="n">
        <f aca="false">SUM(AE155)</f>
        <v>0</v>
      </c>
      <c r="AF408" s="192" t="n">
        <f aca="false">SUM(AF155)</f>
        <v>0</v>
      </c>
      <c r="AG408" s="192" t="n">
        <f aca="false">SUM(AG155)</f>
        <v>85000</v>
      </c>
      <c r="AH408" s="192" t="n">
        <f aca="false">SUM(AH155)</f>
        <v>0</v>
      </c>
      <c r="AI408" s="192" t="n">
        <f aca="false">SUM(AI155)</f>
        <v>50000</v>
      </c>
      <c r="AJ408" s="192" t="n">
        <f aca="false">SUM(AJ155)</f>
        <v>0</v>
      </c>
      <c r="AK408" s="192" t="n">
        <f aca="false">SUM(AK155)</f>
        <v>50000</v>
      </c>
      <c r="AL408" s="192" t="n">
        <f aca="false">SUM(AL155)</f>
        <v>0</v>
      </c>
      <c r="AM408" s="192" t="n">
        <f aca="false">SUM(AM155)</f>
        <v>0</v>
      </c>
      <c r="AN408" s="192" t="n">
        <f aca="false">SUM(AN155)</f>
        <v>50000</v>
      </c>
      <c r="AO408" s="176" t="n">
        <f aca="false">SUM(AO155)</f>
        <v>6636.1404207313</v>
      </c>
      <c r="AP408" s="176" t="n">
        <f aca="false">SUM(AP155)</f>
        <v>50000</v>
      </c>
      <c r="AQ408" s="176" t="n">
        <f aca="false">SUM(AQ155)</f>
        <v>0</v>
      </c>
      <c r="AR408" s="176" t="n">
        <f aca="false">SUM(AR155)</f>
        <v>6636.1404207313</v>
      </c>
      <c r="AS408" s="176" t="n">
        <f aca="false">SUM(AS155)</f>
        <v>50000</v>
      </c>
      <c r="AT408" s="176" t="n">
        <f aca="false">SUM(AT155)</f>
        <v>0</v>
      </c>
      <c r="AU408" s="176" t="n">
        <f aca="false">SUM(AU155)</f>
        <v>0</v>
      </c>
      <c r="AV408" s="176"/>
    </row>
    <row r="409" customFormat="false" ht="12.75" hidden="true" customHeight="false" outlineLevel="0" collapsed="false">
      <c r="A409" s="148"/>
      <c r="B409" s="147"/>
      <c r="C409" s="147"/>
      <c r="D409" s="147"/>
      <c r="E409" s="147"/>
      <c r="F409" s="147"/>
      <c r="G409" s="147"/>
      <c r="H409" s="147"/>
      <c r="I409" s="255" t="s">
        <v>516</v>
      </c>
      <c r="J409" s="84" t="s">
        <v>517</v>
      </c>
      <c r="K409" s="192"/>
      <c r="L409" s="192"/>
      <c r="M409" s="192"/>
      <c r="N409" s="192"/>
      <c r="O409" s="192"/>
      <c r="P409" s="192"/>
      <c r="Q409" s="192"/>
      <c r="R409" s="192"/>
      <c r="S409" s="192"/>
      <c r="T409" s="192"/>
      <c r="U409" s="192"/>
      <c r="V409" s="227"/>
      <c r="W409" s="227"/>
      <c r="X409" s="192"/>
      <c r="Y409" s="192"/>
      <c r="Z409" s="192"/>
      <c r="AA409" s="192" t="n">
        <f aca="false">SUM(AA162)</f>
        <v>8000</v>
      </c>
      <c r="AB409" s="192" t="n">
        <f aca="false">SUM(AB162)</f>
        <v>0</v>
      </c>
      <c r="AC409" s="192" t="n">
        <f aca="false">SUM(AC162)</f>
        <v>30000</v>
      </c>
      <c r="AD409" s="192"/>
      <c r="AE409" s="192" t="n">
        <f aca="false">SUM(AE162)</f>
        <v>0</v>
      </c>
      <c r="AF409" s="192" t="n">
        <f aca="false">SUM(AF162)</f>
        <v>0</v>
      </c>
      <c r="AG409" s="192" t="n">
        <f aca="false">SUM(AG162)</f>
        <v>10000</v>
      </c>
      <c r="AH409" s="192" t="n">
        <f aca="false">SUM(AH162)</f>
        <v>4997.09</v>
      </c>
      <c r="AI409" s="192" t="n">
        <f aca="false">SUM(AI162)</f>
        <v>10000</v>
      </c>
      <c r="AJ409" s="192" t="n">
        <f aca="false">SUM(AJ162)</f>
        <v>0</v>
      </c>
      <c r="AK409" s="192" t="n">
        <f aca="false">SUM(AK162)</f>
        <v>10000</v>
      </c>
      <c r="AL409" s="192" t="n">
        <f aca="false">SUM(AL162)</f>
        <v>0</v>
      </c>
      <c r="AM409" s="192" t="n">
        <f aca="false">SUM(AM162)</f>
        <v>0</v>
      </c>
      <c r="AN409" s="192" t="n">
        <f aca="false">SUM(AN162)</f>
        <v>10000</v>
      </c>
      <c r="AO409" s="176" t="n">
        <f aca="false">SUM(AO162)</f>
        <v>1327.22808414626</v>
      </c>
      <c r="AP409" s="176" t="n">
        <f aca="false">SUM(AP162)</f>
        <v>10000</v>
      </c>
      <c r="AQ409" s="176" t="n">
        <f aca="false">SUM(AQ162)</f>
        <v>0</v>
      </c>
      <c r="AR409" s="176" t="n">
        <f aca="false">SUM(AR162)</f>
        <v>1327.22808414626</v>
      </c>
      <c r="AS409" s="176" t="n">
        <f aca="false">SUM(AS162)</f>
        <v>10000</v>
      </c>
      <c r="AT409" s="176" t="n">
        <f aca="false">SUM(AT162)</f>
        <v>0</v>
      </c>
      <c r="AU409" s="176" t="n">
        <f aca="false">SUM(AU162)</f>
        <v>0</v>
      </c>
      <c r="AV409" s="176"/>
    </row>
    <row r="410" customFormat="false" ht="12.75" hidden="true" customHeight="false" outlineLevel="0" collapsed="false">
      <c r="A410" s="148"/>
      <c r="B410" s="147"/>
      <c r="C410" s="147"/>
      <c r="D410" s="147"/>
      <c r="E410" s="147"/>
      <c r="F410" s="147"/>
      <c r="G410" s="147"/>
      <c r="H410" s="147"/>
      <c r="I410" s="255" t="s">
        <v>518</v>
      </c>
      <c r="J410" s="84" t="s">
        <v>519</v>
      </c>
      <c r="K410" s="192"/>
      <c r="L410" s="192"/>
      <c r="M410" s="192"/>
      <c r="N410" s="192"/>
      <c r="O410" s="192"/>
      <c r="P410" s="192"/>
      <c r="Q410" s="192"/>
      <c r="R410" s="192"/>
      <c r="S410" s="192"/>
      <c r="T410" s="192"/>
      <c r="U410" s="192"/>
      <c r="V410" s="227"/>
      <c r="W410" s="227"/>
      <c r="X410" s="192"/>
      <c r="Y410" s="192"/>
      <c r="Z410" s="192"/>
      <c r="AA410" s="192" t="n">
        <v>35000</v>
      </c>
      <c r="AB410" s="192" t="n">
        <v>30000</v>
      </c>
      <c r="AC410" s="192" t="n">
        <v>315000</v>
      </c>
      <c r="AD410" s="192"/>
      <c r="AE410" s="192" t="n">
        <v>0</v>
      </c>
      <c r="AF410" s="192" t="n">
        <v>25000</v>
      </c>
      <c r="AG410" s="192" t="n">
        <f aca="false">SUM(AG357)</f>
        <v>290000</v>
      </c>
      <c r="AH410" s="192" t="n">
        <f aca="false">SUM(AH357)</f>
        <v>133000</v>
      </c>
      <c r="AI410" s="192" t="n">
        <f aca="false">SUM(AI357)</f>
        <v>555000</v>
      </c>
      <c r="AJ410" s="192" t="n">
        <f aca="false">SUM(AJ357)</f>
        <v>0</v>
      </c>
      <c r="AK410" s="192" t="n">
        <f aca="false">SUM(AK357)</f>
        <v>555000</v>
      </c>
      <c r="AL410" s="192" t="n">
        <f aca="false">SUM(AL357)</f>
        <v>0</v>
      </c>
      <c r="AM410" s="192" t="n">
        <f aca="false">SUM(AM357)</f>
        <v>150000</v>
      </c>
      <c r="AN410" s="192" t="n">
        <f aca="false">SUM(AN357)</f>
        <v>405000</v>
      </c>
      <c r="AO410" s="176" t="n">
        <f aca="false">SUM(AO357)</f>
        <v>53752.7374079235</v>
      </c>
      <c r="AP410" s="176" t="n">
        <f aca="false">SUM(AP357)</f>
        <v>260000</v>
      </c>
      <c r="AQ410" s="176" t="n">
        <f aca="false">SUM(AQ357)</f>
        <v>0</v>
      </c>
      <c r="AR410" s="176" t="n">
        <f aca="false">SUM(AR357)</f>
        <v>34507.9301878028</v>
      </c>
      <c r="AS410" s="176" t="n">
        <f aca="false">SUM(AS357)</f>
        <v>370000</v>
      </c>
      <c r="AT410" s="176" t="n">
        <f aca="false">SUM(AT357)</f>
        <v>0</v>
      </c>
      <c r="AU410" s="176" t="n">
        <f aca="false">SUM(AU357)</f>
        <v>18354.45</v>
      </c>
      <c r="AV410" s="176"/>
    </row>
    <row r="411" customFormat="false" ht="12.75" hidden="true" customHeight="false" outlineLevel="0" collapsed="false">
      <c r="A411" s="148"/>
      <c r="B411" s="147"/>
      <c r="C411" s="147"/>
      <c r="D411" s="147"/>
      <c r="E411" s="147"/>
      <c r="F411" s="147"/>
      <c r="G411" s="147"/>
      <c r="H411" s="147"/>
      <c r="I411" s="255" t="s">
        <v>520</v>
      </c>
      <c r="J411" s="84" t="s">
        <v>521</v>
      </c>
      <c r="K411" s="192"/>
      <c r="L411" s="192"/>
      <c r="M411" s="192"/>
      <c r="N411" s="192"/>
      <c r="O411" s="192"/>
      <c r="P411" s="192"/>
      <c r="Q411" s="192"/>
      <c r="R411" s="192"/>
      <c r="S411" s="192"/>
      <c r="T411" s="192"/>
      <c r="U411" s="192"/>
      <c r="V411" s="227"/>
      <c r="W411" s="227"/>
      <c r="X411" s="192"/>
      <c r="Y411" s="192"/>
      <c r="Z411" s="192"/>
      <c r="AA411" s="192" t="n">
        <f aca="false">SUM(AA226)</f>
        <v>50000</v>
      </c>
      <c r="AB411" s="192" t="n">
        <f aca="false">SUM(AB226)</f>
        <v>7230.75</v>
      </c>
      <c r="AC411" s="192" t="n">
        <f aca="false">SUM(AC226)</f>
        <v>50000</v>
      </c>
      <c r="AD411" s="192"/>
      <c r="AE411" s="192" t="n">
        <f aca="false">SUM(AE226)</f>
        <v>0</v>
      </c>
      <c r="AF411" s="192" t="n">
        <f aca="false">SUM(AF226)</f>
        <v>0</v>
      </c>
      <c r="AG411" s="192" t="n">
        <f aca="false">SUM(AG226)</f>
        <v>50000</v>
      </c>
      <c r="AH411" s="192" t="n">
        <f aca="false">SUM(AH226)</f>
        <v>8325</v>
      </c>
      <c r="AI411" s="192" t="n">
        <f aca="false">SUM(AI226)</f>
        <v>50000</v>
      </c>
      <c r="AJ411" s="192" t="n">
        <f aca="false">SUM(AJ226)</f>
        <v>0</v>
      </c>
      <c r="AK411" s="192" t="n">
        <f aca="false">SUM(AK226)</f>
        <v>50000</v>
      </c>
      <c r="AL411" s="192" t="n">
        <f aca="false">SUM(AL226)</f>
        <v>0</v>
      </c>
      <c r="AM411" s="192" t="n">
        <f aca="false">SUM(AM226)</f>
        <v>0</v>
      </c>
      <c r="AN411" s="192" t="n">
        <f aca="false">SUM(AN226)</f>
        <v>50000</v>
      </c>
      <c r="AO411" s="176" t="n">
        <f aca="false">SUM(AO226)</f>
        <v>6636.1404207313</v>
      </c>
      <c r="AP411" s="176" t="n">
        <f aca="false">SUM(AP226)</f>
        <v>100000</v>
      </c>
      <c r="AQ411" s="176" t="n">
        <f aca="false">SUM(AQ226)</f>
        <v>0</v>
      </c>
      <c r="AR411" s="176" t="n">
        <f aca="false">SUM(AR226)</f>
        <v>13272.2808414626</v>
      </c>
      <c r="AS411" s="176" t="n">
        <f aca="false">SUM(AS226)</f>
        <v>100000</v>
      </c>
      <c r="AT411" s="176" t="n">
        <f aca="false">SUM(AT226)</f>
        <v>0</v>
      </c>
      <c r="AU411" s="176" t="n">
        <f aca="false">SUM(AU226)</f>
        <v>137.58</v>
      </c>
      <c r="AV411" s="176"/>
    </row>
    <row r="412" customFormat="false" ht="12.75" hidden="true" customHeight="false" outlineLevel="0" collapsed="false">
      <c r="A412" s="148"/>
      <c r="B412" s="147"/>
      <c r="C412" s="147"/>
      <c r="D412" s="147"/>
      <c r="E412" s="147"/>
      <c r="F412" s="147"/>
      <c r="G412" s="147"/>
      <c r="H412" s="147"/>
      <c r="I412" s="255" t="s">
        <v>522</v>
      </c>
      <c r="J412" s="84" t="s">
        <v>523</v>
      </c>
      <c r="K412" s="192"/>
      <c r="L412" s="192"/>
      <c r="M412" s="192"/>
      <c r="N412" s="192"/>
      <c r="O412" s="192"/>
      <c r="P412" s="192"/>
      <c r="Q412" s="192"/>
      <c r="R412" s="192"/>
      <c r="S412" s="192"/>
      <c r="T412" s="192"/>
      <c r="U412" s="192"/>
      <c r="V412" s="227"/>
      <c r="W412" s="227"/>
      <c r="X412" s="192"/>
      <c r="Y412" s="192"/>
      <c r="Z412" s="192"/>
      <c r="AA412" s="192" t="n">
        <f aca="false">SUM(AA217+AA236+AA249+AA205)</f>
        <v>1050000</v>
      </c>
      <c r="AB412" s="192" t="n">
        <f aca="false">SUM(AB217+AB236+AB249+AB205)</f>
        <v>75137.46</v>
      </c>
      <c r="AC412" s="192" t="n">
        <f aca="false">SUM(AC217+AC236+AC249+AC205)</f>
        <v>1988000</v>
      </c>
      <c r="AD412" s="192"/>
      <c r="AE412" s="192" t="n">
        <f aca="false">SUM(AE217+AE236+AE249+AE205)</f>
        <v>0</v>
      </c>
      <c r="AF412" s="192" t="n">
        <f aca="false">SUM(AF217+AF236+AF249+AF205)</f>
        <v>0</v>
      </c>
      <c r="AG412" s="192" t="n">
        <f aca="false">SUM(AG217+AG236+AG249+AG205)</f>
        <v>2198000</v>
      </c>
      <c r="AH412" s="192" t="n">
        <f aca="false">SUM(AH217+AH236+AH249+AH205)</f>
        <v>745536.41</v>
      </c>
      <c r="AI412" s="192" t="n">
        <f aca="false">SUM(AI217+AI236+AI249+AI205)</f>
        <v>2150000</v>
      </c>
      <c r="AJ412" s="192" t="n">
        <f aca="false">SUM(AJ217+AJ236+AJ249+AJ205)</f>
        <v>300247.48</v>
      </c>
      <c r="AK412" s="192" t="n">
        <f aca="false">SUM(AK217+AK236+AK249+AK205)</f>
        <v>5750000</v>
      </c>
      <c r="AL412" s="192" t="n">
        <f aca="false">SUM(AL217+AL236+AL249+AL205)</f>
        <v>770000</v>
      </c>
      <c r="AM412" s="192" t="n">
        <f aca="false">SUM(AM217+AM236+AM249+AM205)</f>
        <v>200000</v>
      </c>
      <c r="AN412" s="192" t="n">
        <f aca="false">SUM(AN217+AN236+AN249+AN205)</f>
        <v>6320000</v>
      </c>
      <c r="AO412" s="176" t="n">
        <f aca="false">SUM(AO217+AO236+AO249+AO205)</f>
        <v>838808.149180437</v>
      </c>
      <c r="AP412" s="176" t="n">
        <f aca="false">SUM(AP217+AP236+AP249+AP205)</f>
        <v>8170000</v>
      </c>
      <c r="AQ412" s="176" t="n">
        <f aca="false">SUM(AQ217+AQ236+AQ249+AQ205)</f>
        <v>0</v>
      </c>
      <c r="AR412" s="176" t="n">
        <f aca="false">SUM(AR217+AR236+AR249+AR205)</f>
        <v>1084345.3447475</v>
      </c>
      <c r="AS412" s="176" t="n">
        <f aca="false">SUM(AS217+AS236+AS249+AS205)</f>
        <v>8200000</v>
      </c>
      <c r="AT412" s="176" t="n">
        <f aca="false">SUM(AT217+AT236+AT249+AT205)</f>
        <v>0</v>
      </c>
      <c r="AU412" s="176" t="n">
        <f aca="false">SUM(AU217+AU236+AU249+AU205)</f>
        <v>9273.03</v>
      </c>
      <c r="AV412" s="176"/>
    </row>
    <row r="413" customFormat="false" ht="12.75" hidden="true" customHeight="false" outlineLevel="0" collapsed="false">
      <c r="A413" s="148"/>
      <c r="B413" s="147"/>
      <c r="C413" s="147"/>
      <c r="D413" s="147"/>
      <c r="E413" s="147"/>
      <c r="F413" s="147"/>
      <c r="G413" s="147"/>
      <c r="H413" s="147"/>
      <c r="I413" s="255" t="s">
        <v>524</v>
      </c>
      <c r="J413" s="84" t="s">
        <v>525</v>
      </c>
      <c r="K413" s="192"/>
      <c r="L413" s="192"/>
      <c r="M413" s="192"/>
      <c r="N413" s="192"/>
      <c r="O413" s="192"/>
      <c r="P413" s="192"/>
      <c r="Q413" s="192"/>
      <c r="R413" s="192"/>
      <c r="S413" s="192"/>
      <c r="T413" s="192"/>
      <c r="U413" s="192"/>
      <c r="V413" s="227"/>
      <c r="W413" s="227"/>
      <c r="X413" s="192"/>
      <c r="Y413" s="192"/>
      <c r="Z413" s="192"/>
      <c r="AA413" s="192" t="n">
        <f aca="false">SUM(AA347)</f>
        <v>207000</v>
      </c>
      <c r="AB413" s="192" t="n">
        <f aca="false">SUM(AB347)</f>
        <v>135700</v>
      </c>
      <c r="AC413" s="192" t="n">
        <f aca="false">SUM(AC347)</f>
        <v>207000</v>
      </c>
      <c r="AD413" s="192"/>
      <c r="AE413" s="192" t="n">
        <f aca="false">SUM(AE347)</f>
        <v>0</v>
      </c>
      <c r="AF413" s="192" t="n">
        <f aca="false">SUM(AF347)</f>
        <v>0</v>
      </c>
      <c r="AG413" s="192" t="n">
        <f aca="false">SUM(AG347)</f>
        <v>207000</v>
      </c>
      <c r="AH413" s="192" t="n">
        <f aca="false">SUM(AH347)</f>
        <v>138000</v>
      </c>
      <c r="AI413" s="192" t="n">
        <f aca="false">SUM(AI347)</f>
        <v>207000</v>
      </c>
      <c r="AJ413" s="192" t="n">
        <f aca="false">SUM(AJ347)</f>
        <v>115000</v>
      </c>
      <c r="AK413" s="192" t="n">
        <f aca="false">SUM(AK347)</f>
        <v>293000</v>
      </c>
      <c r="AL413" s="192" t="n">
        <f aca="false">SUM(AL347)</f>
        <v>130000</v>
      </c>
      <c r="AM413" s="192" t="n">
        <f aca="false">SUM(AM347)</f>
        <v>0</v>
      </c>
      <c r="AN413" s="192" t="n">
        <f aca="false">SUM(AN347)</f>
        <v>423000</v>
      </c>
      <c r="AO413" s="176" t="n">
        <f aca="false">SUM(AO347)</f>
        <v>56141.7479593868</v>
      </c>
      <c r="AP413" s="176" t="n">
        <f aca="false">SUM(AP347)</f>
        <v>431000</v>
      </c>
      <c r="AQ413" s="176" t="n">
        <f aca="false">SUM(AQ347)</f>
        <v>0</v>
      </c>
      <c r="AR413" s="176" t="n">
        <f aca="false">SUM(AR347)</f>
        <v>57203.5304267038</v>
      </c>
      <c r="AS413" s="176" t="n">
        <f aca="false">SUM(AS347)</f>
        <v>431000</v>
      </c>
      <c r="AT413" s="176" t="n">
        <f aca="false">SUM(AT347)</f>
        <v>0</v>
      </c>
      <c r="AU413" s="176" t="n">
        <f aca="false">SUM(AU347)</f>
        <v>32397.25</v>
      </c>
      <c r="AV413" s="176"/>
    </row>
    <row r="414" customFormat="false" ht="12.75" hidden="true" customHeight="false" outlineLevel="0" collapsed="false">
      <c r="A414" s="148"/>
      <c r="B414" s="147"/>
      <c r="C414" s="147"/>
      <c r="D414" s="147"/>
      <c r="E414" s="147"/>
      <c r="F414" s="147"/>
      <c r="G414" s="147"/>
      <c r="H414" s="147"/>
      <c r="I414" s="255" t="s">
        <v>526</v>
      </c>
      <c r="J414" s="84" t="s">
        <v>527</v>
      </c>
      <c r="K414" s="192"/>
      <c r="L414" s="192"/>
      <c r="M414" s="192"/>
      <c r="N414" s="192"/>
      <c r="O414" s="192"/>
      <c r="P414" s="192"/>
      <c r="Q414" s="192"/>
      <c r="R414" s="192"/>
      <c r="S414" s="192"/>
      <c r="T414" s="192"/>
      <c r="U414" s="192"/>
      <c r="V414" s="227"/>
      <c r="W414" s="227"/>
      <c r="X414" s="192"/>
      <c r="Y414" s="192"/>
      <c r="Z414" s="192"/>
      <c r="AA414" s="192" t="n">
        <f aca="false">SUM(AA305+AA312+AA319+AA326)</f>
        <v>268000</v>
      </c>
      <c r="AB414" s="192" t="n">
        <f aca="false">SUM(AB305+AB312+AB319+AB326)</f>
        <v>103500</v>
      </c>
      <c r="AC414" s="192" t="n">
        <f aca="false">SUM(AC305+AC312+AC319+AC326)</f>
        <v>318000</v>
      </c>
      <c r="AD414" s="192"/>
      <c r="AE414" s="192" t="n">
        <f aca="false">SUM(AE305+AE312+AE319+AE326)</f>
        <v>0</v>
      </c>
      <c r="AF414" s="192" t="n">
        <f aca="false">SUM(AF305+AF312+AF319+AF326)</f>
        <v>0</v>
      </c>
      <c r="AG414" s="192" t="n">
        <f aca="false">SUM(AG305+AG312+AG319+AG326)</f>
        <v>336000</v>
      </c>
      <c r="AH414" s="192" t="n">
        <f aca="false">SUM(AH305+AH312+AH319+AH326)</f>
        <v>184000</v>
      </c>
      <c r="AI414" s="192" t="n">
        <f aca="false">SUM(AI305+AI312+AI319+AI326)</f>
        <v>327000</v>
      </c>
      <c r="AJ414" s="192" t="n">
        <f aca="false">SUM(AJ305+AJ312+AJ319+AJ326)</f>
        <v>150000</v>
      </c>
      <c r="AK414" s="192" t="n">
        <f aca="false">SUM(AK305+AK312+AK319+AK326)</f>
        <v>388000</v>
      </c>
      <c r="AL414" s="192" t="n">
        <f aca="false">SUM(AL305+AL312+AL319+AL326)</f>
        <v>47000</v>
      </c>
      <c r="AM414" s="192" t="n">
        <f aca="false">SUM(AM305+AM312+AM319+AM326)</f>
        <v>0</v>
      </c>
      <c r="AN414" s="192" t="n">
        <f aca="false">SUM(AN305+AN312+AN319+AN326)</f>
        <v>435000</v>
      </c>
      <c r="AO414" s="176" t="n">
        <f aca="false">SUM(AO305+AO312+AO319+AO326)</f>
        <v>57734.4216603623</v>
      </c>
      <c r="AP414" s="176" t="n">
        <f aca="false">SUM(AP305+AP312+AP319+AP326)</f>
        <v>376000</v>
      </c>
      <c r="AQ414" s="176" t="n">
        <f aca="false">SUM(AQ305+AQ312+AQ319+AQ326)</f>
        <v>0</v>
      </c>
      <c r="AR414" s="176" t="n">
        <f aca="false">SUM(AR305+AR312+AR319+AR326)</f>
        <v>49903.7759638994</v>
      </c>
      <c r="AS414" s="176" t="n">
        <f aca="false">SUM(AS305+AS312+AS319+AS326)</f>
        <v>388000</v>
      </c>
      <c r="AT414" s="176" t="n">
        <f aca="false">SUM(AT305+AT312+AT319+AT326)</f>
        <v>0</v>
      </c>
      <c r="AU414" s="176" t="n">
        <f aca="false">SUM(AU305+AU312+AU319+AU326)</f>
        <v>14838.06</v>
      </c>
      <c r="AV414" s="176"/>
    </row>
    <row r="415" customFormat="false" ht="12.75" hidden="true" customHeight="false" outlineLevel="0" collapsed="false">
      <c r="A415" s="148"/>
      <c r="B415" s="147"/>
      <c r="C415" s="147"/>
      <c r="D415" s="147"/>
      <c r="E415" s="147"/>
      <c r="F415" s="147"/>
      <c r="G415" s="147"/>
      <c r="H415" s="147"/>
      <c r="I415" s="255" t="s">
        <v>528</v>
      </c>
      <c r="J415" s="84" t="s">
        <v>529</v>
      </c>
      <c r="K415" s="192"/>
      <c r="L415" s="192"/>
      <c r="M415" s="192"/>
      <c r="N415" s="192"/>
      <c r="O415" s="192"/>
      <c r="P415" s="192"/>
      <c r="Q415" s="192"/>
      <c r="R415" s="192"/>
      <c r="S415" s="192"/>
      <c r="T415" s="192"/>
      <c r="U415" s="192"/>
      <c r="V415" s="227"/>
      <c r="W415" s="227"/>
      <c r="X415" s="192"/>
      <c r="Y415" s="192"/>
      <c r="Z415" s="192"/>
      <c r="AA415" s="192" t="n">
        <f aca="false">SUM(AA294)</f>
        <v>55000</v>
      </c>
      <c r="AB415" s="192" t="n">
        <f aca="false">SUM(AB294)</f>
        <v>9500</v>
      </c>
      <c r="AC415" s="192" t="n">
        <f aca="false">SUM(AC294)</f>
        <v>115000</v>
      </c>
      <c r="AD415" s="192"/>
      <c r="AE415" s="192" t="n">
        <f aca="false">SUM(AE294)</f>
        <v>0</v>
      </c>
      <c r="AF415" s="192" t="n">
        <f aca="false">SUM(AF294)</f>
        <v>0</v>
      </c>
      <c r="AG415" s="192" t="n">
        <f aca="false">SUM(AG294)</f>
        <v>220000</v>
      </c>
      <c r="AH415" s="192" t="n">
        <f aca="false">SUM(AH294)</f>
        <v>211155</v>
      </c>
      <c r="AI415" s="192" t="n">
        <f aca="false">SUM(AI294)</f>
        <v>135000</v>
      </c>
      <c r="AJ415" s="192" t="n">
        <f aca="false">SUM(AJ294)</f>
        <v>12500</v>
      </c>
      <c r="AK415" s="192" t="n">
        <f aca="false">SUM(AK294)</f>
        <v>200000</v>
      </c>
      <c r="AL415" s="192" t="n">
        <f aca="false">SUM(AL294)</f>
        <v>0</v>
      </c>
      <c r="AM415" s="192" t="n">
        <f aca="false">SUM(AM294)</f>
        <v>0</v>
      </c>
      <c r="AN415" s="192" t="n">
        <f aca="false">SUM(AN294)</f>
        <v>200000</v>
      </c>
      <c r="AO415" s="176" t="n">
        <f aca="false">SUM(AO294)</f>
        <v>26544.5616829252</v>
      </c>
      <c r="AP415" s="176" t="n">
        <f aca="false">SUM(AP294)</f>
        <v>175000</v>
      </c>
      <c r="AQ415" s="176" t="n">
        <f aca="false">SUM(AQ294)</f>
        <v>0</v>
      </c>
      <c r="AR415" s="176" t="n">
        <f aca="false">SUM(AR294)</f>
        <v>23226.4914725596</v>
      </c>
      <c r="AS415" s="176" t="n">
        <f aca="false">SUM(AS294)</f>
        <v>180000</v>
      </c>
      <c r="AT415" s="176" t="n">
        <f aca="false">SUM(AT294)</f>
        <v>0</v>
      </c>
      <c r="AU415" s="176" t="n">
        <f aca="false">SUM(AU294)</f>
        <v>0</v>
      </c>
      <c r="AV415" s="176"/>
    </row>
    <row r="416" customFormat="false" ht="12.75" hidden="true" customHeight="false" outlineLevel="0" collapsed="false">
      <c r="A416" s="148"/>
      <c r="B416" s="147"/>
      <c r="C416" s="147"/>
      <c r="D416" s="147"/>
      <c r="E416" s="147"/>
      <c r="F416" s="147"/>
      <c r="G416" s="147"/>
      <c r="H416" s="147"/>
      <c r="I416" s="255" t="s">
        <v>530</v>
      </c>
      <c r="J416" s="84" t="s">
        <v>531</v>
      </c>
      <c r="K416" s="192"/>
      <c r="L416" s="192"/>
      <c r="M416" s="192"/>
      <c r="N416" s="192"/>
      <c r="O416" s="192"/>
      <c r="P416" s="192"/>
      <c r="Q416" s="192"/>
      <c r="R416" s="192"/>
      <c r="S416" s="192"/>
      <c r="T416" s="192"/>
      <c r="U416" s="192"/>
      <c r="V416" s="227"/>
      <c r="W416" s="227"/>
      <c r="X416" s="192"/>
      <c r="Y416" s="192"/>
      <c r="Z416" s="192"/>
      <c r="AA416" s="192" t="n">
        <f aca="false">SUM(AA170)</f>
        <v>116000</v>
      </c>
      <c r="AB416" s="192" t="n">
        <f aca="false">SUM(AB170)</f>
        <v>63895.98</v>
      </c>
      <c r="AC416" s="192" t="n">
        <f aca="false">SUM(AC170)</f>
        <v>116000</v>
      </c>
      <c r="AD416" s="192"/>
      <c r="AE416" s="192" t="n">
        <f aca="false">SUM(AE170)</f>
        <v>0</v>
      </c>
      <c r="AF416" s="192" t="n">
        <f aca="false">SUM(AF170)</f>
        <v>0</v>
      </c>
      <c r="AG416" s="192" t="n">
        <f aca="false">SUM(AG170)</f>
        <v>116000</v>
      </c>
      <c r="AH416" s="192" t="n">
        <f aca="false">SUM(AH170)</f>
        <v>80602.94</v>
      </c>
      <c r="AI416" s="192" t="n">
        <f aca="false">SUM(AI170)</f>
        <v>116000</v>
      </c>
      <c r="AJ416" s="192" t="n">
        <f aca="false">SUM(AJ170)</f>
        <v>51267.74</v>
      </c>
      <c r="AK416" s="192" t="n">
        <f aca="false">SUM(AK170)</f>
        <v>136000</v>
      </c>
      <c r="AL416" s="192" t="n">
        <f aca="false">SUM(AL170)</f>
        <v>5000</v>
      </c>
      <c r="AM416" s="192" t="n">
        <f aca="false">SUM(AM170)</f>
        <v>0</v>
      </c>
      <c r="AN416" s="192" t="n">
        <f aca="false">SUM(AN170)</f>
        <v>141000</v>
      </c>
      <c r="AO416" s="176" t="n">
        <f aca="false">SUM(AO170)</f>
        <v>18713.9159864623</v>
      </c>
      <c r="AP416" s="176" t="n">
        <f aca="false">SUM(AP170)</f>
        <v>142000</v>
      </c>
      <c r="AQ416" s="176" t="n">
        <f aca="false">SUM(AQ170)</f>
        <v>0</v>
      </c>
      <c r="AR416" s="176" t="n">
        <f aca="false">SUM(AR170)</f>
        <v>18846.6387948769</v>
      </c>
      <c r="AS416" s="176" t="n">
        <f aca="false">SUM(AS170)</f>
        <v>145000</v>
      </c>
      <c r="AT416" s="176" t="n">
        <f aca="false">SUM(AT170)</f>
        <v>0</v>
      </c>
      <c r="AU416" s="176" t="n">
        <f aca="false">SUM(AU170)</f>
        <v>9161.74</v>
      </c>
      <c r="AV416" s="176"/>
    </row>
    <row r="417" customFormat="false" ht="12.75" hidden="true" customHeight="false" outlineLevel="0" collapsed="false">
      <c r="A417" s="148"/>
      <c r="B417" s="147"/>
      <c r="C417" s="147"/>
      <c r="D417" s="147"/>
      <c r="E417" s="147"/>
      <c r="F417" s="147"/>
      <c r="G417" s="147"/>
      <c r="H417" s="147"/>
      <c r="I417" s="255" t="s">
        <v>532</v>
      </c>
      <c r="J417" s="84" t="s">
        <v>533</v>
      </c>
      <c r="K417" s="192"/>
      <c r="L417" s="192"/>
      <c r="M417" s="192"/>
      <c r="N417" s="192"/>
      <c r="O417" s="192"/>
      <c r="P417" s="192"/>
      <c r="Q417" s="192"/>
      <c r="R417" s="192"/>
      <c r="S417" s="192"/>
      <c r="T417" s="192"/>
      <c r="U417" s="192"/>
      <c r="V417" s="227"/>
      <c r="W417" s="227"/>
      <c r="X417" s="192"/>
      <c r="Y417" s="192"/>
      <c r="Z417" s="192"/>
      <c r="AA417" s="192" t="n">
        <f aca="false">SUM(AA188)</f>
        <v>69000</v>
      </c>
      <c r="AB417" s="192" t="n">
        <f aca="false">SUM(AB188)</f>
        <v>40113.64</v>
      </c>
      <c r="AC417" s="192" t="n">
        <f aca="false">SUM(AC188)</f>
        <v>69000</v>
      </c>
      <c r="AD417" s="192"/>
      <c r="AE417" s="192" t="n">
        <f aca="false">SUM(AE188)</f>
        <v>0</v>
      </c>
      <c r="AF417" s="192" t="n">
        <f aca="false">SUM(AF188)</f>
        <v>0</v>
      </c>
      <c r="AG417" s="192" t="n">
        <f aca="false">SUM(AG188)</f>
        <v>73000</v>
      </c>
      <c r="AH417" s="192" t="n">
        <f aca="false">SUM(AH188)</f>
        <v>49222.9</v>
      </c>
      <c r="AI417" s="192" t="n">
        <f aca="false">SUM(AI188)</f>
        <v>72000</v>
      </c>
      <c r="AJ417" s="192" t="n">
        <f aca="false">SUM(AJ188)</f>
        <v>8051</v>
      </c>
      <c r="AK417" s="192" t="n">
        <f aca="false">SUM(AK188)</f>
        <v>100000</v>
      </c>
      <c r="AL417" s="192" t="n">
        <f aca="false">SUM(AL188)</f>
        <v>28500</v>
      </c>
      <c r="AM417" s="192" t="n">
        <f aca="false">SUM(AM188)</f>
        <v>0</v>
      </c>
      <c r="AN417" s="192" t="n">
        <f aca="false">SUM(AN188)</f>
        <v>128500</v>
      </c>
      <c r="AO417" s="176" t="n">
        <f aca="false">SUM(AO188)</f>
        <v>17054.8808812795</v>
      </c>
      <c r="AP417" s="176" t="n">
        <f aca="false">SUM(AP188)</f>
        <v>133500</v>
      </c>
      <c r="AQ417" s="176" t="n">
        <f aca="false">SUM(AQ188)</f>
        <v>0</v>
      </c>
      <c r="AR417" s="176" t="n">
        <f aca="false">SUM(AR188)</f>
        <v>17718.4949233526</v>
      </c>
      <c r="AS417" s="176" t="n">
        <f aca="false">SUM(AS188)</f>
        <v>140000</v>
      </c>
      <c r="AT417" s="176" t="n">
        <f aca="false">SUM(AT188)</f>
        <v>0</v>
      </c>
      <c r="AU417" s="176" t="n">
        <f aca="false">SUM(AU188)</f>
        <v>8788.94</v>
      </c>
      <c r="AV417" s="176"/>
    </row>
    <row r="418" customFormat="false" ht="12.75" hidden="true" customHeight="false" outlineLevel="0" collapsed="false">
      <c r="A418" s="148"/>
      <c r="B418" s="147"/>
      <c r="C418" s="147"/>
      <c r="D418" s="147"/>
      <c r="E418" s="147"/>
      <c r="F418" s="147"/>
      <c r="G418" s="147"/>
      <c r="H418" s="147"/>
      <c r="I418" s="255" t="s">
        <v>534</v>
      </c>
      <c r="J418" s="84" t="s">
        <v>535</v>
      </c>
      <c r="K418" s="192"/>
      <c r="L418" s="192"/>
      <c r="M418" s="192"/>
      <c r="N418" s="192"/>
      <c r="O418" s="192"/>
      <c r="P418" s="192"/>
      <c r="Q418" s="192"/>
      <c r="R418" s="192"/>
      <c r="S418" s="192"/>
      <c r="T418" s="192"/>
      <c r="U418" s="192"/>
      <c r="V418" s="227"/>
      <c r="W418" s="227"/>
      <c r="X418" s="192"/>
      <c r="Y418" s="192"/>
      <c r="Z418" s="192"/>
      <c r="AA418" s="192" t="n">
        <f aca="false">SUM(AA181)</f>
        <v>35000</v>
      </c>
      <c r="AB418" s="192" t="n">
        <f aca="false">SUM(AB181)</f>
        <v>6735.11</v>
      </c>
      <c r="AC418" s="192" t="n">
        <f aca="false">SUM(AC181)</f>
        <v>35000</v>
      </c>
      <c r="AD418" s="192"/>
      <c r="AE418" s="192" t="n">
        <f aca="false">SUM(AE181)</f>
        <v>0</v>
      </c>
      <c r="AF418" s="192" t="n">
        <f aca="false">SUM(AF181)</f>
        <v>0</v>
      </c>
      <c r="AG418" s="192" t="n">
        <f aca="false">SUM(AG181)</f>
        <v>35000</v>
      </c>
      <c r="AH418" s="192" t="n">
        <f aca="false">SUM(AH181)</f>
        <v>6097.03</v>
      </c>
      <c r="AI418" s="192" t="n">
        <f aca="false">SUM(AI181)</f>
        <v>35000</v>
      </c>
      <c r="AJ418" s="192" t="n">
        <f aca="false">SUM(AJ181)</f>
        <v>5570.24</v>
      </c>
      <c r="AK418" s="192" t="n">
        <f aca="false">SUM(AK181)</f>
        <v>35000</v>
      </c>
      <c r="AL418" s="192" t="n">
        <f aca="false">SUM(AL181)</f>
        <v>0</v>
      </c>
      <c r="AM418" s="192" t="n">
        <f aca="false">SUM(AM181)</f>
        <v>0</v>
      </c>
      <c r="AN418" s="192" t="n">
        <f aca="false">SUM(AN181)</f>
        <v>35000</v>
      </c>
      <c r="AO418" s="176" t="n">
        <f aca="false">SUM(AO181)</f>
        <v>4645.29829451191</v>
      </c>
      <c r="AP418" s="176" t="n">
        <f aca="false">SUM(AP181)</f>
        <v>25000</v>
      </c>
      <c r="AQ418" s="176" t="n">
        <f aca="false">SUM(AQ181)</f>
        <v>0</v>
      </c>
      <c r="AR418" s="176" t="n">
        <f aca="false">SUM(AR181)</f>
        <v>3318.07021036565</v>
      </c>
      <c r="AS418" s="176" t="n">
        <f aca="false">SUM(AS181)</f>
        <v>30000</v>
      </c>
      <c r="AT418" s="176" t="n">
        <f aca="false">SUM(AT181)</f>
        <v>0</v>
      </c>
      <c r="AU418" s="176" t="n">
        <f aca="false">SUM(AU181)</f>
        <v>1444.38</v>
      </c>
      <c r="AV418" s="176"/>
    </row>
    <row r="419" customFormat="false" ht="13.5" hidden="true" customHeight="false" outlineLevel="0" collapsed="false">
      <c r="A419" s="148"/>
      <c r="B419" s="147"/>
      <c r="C419" s="147"/>
      <c r="D419" s="147"/>
      <c r="E419" s="147"/>
      <c r="F419" s="147"/>
      <c r="G419" s="147"/>
      <c r="H419" s="147"/>
      <c r="I419" s="256" t="n">
        <v>1070</v>
      </c>
      <c r="J419" s="257" t="s">
        <v>536</v>
      </c>
      <c r="K419" s="258"/>
      <c r="L419" s="258"/>
      <c r="M419" s="258"/>
      <c r="N419" s="258"/>
      <c r="O419" s="258"/>
      <c r="P419" s="258"/>
      <c r="Q419" s="258"/>
      <c r="R419" s="258"/>
      <c r="S419" s="258"/>
      <c r="T419" s="258"/>
      <c r="U419" s="258"/>
      <c r="V419" s="259"/>
      <c r="W419" s="259"/>
      <c r="X419" s="258"/>
      <c r="Y419" s="258"/>
      <c r="Z419" s="258"/>
      <c r="AA419" s="258" t="n">
        <f aca="false">SUM(AA259+AA271+AA286)</f>
        <v>112000</v>
      </c>
      <c r="AB419" s="258" t="n">
        <f aca="false">SUM(AB259+AB271+AB286)</f>
        <v>39395.38</v>
      </c>
      <c r="AC419" s="258" t="n">
        <f aca="false">SUM(AC259+AC271+AC286)</f>
        <v>132000</v>
      </c>
      <c r="AD419" s="258"/>
      <c r="AE419" s="258" t="n">
        <f aca="false">SUM(AE259+AE271+AE286)</f>
        <v>0</v>
      </c>
      <c r="AF419" s="258" t="n">
        <f aca="false">SUM(AF259+AF271+AF286)</f>
        <v>0</v>
      </c>
      <c r="AG419" s="258" t="n">
        <f aca="false">SUM(AG259+AG271+AG286)</f>
        <v>149000</v>
      </c>
      <c r="AH419" s="258" t="n">
        <f aca="false">SUM(AH259+AH271+AH286)</f>
        <v>95153.98</v>
      </c>
      <c r="AI419" s="258" t="n">
        <f aca="false">SUM(AI259+AI271+AI286)</f>
        <v>185000</v>
      </c>
      <c r="AJ419" s="258" t="n">
        <f aca="false">SUM(AJ259+AJ271+AJ286)</f>
        <v>86900.66</v>
      </c>
      <c r="AK419" s="258" t="n">
        <f aca="false">SUM(AK259+AK271+AK286)</f>
        <v>307000</v>
      </c>
      <c r="AL419" s="258" t="n">
        <f aca="false">SUM(AL259+AL271+AL286)</f>
        <v>30000</v>
      </c>
      <c r="AM419" s="258" t="n">
        <f aca="false">SUM(AM259+AM271+AM286)</f>
        <v>0</v>
      </c>
      <c r="AN419" s="258" t="n">
        <f aca="false">SUM(AN259+AN271+AN286)</f>
        <v>337000</v>
      </c>
      <c r="AO419" s="237" t="n">
        <f aca="false">SUM(AO259+AO271+AO286)</f>
        <v>44727.586435729</v>
      </c>
      <c r="AP419" s="237" t="n">
        <f aca="false">SUM(AP259+AP271+AP286)</f>
        <v>271000</v>
      </c>
      <c r="AQ419" s="237" t="n">
        <f aca="false">SUM(AQ259+AQ271+AQ286)</f>
        <v>0</v>
      </c>
      <c r="AR419" s="237" t="n">
        <f aca="false">SUM(AR259+AR271+AR286)</f>
        <v>35967.8810803637</v>
      </c>
      <c r="AS419" s="237" t="n">
        <f aca="false">SUM(AS259+AS271+AS286)</f>
        <v>295000</v>
      </c>
      <c r="AT419" s="237" t="n">
        <f aca="false">SUM(AT259+AT271+AT286)</f>
        <v>0</v>
      </c>
      <c r="AU419" s="237" t="n">
        <f aca="false">SUM(AU259+AU271+AU286)</f>
        <v>8529.55</v>
      </c>
      <c r="AV419" s="237"/>
    </row>
    <row r="420" customFormat="false" ht="13.5" hidden="true" customHeight="false" outlineLevel="0" collapsed="false">
      <c r="A420" s="148"/>
      <c r="B420" s="147"/>
      <c r="C420" s="147"/>
      <c r="D420" s="147"/>
      <c r="E420" s="147"/>
      <c r="F420" s="147"/>
      <c r="G420" s="147"/>
      <c r="H420" s="147"/>
      <c r="I420" s="260"/>
      <c r="J420" s="261" t="s">
        <v>508</v>
      </c>
      <c r="K420" s="262"/>
      <c r="L420" s="262"/>
      <c r="M420" s="262"/>
      <c r="N420" s="262"/>
      <c r="O420" s="262"/>
      <c r="P420" s="262"/>
      <c r="Q420" s="262"/>
      <c r="R420" s="262"/>
      <c r="S420" s="262"/>
      <c r="T420" s="262"/>
      <c r="U420" s="262"/>
      <c r="V420" s="263"/>
      <c r="W420" s="263"/>
      <c r="X420" s="262"/>
      <c r="Y420" s="262"/>
      <c r="Z420" s="262"/>
      <c r="AA420" s="262" t="e">
        <f aca="false">SUM(AA407:AA419)</f>
        <v>#REF!</v>
      </c>
      <c r="AB420" s="262" t="e">
        <f aca="false">SUM(AB407:AB419)</f>
        <v>#REF!</v>
      </c>
      <c r="AC420" s="262" t="e">
        <f aca="false">SUM(AC407:AC419)</f>
        <v>#REF!</v>
      </c>
      <c r="AD420" s="262"/>
      <c r="AE420" s="262" t="n">
        <f aca="false">SUM(AE407:AE419)</f>
        <v>0</v>
      </c>
      <c r="AF420" s="262" t="n">
        <f aca="false">SUM(AF407:AF419)</f>
        <v>25000</v>
      </c>
      <c r="AG420" s="262" t="e">
        <f aca="false">SUM(AG407:AG419)</f>
        <v>#REF!</v>
      </c>
      <c r="AH420" s="262" t="n">
        <f aca="false">SUM(AH407:AH419)</f>
        <v>3651737.44</v>
      </c>
      <c r="AI420" s="262" t="n">
        <f aca="false">SUM(AI407:AI419)</f>
        <v>7402000</v>
      </c>
      <c r="AJ420" s="262" t="n">
        <f aca="false">SUM(AJ407:AJ419)</f>
        <v>2046670.1</v>
      </c>
      <c r="AK420" s="262" t="n">
        <f aca="false">SUM(AK407:AK419)</f>
        <v>11430161.6</v>
      </c>
      <c r="AL420" s="262" t="n">
        <f aca="false">SUM(AL407:AL419)</f>
        <v>1263500</v>
      </c>
      <c r="AM420" s="262" t="n">
        <f aca="false">SUM(AM407:AM419)</f>
        <v>675500</v>
      </c>
      <c r="AN420" s="264" t="n">
        <f aca="false">SUM(AN407:AN419)</f>
        <v>12023161.6</v>
      </c>
      <c r="AO420" s="265" t="n">
        <f aca="false">SUM(AO407:AO419)</f>
        <v>1595747.77357489</v>
      </c>
      <c r="AP420" s="265" t="n">
        <f aca="false">SUM(AP407:AP419)</f>
        <v>13222500</v>
      </c>
      <c r="AQ420" s="265" t="n">
        <f aca="false">SUM(AQ407:AQ419)</f>
        <v>0</v>
      </c>
      <c r="AR420" s="265" t="n">
        <f aca="false">SUM(AR407:AR419)</f>
        <v>1754927.33426239</v>
      </c>
      <c r="AS420" s="265" t="n">
        <f aca="false">SUM(AS407:AS419)</f>
        <v>13434000</v>
      </c>
      <c r="AT420" s="265" t="n">
        <f aca="false">SUM(AT407:AT419)</f>
        <v>0</v>
      </c>
      <c r="AU420" s="265" t="n">
        <f aca="false">SUM(AU407:AU419)</f>
        <v>341521.77</v>
      </c>
      <c r="AV420" s="265" t="n">
        <f aca="false">SUM(AV407:AV419)</f>
        <v>0</v>
      </c>
    </row>
    <row r="421" customFormat="false" ht="12.75" hidden="true" customHeight="false" outlineLevel="0" collapsed="false">
      <c r="A421" s="148"/>
      <c r="B421" s="147"/>
      <c r="C421" s="147"/>
      <c r="D421" s="147"/>
      <c r="E421" s="147"/>
      <c r="F421" s="147"/>
      <c r="G421" s="147"/>
      <c r="H421" s="147"/>
      <c r="I421" s="152"/>
      <c r="J421" s="148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  <c r="V421" s="149"/>
      <c r="W421" s="149"/>
      <c r="X421" s="142"/>
      <c r="Y421" s="142"/>
      <c r="Z421" s="142"/>
      <c r="AA421" s="142"/>
      <c r="AB421" s="142"/>
      <c r="AC421" s="142"/>
      <c r="AD421" s="142"/>
      <c r="AE421" s="142"/>
      <c r="AF421" s="142"/>
      <c r="AG421" s="150"/>
    </row>
  </sheetData>
  <printOptions headings="false" gridLines="false" gridLinesSet="true" horizontalCentered="true" verticalCentered="false"/>
  <pageMargins left="0.708333333333333" right="0.708333333333333" top="0.747916666666667" bottom="0.747916666666667" header="0.315277777777778" footer="0.315277777777778"/>
  <pageSetup paperSize="9" scale="100" fitToWidth="4" fitToHeight="5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&amp;CStranica &amp;P od &amp;N</oddFooter>
  </headerFooter>
  <rowBreaks count="11" manualBreakCount="11">
    <brk id="48" man="true" max="16383" min="0"/>
    <brk id="81" man="true" max="16383" min="0"/>
    <brk id="112" man="true" max="16383" min="0"/>
    <brk id="150" man="true" max="16383" min="0"/>
    <brk id="186" man="true" max="16383" min="0"/>
    <brk id="224" man="true" max="16383" min="0"/>
    <brk id="269" man="true" max="16383" min="0"/>
    <brk id="310" man="true" max="16383" min="0"/>
    <brk id="344" man="true" max="16383" min="0"/>
    <brk id="380" man="true" max="16383" min="0"/>
    <brk id="402" man="true" max="16383" min="0"/>
  </rowBreaks>
  <colBreaks count="1" manualBreakCount="1">
    <brk id="35" man="true" max="65535" min="0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3:D4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8.6796875" defaultRowHeight="12.75" zeroHeight="false" outlineLevelRow="0" outlineLevelCol="0"/>
  <cols>
    <col collapsed="false" customWidth="true" hidden="false" outlineLevel="0" max="1" min="1" style="0" width="56"/>
    <col collapsed="false" customWidth="true" hidden="false" outlineLevel="0" max="2" min="2" style="0" width="15.14"/>
    <col collapsed="false" customWidth="true" hidden="false" outlineLevel="0" max="3" min="3" style="0" width="13"/>
    <col collapsed="false" customWidth="true" hidden="false" outlineLevel="0" max="4" min="4" style="0" width="14.29"/>
  </cols>
  <sheetData>
    <row r="3" customFormat="false" ht="13.5" hidden="false" customHeight="false" outlineLevel="0" collapsed="false">
      <c r="A3" s="266"/>
      <c r="B3" s="267"/>
      <c r="C3" s="267"/>
      <c r="D3" s="267"/>
    </row>
    <row r="4" customFormat="false" ht="13.5" hidden="false" customHeight="false" outlineLevel="0" collapsed="false">
      <c r="A4" s="266"/>
      <c r="B4" s="267"/>
      <c r="C4" s="267"/>
      <c r="D4" s="267"/>
    </row>
    <row r="5" customFormat="false" ht="36" hidden="false" customHeight="false" outlineLevel="0" collapsed="false">
      <c r="A5" s="268" t="s">
        <v>537</v>
      </c>
      <c r="B5" s="267"/>
      <c r="C5" s="267"/>
      <c r="D5" s="267"/>
    </row>
    <row r="6" customFormat="false" ht="15.75" hidden="false" customHeight="false" outlineLevel="0" collapsed="false">
      <c r="A6" s="269"/>
      <c r="B6" s="270"/>
      <c r="C6" s="270"/>
      <c r="D6" s="270"/>
    </row>
    <row r="7" customFormat="false" ht="15.75" hidden="false" customHeight="false" outlineLevel="0" collapsed="false">
      <c r="A7" s="271" t="s">
        <v>538</v>
      </c>
      <c r="B7" s="272" t="s">
        <v>105</v>
      </c>
      <c r="C7" s="272" t="s">
        <v>107</v>
      </c>
      <c r="D7" s="272" t="s">
        <v>20</v>
      </c>
    </row>
    <row r="8" customFormat="false" ht="15" hidden="false" customHeight="false" outlineLevel="0" collapsed="false">
      <c r="A8" s="273" t="s">
        <v>539</v>
      </c>
      <c r="B8" s="274" t="s">
        <v>540</v>
      </c>
      <c r="C8" s="274" t="s">
        <v>541</v>
      </c>
      <c r="D8" s="274" t="s">
        <v>542</v>
      </c>
    </row>
    <row r="9" customFormat="false" ht="15" hidden="false" customHeight="false" outlineLevel="0" collapsed="false">
      <c r="A9" s="275" t="s">
        <v>543</v>
      </c>
      <c r="B9" s="276" t="n">
        <f aca="false">SUM(B10+B12+B14+B16+B19+B21+B24+B27)</f>
        <v>1595747.78</v>
      </c>
      <c r="C9" s="276" t="n">
        <f aca="false">SUM(C10+C12+C14+C16+C19+C21+C24+C27)</f>
        <v>1754927.34</v>
      </c>
      <c r="D9" s="276" t="n">
        <f aca="false">SUM(D10+D12+D14+D16+D19+D21+D24+D27)</f>
        <v>362883.1</v>
      </c>
    </row>
    <row r="10" customFormat="false" ht="15.75" hidden="false" customHeight="false" outlineLevel="0" collapsed="false">
      <c r="A10" s="275" t="s">
        <v>544</v>
      </c>
      <c r="B10" s="276" t="n">
        <f aca="false">SUM(B11)</f>
        <v>126674.95</v>
      </c>
      <c r="C10" s="276" t="n">
        <f aca="false">SUM(C11)</f>
        <v>141217.07</v>
      </c>
      <c r="D10" s="276" t="n">
        <f aca="false">SUM(D11)</f>
        <v>104308.15</v>
      </c>
    </row>
    <row r="11" customFormat="false" ht="15" hidden="false" customHeight="false" outlineLevel="0" collapsed="false">
      <c r="A11" s="275" t="s">
        <v>545</v>
      </c>
      <c r="B11" s="276" t="n">
        <v>126674.95</v>
      </c>
      <c r="C11" s="276" t="n">
        <v>141217.07</v>
      </c>
      <c r="D11" s="276" t="n">
        <v>104308.15</v>
      </c>
    </row>
    <row r="12" customFormat="false" ht="15" hidden="false" customHeight="false" outlineLevel="0" collapsed="false">
      <c r="A12" s="275" t="s">
        <v>546</v>
      </c>
      <c r="B12" s="276" t="n">
        <f aca="false">SUM(B13)</f>
        <v>0</v>
      </c>
      <c r="C12" s="276" t="n">
        <f aca="false">SUM(C13)</f>
        <v>0</v>
      </c>
      <c r="D12" s="276" t="n">
        <f aca="false">SUM(D13)</f>
        <v>0</v>
      </c>
    </row>
    <row r="13" customFormat="false" ht="15" hidden="false" customHeight="false" outlineLevel="0" collapsed="false">
      <c r="A13" s="275" t="s">
        <v>547</v>
      </c>
      <c r="B13" s="276" t="n">
        <v>0</v>
      </c>
      <c r="C13" s="276" t="n">
        <v>0</v>
      </c>
      <c r="D13" s="276" t="n">
        <v>0</v>
      </c>
    </row>
    <row r="14" customFormat="false" ht="15" hidden="false" customHeight="false" outlineLevel="0" collapsed="false">
      <c r="A14" s="275" t="s">
        <v>548</v>
      </c>
      <c r="B14" s="276" t="n">
        <f aca="false">SUM(B15)</f>
        <v>17983.94</v>
      </c>
      <c r="C14" s="276" t="n">
        <f aca="false">SUM(C15)</f>
        <v>20372.95</v>
      </c>
      <c r="D14" s="276" t="n">
        <f aca="false">SUM(D15)</f>
        <v>5994.52</v>
      </c>
    </row>
    <row r="15" customFormat="false" ht="15" hidden="false" customHeight="false" outlineLevel="0" collapsed="false">
      <c r="A15" s="275" t="s">
        <v>549</v>
      </c>
      <c r="B15" s="276" t="n">
        <v>17983.94</v>
      </c>
      <c r="C15" s="276" t="n">
        <v>20372.95</v>
      </c>
      <c r="D15" s="276" t="n">
        <v>5994.52</v>
      </c>
    </row>
    <row r="16" customFormat="false" ht="15" hidden="false" customHeight="false" outlineLevel="0" collapsed="false">
      <c r="A16" s="275" t="s">
        <v>550</v>
      </c>
      <c r="B16" s="276" t="n">
        <f aca="false">SUM(B18+B17)</f>
        <v>1161726.06</v>
      </c>
      <c r="C16" s="276" t="n">
        <f aca="false">SUM(C18+C17)</f>
        <v>1407525.39</v>
      </c>
      <c r="D16" s="276" t="n">
        <f aca="false">SUM(D18+D17)</f>
        <v>177592.04</v>
      </c>
    </row>
    <row r="17" customFormat="false" ht="15" hidden="false" customHeight="false" outlineLevel="0" collapsed="false">
      <c r="A17" s="275" t="s">
        <v>551</v>
      </c>
      <c r="B17" s="276" t="n">
        <v>540583.32</v>
      </c>
      <c r="C17" s="276" t="n">
        <v>478465.73</v>
      </c>
      <c r="D17" s="276" t="n">
        <v>18082.62</v>
      </c>
    </row>
    <row r="18" customFormat="false" ht="15" hidden="false" customHeight="false" outlineLevel="0" collapsed="false">
      <c r="A18" s="275" t="s">
        <v>552</v>
      </c>
      <c r="B18" s="276" t="n">
        <v>621142.74</v>
      </c>
      <c r="C18" s="276" t="n">
        <v>929059.66</v>
      </c>
      <c r="D18" s="276" t="n">
        <v>159509.42</v>
      </c>
    </row>
    <row r="19" customFormat="false" ht="15" hidden="false" customHeight="false" outlineLevel="0" collapsed="false">
      <c r="A19" s="275" t="s">
        <v>553</v>
      </c>
      <c r="B19" s="276" t="n">
        <f aca="false">SUM(B20)</f>
        <v>126086.67</v>
      </c>
      <c r="C19" s="276" t="n">
        <f aca="false">SUM(C20)</f>
        <v>126086.67</v>
      </c>
      <c r="D19" s="276" t="n">
        <f aca="false">SUM(D20)</f>
        <v>0</v>
      </c>
    </row>
    <row r="20" customFormat="false" ht="15" hidden="false" customHeight="false" outlineLevel="0" collapsed="false">
      <c r="A20" s="275" t="s">
        <v>554</v>
      </c>
      <c r="B20" s="276" t="n">
        <v>126086.67</v>
      </c>
      <c r="C20" s="276" t="n">
        <v>126086.67</v>
      </c>
      <c r="D20" s="276" t="n">
        <v>0</v>
      </c>
    </row>
    <row r="21" customFormat="false" ht="15" hidden="false" customHeight="false" outlineLevel="0" collapsed="false">
      <c r="A21" s="275" t="s">
        <v>555</v>
      </c>
      <c r="B21" s="276" t="n">
        <f aca="false">SUM(B23+B22)</f>
        <v>0</v>
      </c>
      <c r="C21" s="276" t="n">
        <f aca="false">SUM(C23+C22)</f>
        <v>0</v>
      </c>
      <c r="D21" s="276" t="n">
        <f aca="false">SUM(D23+D22)</f>
        <v>0</v>
      </c>
    </row>
    <row r="22" customFormat="false" ht="15" hidden="false" customHeight="false" outlineLevel="0" collapsed="false">
      <c r="A22" s="275" t="s">
        <v>556</v>
      </c>
      <c r="B22" s="276" t="n">
        <v>0</v>
      </c>
      <c r="C22" s="276" t="n">
        <v>0</v>
      </c>
      <c r="D22" s="276" t="n">
        <v>0</v>
      </c>
    </row>
    <row r="23" customFormat="false" ht="15" hidden="false" customHeight="false" outlineLevel="0" collapsed="false">
      <c r="A23" s="275" t="s">
        <v>557</v>
      </c>
      <c r="B23" s="276" t="n">
        <v>0</v>
      </c>
      <c r="C23" s="276" t="n">
        <v>0</v>
      </c>
      <c r="D23" s="276" t="n">
        <v>0</v>
      </c>
    </row>
    <row r="24" customFormat="false" ht="15" hidden="false" customHeight="false" outlineLevel="0" collapsed="false">
      <c r="A24" s="275" t="s">
        <v>558</v>
      </c>
      <c r="B24" s="276" t="n">
        <v>0</v>
      </c>
      <c r="C24" s="276" t="n">
        <f aca="false">SUM(C25)</f>
        <v>0</v>
      </c>
      <c r="D24" s="276" t="n">
        <f aca="false">SUM(D25)</f>
        <v>0</v>
      </c>
    </row>
    <row r="25" customFormat="false" ht="15" hidden="false" customHeight="false" outlineLevel="0" collapsed="false">
      <c r="A25" s="275" t="s">
        <v>559</v>
      </c>
      <c r="B25" s="276" t="n">
        <v>0</v>
      </c>
      <c r="C25" s="276" t="n">
        <v>0</v>
      </c>
      <c r="D25" s="276" t="n">
        <v>0</v>
      </c>
    </row>
    <row r="26" customFormat="false" ht="15.75" hidden="false" customHeight="false" outlineLevel="0" collapsed="false">
      <c r="A26" s="278" t="s">
        <v>560</v>
      </c>
      <c r="B26" s="279" t="n">
        <f aca="false">SUM(B27)</f>
        <v>163276.16</v>
      </c>
      <c r="C26" s="279" t="n">
        <f aca="false">SUM(C27)</f>
        <v>59725.26</v>
      </c>
      <c r="D26" s="279" t="n">
        <f aca="false">SUM(D27)</f>
        <v>74988.39</v>
      </c>
    </row>
    <row r="27" customFormat="false" ht="15.75" hidden="false" customHeight="false" outlineLevel="0" collapsed="false">
      <c r="A27" s="280" t="s">
        <v>561</v>
      </c>
      <c r="B27" s="281" t="n">
        <v>163276.16</v>
      </c>
      <c r="C27" s="281" t="n">
        <v>59725.26</v>
      </c>
      <c r="D27" s="282" t="n">
        <v>74988.39</v>
      </c>
    </row>
    <row r="28" customFormat="false" ht="15" hidden="false" customHeight="false" outlineLevel="0" collapsed="false">
      <c r="A28" s="283"/>
      <c r="B28" s="284"/>
      <c r="C28" s="284"/>
      <c r="D28" s="284"/>
    </row>
    <row r="29" customFormat="false" ht="15.75" hidden="false" customHeight="false" outlineLevel="0" collapsed="false">
      <c r="A29" s="285"/>
      <c r="B29" s="286"/>
      <c r="C29" s="286"/>
      <c r="D29" s="286"/>
    </row>
    <row r="30" customFormat="false" ht="15.75" hidden="false" customHeight="false" outlineLevel="0" collapsed="false">
      <c r="A30" s="287" t="s">
        <v>562</v>
      </c>
      <c r="B30" s="288" t="n">
        <f aca="false">SUM(B31+B33+B35+B37+B40+B42+B45+B48)</f>
        <v>1595747.78</v>
      </c>
      <c r="C30" s="288" t="n">
        <f aca="false">SUM(C31+C33+C35+C37+C40+C42+C45+C48)</f>
        <v>1754927.34</v>
      </c>
      <c r="D30" s="289" t="n">
        <f aca="false">SUM(D31+D33+D35+D37+D40+D42+D45+D48)</f>
        <v>341521.77</v>
      </c>
    </row>
    <row r="31" customFormat="false" ht="15" hidden="false" customHeight="false" outlineLevel="0" collapsed="false">
      <c r="A31" s="290" t="s">
        <v>544</v>
      </c>
      <c r="B31" s="291" t="n">
        <f aca="false">SUM(B32)</f>
        <v>126674.95</v>
      </c>
      <c r="C31" s="291" t="n">
        <f aca="false">SUM(C32)</f>
        <v>141217.07</v>
      </c>
      <c r="D31" s="292" t="n">
        <f aca="false">SUM(D32)</f>
        <v>102162.37</v>
      </c>
    </row>
    <row r="32" customFormat="false" ht="15" hidden="false" customHeight="false" outlineLevel="0" collapsed="false">
      <c r="A32" s="275" t="s">
        <v>545</v>
      </c>
      <c r="B32" s="276" t="n">
        <v>126674.95</v>
      </c>
      <c r="C32" s="276" t="n">
        <v>141217.07</v>
      </c>
      <c r="D32" s="293" t="n">
        <v>102162.37</v>
      </c>
    </row>
    <row r="33" customFormat="false" ht="15" hidden="false" customHeight="false" outlineLevel="0" collapsed="false">
      <c r="A33" s="275" t="s">
        <v>546</v>
      </c>
      <c r="B33" s="276" t="n">
        <f aca="false">SUM(B34)</f>
        <v>0</v>
      </c>
      <c r="C33" s="276" t="n">
        <f aca="false">SUM(C34)</f>
        <v>0</v>
      </c>
      <c r="D33" s="293" t="n">
        <f aca="false">SUM(D34)</f>
        <v>0</v>
      </c>
    </row>
    <row r="34" customFormat="false" ht="15" hidden="false" customHeight="false" outlineLevel="0" collapsed="false">
      <c r="A34" s="275" t="s">
        <v>547</v>
      </c>
      <c r="B34" s="276" t="n">
        <v>0</v>
      </c>
      <c r="C34" s="276" t="n">
        <v>0</v>
      </c>
      <c r="D34" s="293" t="n">
        <v>0</v>
      </c>
    </row>
    <row r="35" customFormat="false" ht="15" hidden="false" customHeight="false" outlineLevel="0" collapsed="false">
      <c r="A35" s="275" t="s">
        <v>548</v>
      </c>
      <c r="B35" s="276" t="n">
        <f aca="false">SUM(B36)</f>
        <v>17983.94</v>
      </c>
      <c r="C35" s="276" t="n">
        <f aca="false">SUM(C36)</f>
        <v>20372.95</v>
      </c>
      <c r="D35" s="293" t="n">
        <f aca="false">SUM(D36)</f>
        <v>5994.52</v>
      </c>
    </row>
    <row r="36" customFormat="false" ht="15" hidden="false" customHeight="false" outlineLevel="0" collapsed="false">
      <c r="A36" s="275" t="s">
        <v>549</v>
      </c>
      <c r="B36" s="276" t="n">
        <v>17983.94</v>
      </c>
      <c r="C36" s="276" t="n">
        <v>20372.95</v>
      </c>
      <c r="D36" s="293" t="n">
        <v>5994.52</v>
      </c>
    </row>
    <row r="37" customFormat="false" ht="15" hidden="false" customHeight="false" outlineLevel="0" collapsed="false">
      <c r="A37" s="275" t="s">
        <v>550</v>
      </c>
      <c r="B37" s="276" t="n">
        <f aca="false">SUM(B39+B38)</f>
        <v>1161726.06</v>
      </c>
      <c r="C37" s="276" t="n">
        <f aca="false">SUM(C39+C38)</f>
        <v>1407525.39</v>
      </c>
      <c r="D37" s="293" t="n">
        <f aca="false">SUM(D39+D38)</f>
        <v>161500.09</v>
      </c>
    </row>
    <row r="38" customFormat="false" ht="15" hidden="false" customHeight="false" outlineLevel="0" collapsed="false">
      <c r="A38" s="275" t="s">
        <v>551</v>
      </c>
      <c r="B38" s="276" t="n">
        <v>540583.32</v>
      </c>
      <c r="C38" s="276" t="n">
        <v>478465.73</v>
      </c>
      <c r="D38" s="293" t="n">
        <v>18082.62</v>
      </c>
    </row>
    <row r="39" customFormat="false" ht="15" hidden="false" customHeight="false" outlineLevel="0" collapsed="false">
      <c r="A39" s="275" t="s">
        <v>552</v>
      </c>
      <c r="B39" s="276" t="n">
        <v>621142.74</v>
      </c>
      <c r="C39" s="276" t="n">
        <v>929059.66</v>
      </c>
      <c r="D39" s="293" t="n">
        <v>143417.47</v>
      </c>
    </row>
    <row r="40" customFormat="false" ht="15" hidden="false" customHeight="false" outlineLevel="0" collapsed="false">
      <c r="A40" s="275" t="s">
        <v>553</v>
      </c>
      <c r="B40" s="276" t="n">
        <f aca="false">SUM(B41)</f>
        <v>126086.67</v>
      </c>
      <c r="C40" s="276" t="n">
        <f aca="false">SUM(C41)</f>
        <v>126086.67</v>
      </c>
      <c r="D40" s="293" t="n">
        <f aca="false">SUM(D41)</f>
        <v>0</v>
      </c>
    </row>
    <row r="41" customFormat="false" ht="15" hidden="false" customHeight="false" outlineLevel="0" collapsed="false">
      <c r="A41" s="275" t="s">
        <v>554</v>
      </c>
      <c r="B41" s="276" t="n">
        <v>126086.67</v>
      </c>
      <c r="C41" s="276" t="n">
        <v>126086.67</v>
      </c>
      <c r="D41" s="293" t="n">
        <v>0</v>
      </c>
    </row>
    <row r="42" customFormat="false" ht="15" hidden="false" customHeight="false" outlineLevel="0" collapsed="false">
      <c r="A42" s="275" t="s">
        <v>555</v>
      </c>
      <c r="B42" s="276" t="n">
        <f aca="false">SUM(B44+B43)</f>
        <v>0</v>
      </c>
      <c r="C42" s="276" t="n">
        <f aca="false">SUM(C44+C43)</f>
        <v>0</v>
      </c>
      <c r="D42" s="293" t="n">
        <f aca="false">SUM(D44+D43)</f>
        <v>0</v>
      </c>
    </row>
    <row r="43" customFormat="false" ht="15" hidden="false" customHeight="false" outlineLevel="0" collapsed="false">
      <c r="A43" s="275" t="s">
        <v>556</v>
      </c>
      <c r="B43" s="276" t="n">
        <v>0</v>
      </c>
      <c r="C43" s="276" t="n">
        <v>0</v>
      </c>
      <c r="D43" s="293" t="n">
        <v>0</v>
      </c>
    </row>
    <row r="44" customFormat="false" ht="15" hidden="false" customHeight="false" outlineLevel="0" collapsed="false">
      <c r="A44" s="275" t="s">
        <v>557</v>
      </c>
      <c r="B44" s="276" t="n">
        <v>0</v>
      </c>
      <c r="C44" s="276" t="n">
        <v>0</v>
      </c>
      <c r="D44" s="293" t="n">
        <v>0</v>
      </c>
    </row>
    <row r="45" customFormat="false" ht="15" hidden="false" customHeight="false" outlineLevel="0" collapsed="false">
      <c r="A45" s="275" t="s">
        <v>558</v>
      </c>
      <c r="B45" s="276" t="n">
        <v>0</v>
      </c>
      <c r="C45" s="276" t="n">
        <f aca="false">SUM(C46)</f>
        <v>0</v>
      </c>
      <c r="D45" s="293" t="n">
        <f aca="false">SUM(D46)</f>
        <v>0</v>
      </c>
    </row>
    <row r="46" customFormat="false" ht="15" hidden="false" customHeight="false" outlineLevel="0" collapsed="false">
      <c r="A46" s="275" t="s">
        <v>559</v>
      </c>
      <c r="B46" s="276" t="n">
        <v>0</v>
      </c>
      <c r="C46" s="276" t="n">
        <v>0</v>
      </c>
      <c r="D46" s="293" t="n">
        <v>0</v>
      </c>
    </row>
    <row r="47" customFormat="false" ht="15" hidden="false" customHeight="false" outlineLevel="0" collapsed="false">
      <c r="A47" s="275" t="s">
        <v>560</v>
      </c>
      <c r="B47" s="276" t="n">
        <f aca="false">SUM(B48)</f>
        <v>163276.16</v>
      </c>
      <c r="C47" s="276" t="n">
        <f aca="false">SUM(C48)</f>
        <v>59725.26</v>
      </c>
      <c r="D47" s="293" t="n">
        <f aca="false">SUM(D48)</f>
        <v>71864.79</v>
      </c>
    </row>
    <row r="48" customFormat="false" ht="15.75" hidden="false" customHeight="false" outlineLevel="0" collapsed="false">
      <c r="A48" s="294" t="s">
        <v>561</v>
      </c>
      <c r="B48" s="295" t="n">
        <v>163276.16</v>
      </c>
      <c r="C48" s="295" t="n">
        <v>59725.26</v>
      </c>
      <c r="D48" s="296" t="n">
        <v>71864.79</v>
      </c>
    </row>
    <row r="49" customFormat="false" ht="15" hidden="false" customHeight="false" outlineLevel="0" collapsed="false">
      <c r="B49" s="297"/>
      <c r="C49" s="297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2:F29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C2" activeCellId="0" sqref="C2"/>
    </sheetView>
  </sheetViews>
  <sheetFormatPr defaultColWidth="8.6796875" defaultRowHeight="12.75" zeroHeight="false" outlineLevelRow="0" outlineLevelCol="0"/>
  <cols>
    <col collapsed="false" customWidth="true" hidden="false" outlineLevel="0" max="3" min="3" style="0" width="50.15"/>
    <col collapsed="false" customWidth="true" hidden="false" outlineLevel="0" max="4" min="4" style="0" width="15.42"/>
    <col collapsed="false" customWidth="true" hidden="false" outlineLevel="0" max="5" min="5" style="0" width="15.71"/>
    <col collapsed="false" customWidth="true" hidden="false" outlineLevel="0" max="6" min="6" style="0" width="17.42"/>
  </cols>
  <sheetData>
    <row r="2" customFormat="false" ht="18" hidden="false" customHeight="false" outlineLevel="0" collapsed="false">
      <c r="C2" s="3" t="s">
        <v>1</v>
      </c>
    </row>
    <row r="3" customFormat="false" ht="18" hidden="false" customHeight="false" outlineLevel="0" collapsed="false">
      <c r="C3" s="6" t="s">
        <v>2</v>
      </c>
    </row>
    <row r="4" customFormat="false" ht="18" hidden="false" customHeight="false" outlineLevel="0" collapsed="false"/>
    <row r="5" customFormat="false" ht="18" hidden="false" customHeight="false" outlineLevel="0" collapsed="false"/>
    <row r="6" customFormat="false" ht="18" hidden="false" customHeight="false" outlineLevel="0" collapsed="false">
      <c r="C6" s="95" t="s">
        <v>3</v>
      </c>
    </row>
    <row r="7" customFormat="false" ht="18" hidden="false" customHeight="false" outlineLevel="0" collapsed="false"/>
    <row r="8" customFormat="false" ht="18" hidden="false" customHeight="false" outlineLevel="0" collapsed="false">
      <c r="C8" s="95" t="s">
        <v>563</v>
      </c>
    </row>
    <row r="9" customFormat="false" ht="18" hidden="false" customHeight="false" outlineLevel="0" collapsed="false"/>
    <row r="10" customFormat="false" ht="18" hidden="false" customHeight="false" outlineLevel="0" collapsed="false">
      <c r="C10" s="95" t="s">
        <v>564</v>
      </c>
    </row>
    <row r="11" customFormat="false" ht="18" hidden="false" customHeight="false" outlineLevel="0" collapsed="false"/>
    <row r="12" customFormat="false" ht="18" hidden="false" customHeight="false" outlineLevel="0" collapsed="false"/>
    <row r="14" customFormat="false" ht="13.5" hidden="false" customHeight="false" outlineLevel="0" collapsed="false"/>
    <row r="15" customFormat="false" ht="15.75" hidden="false" customHeight="false" outlineLevel="0" collapsed="false">
      <c r="B15" s="298"/>
      <c r="C15" s="299" t="s">
        <v>509</v>
      </c>
      <c r="D15" s="159" t="s">
        <v>197</v>
      </c>
      <c r="E15" s="159" t="s">
        <v>565</v>
      </c>
      <c r="F15" s="300" t="s">
        <v>566</v>
      </c>
    </row>
    <row r="16" customFormat="false" ht="12.75" hidden="false" customHeight="false" outlineLevel="0" collapsed="false">
      <c r="B16" s="250" t="s">
        <v>512</v>
      </c>
      <c r="C16" s="251" t="s">
        <v>513</v>
      </c>
      <c r="D16" s="252" t="n">
        <v>463024.97</v>
      </c>
      <c r="E16" s="252" t="n">
        <v>408653.53</v>
      </c>
      <c r="F16" s="301" t="n">
        <v>238596.79</v>
      </c>
    </row>
    <row r="17" customFormat="false" ht="12.75" hidden="false" customHeight="false" outlineLevel="0" collapsed="false">
      <c r="B17" s="254" t="s">
        <v>514</v>
      </c>
      <c r="C17" s="84" t="s">
        <v>515</v>
      </c>
      <c r="D17" s="192" t="n">
        <v>6636.14</v>
      </c>
      <c r="E17" s="192" t="n">
        <v>6636.14</v>
      </c>
      <c r="F17" s="302" t="n">
        <v>0</v>
      </c>
    </row>
    <row r="18" customFormat="false" ht="12.75" hidden="false" customHeight="false" outlineLevel="0" collapsed="false">
      <c r="B18" s="255" t="s">
        <v>516</v>
      </c>
      <c r="C18" s="84" t="s">
        <v>517</v>
      </c>
      <c r="D18" s="192" t="n">
        <v>1327.23</v>
      </c>
      <c r="E18" s="192" t="n">
        <v>1327.23</v>
      </c>
      <c r="F18" s="302" t="n">
        <v>0</v>
      </c>
    </row>
    <row r="19" customFormat="false" ht="12.75" hidden="false" customHeight="false" outlineLevel="0" collapsed="false">
      <c r="B19" s="255" t="s">
        <v>518</v>
      </c>
      <c r="C19" s="84" t="s">
        <v>519</v>
      </c>
      <c r="D19" s="192" t="n">
        <v>53752.74</v>
      </c>
      <c r="E19" s="192" t="n">
        <v>34507.93</v>
      </c>
      <c r="F19" s="302" t="n">
        <v>18354.45</v>
      </c>
    </row>
    <row r="20" customFormat="false" ht="12.75" hidden="false" customHeight="false" outlineLevel="0" collapsed="false">
      <c r="B20" s="255" t="s">
        <v>520</v>
      </c>
      <c r="C20" s="84" t="s">
        <v>521</v>
      </c>
      <c r="D20" s="192" t="n">
        <v>6636.14</v>
      </c>
      <c r="E20" s="192" t="n">
        <v>13272.28</v>
      </c>
      <c r="F20" s="302" t="n">
        <v>137.58</v>
      </c>
    </row>
    <row r="21" customFormat="false" ht="12.75" hidden="false" customHeight="false" outlineLevel="0" collapsed="false">
      <c r="B21" s="255" t="s">
        <v>522</v>
      </c>
      <c r="C21" s="84" t="s">
        <v>523</v>
      </c>
      <c r="D21" s="192" t="n">
        <v>838808.15</v>
      </c>
      <c r="E21" s="192" t="n">
        <v>1084345.34</v>
      </c>
      <c r="F21" s="302" t="n">
        <v>9273.03</v>
      </c>
    </row>
    <row r="22" customFormat="false" ht="12.75" hidden="false" customHeight="false" outlineLevel="0" collapsed="false">
      <c r="B22" s="255" t="s">
        <v>524</v>
      </c>
      <c r="C22" s="84" t="s">
        <v>525</v>
      </c>
      <c r="D22" s="192" t="n">
        <v>56141.75</v>
      </c>
      <c r="E22" s="192" t="n">
        <v>57203.53</v>
      </c>
      <c r="F22" s="302" t="n">
        <v>32397.25</v>
      </c>
    </row>
    <row r="23" customFormat="false" ht="12.75" hidden="false" customHeight="false" outlineLevel="0" collapsed="false">
      <c r="B23" s="255" t="s">
        <v>526</v>
      </c>
      <c r="C23" s="84" t="s">
        <v>527</v>
      </c>
      <c r="D23" s="192" t="n">
        <v>57734.42</v>
      </c>
      <c r="E23" s="192" t="n">
        <v>49903.78</v>
      </c>
      <c r="F23" s="302" t="n">
        <v>14838.06</v>
      </c>
    </row>
    <row r="24" customFormat="false" ht="12.75" hidden="false" customHeight="false" outlineLevel="0" collapsed="false">
      <c r="B24" s="255" t="s">
        <v>528</v>
      </c>
      <c r="C24" s="84" t="s">
        <v>529</v>
      </c>
      <c r="D24" s="192" t="n">
        <v>26544.56</v>
      </c>
      <c r="E24" s="192" t="n">
        <v>23226.49</v>
      </c>
      <c r="F24" s="302" t="n">
        <v>0</v>
      </c>
    </row>
    <row r="25" customFormat="false" ht="12.75" hidden="false" customHeight="false" outlineLevel="0" collapsed="false">
      <c r="B25" s="255" t="s">
        <v>530</v>
      </c>
      <c r="C25" s="84" t="s">
        <v>531</v>
      </c>
      <c r="D25" s="192" t="n">
        <v>18713.92</v>
      </c>
      <c r="E25" s="192" t="n">
        <v>18846.64</v>
      </c>
      <c r="F25" s="302" t="n">
        <v>9161.74</v>
      </c>
    </row>
    <row r="26" customFormat="false" ht="12.75" hidden="false" customHeight="false" outlineLevel="0" collapsed="false">
      <c r="B26" s="255" t="s">
        <v>532</v>
      </c>
      <c r="C26" s="84" t="s">
        <v>533</v>
      </c>
      <c r="D26" s="192" t="n">
        <v>17054.88</v>
      </c>
      <c r="E26" s="192" t="n">
        <v>17718.49</v>
      </c>
      <c r="F26" s="302" t="n">
        <v>8788.94</v>
      </c>
    </row>
    <row r="27" customFormat="false" ht="12.75" hidden="false" customHeight="false" outlineLevel="0" collapsed="false">
      <c r="B27" s="255" t="s">
        <v>534</v>
      </c>
      <c r="C27" s="84" t="s">
        <v>535</v>
      </c>
      <c r="D27" s="192" t="n">
        <v>4645.3</v>
      </c>
      <c r="E27" s="192" t="n">
        <v>3318.07</v>
      </c>
      <c r="F27" s="302" t="n">
        <v>1444.38</v>
      </c>
    </row>
    <row r="28" customFormat="false" ht="12.75" hidden="false" customHeight="false" outlineLevel="0" collapsed="false">
      <c r="B28" s="254" t="n">
        <v>1070</v>
      </c>
      <c r="C28" s="84" t="s">
        <v>536</v>
      </c>
      <c r="D28" s="192" t="n">
        <v>44727.56</v>
      </c>
      <c r="E28" s="192" t="n">
        <v>35967.88</v>
      </c>
      <c r="F28" s="302" t="n">
        <v>8529.55</v>
      </c>
    </row>
    <row r="29" customFormat="false" ht="13.5" hidden="false" customHeight="false" outlineLevel="0" collapsed="false">
      <c r="B29" s="85"/>
      <c r="C29" s="86" t="s">
        <v>508</v>
      </c>
      <c r="D29" s="87" t="n">
        <f aca="false">SUM(D16:D28)</f>
        <v>1595747.76</v>
      </c>
      <c r="E29" s="87" t="n">
        <f aca="false">SUM(E16:E28)</f>
        <v>1754927.33</v>
      </c>
      <c r="F29" s="303" t="n">
        <f aca="false">SUM(F16:F28)</f>
        <v>341521.77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D4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O37" activeCellId="0" sqref="AO37"/>
    </sheetView>
  </sheetViews>
  <sheetFormatPr defaultColWidth="8.6796875" defaultRowHeight="12.75" zeroHeight="false" outlineLevelRow="0" outlineLevelCol="0"/>
  <cols>
    <col collapsed="false" customWidth="true" hidden="false" outlineLevel="0" max="1" min="1" style="0" width="7.57"/>
    <col collapsed="false" customWidth="true" hidden="false" outlineLevel="0" max="2" min="2" style="0" width="6"/>
    <col collapsed="false" customWidth="true" hidden="true" outlineLevel="0" max="8" min="3" style="0" width="11.53"/>
    <col collapsed="false" customWidth="true" hidden="false" outlineLevel="0" max="9" min="9" style="0" width="7.29"/>
    <col collapsed="false" customWidth="true" hidden="false" outlineLevel="0" max="10" min="10" style="0" width="43.71"/>
    <col collapsed="false" customWidth="true" hidden="true" outlineLevel="0" max="24" min="11" style="0" width="8.86"/>
    <col collapsed="false" customWidth="true" hidden="true" outlineLevel="0" max="25" min="25" style="0" width="13.42"/>
    <col collapsed="false" customWidth="true" hidden="true" outlineLevel="0" max="26" min="26" style="0" width="11.85"/>
    <col collapsed="false" customWidth="true" hidden="true" outlineLevel="0" max="27" min="27" style="0" width="11.71"/>
    <col collapsed="false" customWidth="true" hidden="true" outlineLevel="0" max="28" min="28" style="0" width="11.57"/>
    <col collapsed="false" customWidth="true" hidden="true" outlineLevel="0" max="30" min="29" style="0" width="10.71"/>
    <col collapsed="false" customWidth="true" hidden="true" outlineLevel="0" max="32" min="31" style="0" width="12.29"/>
    <col collapsed="false" customWidth="true" hidden="true" outlineLevel="0" max="33" min="33" style="0" width="13.15"/>
    <col collapsed="false" customWidth="true" hidden="true" outlineLevel="0" max="34" min="34" style="142" width="13.86"/>
    <col collapsed="false" customWidth="true" hidden="true" outlineLevel="0" max="35" min="35" style="142" width="15.42"/>
    <col collapsed="false" customWidth="true" hidden="true" outlineLevel="0" max="36" min="36" style="19" width="14.29"/>
    <col collapsed="false" customWidth="true" hidden="true" outlineLevel="0" max="37" min="37" style="142" width="13.57"/>
    <col collapsed="false" customWidth="true" hidden="true" outlineLevel="0" max="39" min="38" style="142" width="12.71"/>
    <col collapsed="false" customWidth="true" hidden="true" outlineLevel="0" max="40" min="40" style="0" width="18.14"/>
    <col collapsed="false" customWidth="true" hidden="false" outlineLevel="0" max="41" min="41" style="92" width="18.14"/>
    <col collapsed="false" customWidth="true" hidden="true" outlineLevel="0" max="43" min="42" style="93" width="14.42"/>
    <col collapsed="false" customWidth="true" hidden="false" outlineLevel="0" max="44" min="44" style="93" width="14.42"/>
    <col collapsed="false" customWidth="true" hidden="true" outlineLevel="0" max="46" min="45" style="93" width="14.42"/>
    <col collapsed="false" customWidth="true" hidden="false" outlineLevel="0" max="48" min="47" style="93" width="14.42"/>
    <col collapsed="false" customWidth="true" hidden="true" outlineLevel="0" max="49" min="49" style="19" width="16.43"/>
    <col collapsed="false" customWidth="true" hidden="true" outlineLevel="0" max="50" min="50" style="19" width="14.14"/>
    <col collapsed="false" customWidth="true" hidden="true" outlineLevel="0" max="51" min="51" style="19" width="15.14"/>
    <col collapsed="false" customWidth="true" hidden="true" outlineLevel="0" max="53" min="52" style="19" width="17.71"/>
    <col collapsed="false" customWidth="true" hidden="true" outlineLevel="0" max="54" min="54" style="19" width="13.29"/>
    <col collapsed="false" customWidth="true" hidden="true" outlineLevel="0" max="55" min="55" style="143" width="15.14"/>
    <col collapsed="false" customWidth="true" hidden="true" outlineLevel="0" max="57" min="56" style="0" width="11.53"/>
  </cols>
  <sheetData>
    <row r="1" customFormat="false" ht="12.75" hidden="false" customHeight="false" outlineLevel="0" collapsed="false">
      <c r="A1" s="146" t="s">
        <v>186</v>
      </c>
      <c r="B1" s="147"/>
      <c r="C1" s="147"/>
      <c r="D1" s="147"/>
      <c r="E1" s="147"/>
      <c r="F1" s="147"/>
      <c r="G1" s="147"/>
      <c r="H1" s="147"/>
      <c r="I1" s="146"/>
      <c r="J1" s="148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9"/>
      <c r="W1" s="149"/>
      <c r="X1" s="142"/>
      <c r="Y1" s="142"/>
      <c r="Z1" s="142"/>
      <c r="AA1" s="142"/>
      <c r="AB1" s="142"/>
      <c r="AC1" s="142"/>
      <c r="AD1" s="142"/>
      <c r="AE1" s="142"/>
      <c r="AF1" s="142"/>
      <c r="AG1" s="150"/>
    </row>
    <row r="2" customFormat="false" ht="12.75" hidden="false" customHeight="false" outlineLevel="0" collapsed="false">
      <c r="A2" s="146" t="s">
        <v>187</v>
      </c>
      <c r="B2" s="147"/>
      <c r="C2" s="147"/>
      <c r="D2" s="147"/>
      <c r="E2" s="147"/>
      <c r="F2" s="147"/>
      <c r="G2" s="147"/>
      <c r="H2" s="147"/>
      <c r="I2" s="146"/>
      <c r="J2" s="148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9"/>
      <c r="W2" s="149"/>
      <c r="X2" s="142"/>
      <c r="Y2" s="142"/>
      <c r="Z2" s="142"/>
      <c r="AA2" s="142"/>
      <c r="AB2" s="142"/>
      <c r="AC2" s="142"/>
      <c r="AD2" s="142"/>
      <c r="AE2" s="142"/>
      <c r="AF2" s="142"/>
      <c r="AG2" s="150"/>
      <c r="AN2" s="151" t="n">
        <v>7.5345</v>
      </c>
      <c r="AO2" s="93"/>
    </row>
    <row r="3" customFormat="false" ht="13.5" hidden="false" customHeight="false" outlineLevel="0" collapsed="false">
      <c r="A3" s="148"/>
      <c r="B3" s="147"/>
      <c r="C3" s="147"/>
      <c r="D3" s="147"/>
      <c r="E3" s="147"/>
      <c r="F3" s="147"/>
      <c r="G3" s="147"/>
      <c r="H3" s="147"/>
      <c r="I3" s="152"/>
      <c r="J3" s="148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9"/>
      <c r="W3" s="149"/>
      <c r="X3" s="142"/>
      <c r="Y3" s="142"/>
      <c r="Z3" s="142"/>
      <c r="AA3" s="142"/>
      <c r="AB3" s="142"/>
      <c r="AC3" s="142"/>
      <c r="AD3" s="142"/>
      <c r="AE3" s="142"/>
      <c r="AF3" s="142"/>
      <c r="AG3" s="150"/>
    </row>
    <row r="4" customFormat="false" ht="26.25" hidden="false" customHeight="false" outlineLevel="0" collapsed="false">
      <c r="A4" s="153" t="s">
        <v>188</v>
      </c>
      <c r="B4" s="154" t="s">
        <v>189</v>
      </c>
      <c r="C4" s="154" t="n">
        <v>2</v>
      </c>
      <c r="D4" s="154" t="n">
        <v>3</v>
      </c>
      <c r="E4" s="154" t="n">
        <v>4</v>
      </c>
      <c r="F4" s="154" t="n">
        <v>5</v>
      </c>
      <c r="G4" s="154" t="n">
        <v>6</v>
      </c>
      <c r="H4" s="154" t="n">
        <v>7</v>
      </c>
      <c r="I4" s="155" t="s">
        <v>190</v>
      </c>
      <c r="J4" s="155" t="s">
        <v>191</v>
      </c>
      <c r="K4" s="156" t="s">
        <v>92</v>
      </c>
      <c r="L4" s="156" t="s">
        <v>93</v>
      </c>
      <c r="M4" s="157" t="s">
        <v>94</v>
      </c>
      <c r="N4" s="156" t="s">
        <v>46</v>
      </c>
      <c r="O4" s="156" t="s">
        <v>192</v>
      </c>
      <c r="P4" s="156" t="s">
        <v>47</v>
      </c>
      <c r="Q4" s="156" t="s">
        <v>193</v>
      </c>
      <c r="R4" s="156" t="s">
        <v>50</v>
      </c>
      <c r="S4" s="156" t="s">
        <v>48</v>
      </c>
      <c r="T4" s="156" t="s">
        <v>50</v>
      </c>
      <c r="U4" s="156" t="s">
        <v>51</v>
      </c>
      <c r="V4" s="158" t="s">
        <v>194</v>
      </c>
      <c r="W4" s="158" t="s">
        <v>49</v>
      </c>
      <c r="X4" s="159" t="s">
        <v>51</v>
      </c>
      <c r="Y4" s="159" t="s">
        <v>15</v>
      </c>
      <c r="Z4" s="159" t="s">
        <v>15</v>
      </c>
      <c r="AA4" s="159" t="s">
        <v>195</v>
      </c>
      <c r="AB4" s="159" t="s">
        <v>97</v>
      </c>
      <c r="AC4" s="159" t="s">
        <v>52</v>
      </c>
      <c r="AD4" s="159"/>
      <c r="AE4" s="160" t="s">
        <v>99</v>
      </c>
      <c r="AF4" s="160" t="s">
        <v>100</v>
      </c>
      <c r="AG4" s="161" t="s">
        <v>196</v>
      </c>
      <c r="AH4" s="159" t="s">
        <v>20</v>
      </c>
      <c r="AI4" s="159" t="s">
        <v>104</v>
      </c>
      <c r="AJ4" s="159" t="s">
        <v>50</v>
      </c>
      <c r="AK4" s="159" t="s">
        <v>16</v>
      </c>
      <c r="AL4" s="159" t="s">
        <v>99</v>
      </c>
      <c r="AM4" s="159" t="s">
        <v>100</v>
      </c>
      <c r="AN4" s="159" t="s">
        <v>197</v>
      </c>
      <c r="AO4" s="162" t="s">
        <v>106</v>
      </c>
      <c r="AP4" s="162" t="s">
        <v>107</v>
      </c>
      <c r="AQ4" s="162"/>
      <c r="AR4" s="162" t="s">
        <v>108</v>
      </c>
      <c r="AS4" s="162" t="s">
        <v>198</v>
      </c>
      <c r="AT4" s="162"/>
      <c r="AU4" s="162" t="s">
        <v>20</v>
      </c>
      <c r="AV4" s="162" t="s">
        <v>103</v>
      </c>
      <c r="AW4" s="163"/>
      <c r="AX4" s="163"/>
      <c r="AY4" s="163"/>
      <c r="AZ4" s="163"/>
      <c r="BA4" s="163"/>
    </row>
    <row r="5" customFormat="false" ht="12.75" hidden="false" customHeight="false" outlineLevel="0" collapsed="false">
      <c r="A5" s="164"/>
      <c r="B5" s="165"/>
      <c r="C5" s="165"/>
      <c r="D5" s="165"/>
      <c r="E5" s="165"/>
      <c r="F5" s="165"/>
      <c r="G5" s="165"/>
      <c r="H5" s="165"/>
      <c r="I5" s="166" t="s">
        <v>199</v>
      </c>
      <c r="J5" s="167"/>
      <c r="K5" s="168" t="e">
        <f aca="false">SUM(K6)</f>
        <v>#REF!</v>
      </c>
      <c r="L5" s="168" t="e">
        <f aca="false">SUM(L6)</f>
        <v>#REF!</v>
      </c>
      <c r="M5" s="168" t="e">
        <f aca="false">SUM(M6)</f>
        <v>#REF!</v>
      </c>
      <c r="N5" s="168" t="e">
        <f aca="false">SUM(N6)</f>
        <v>#REF!</v>
      </c>
      <c r="O5" s="168" t="e">
        <f aca="false">SUM(O6)</f>
        <v>#REF!</v>
      </c>
      <c r="P5" s="168" t="e">
        <f aca="false">SUM(P6)</f>
        <v>#REF!</v>
      </c>
      <c r="Q5" s="168" t="e">
        <f aca="false">SUM(Q6)</f>
        <v>#REF!</v>
      </c>
      <c r="R5" s="168" t="e">
        <f aca="false">SUM(R6)</f>
        <v>#REF!</v>
      </c>
      <c r="S5" s="168" t="e">
        <f aca="false">SUM(S6)</f>
        <v>#REF!</v>
      </c>
      <c r="T5" s="168" t="e">
        <f aca="false">SUM(T6)</f>
        <v>#REF!</v>
      </c>
      <c r="U5" s="168" t="e">
        <f aca="false">SUM(U6)</f>
        <v>#REF!</v>
      </c>
      <c r="V5" s="168" t="e">
        <f aca="false">SUM(V6)</f>
        <v>#DIV/0!</v>
      </c>
      <c r="W5" s="168" t="e">
        <f aca="false">SUM(W6)</f>
        <v>#REF!</v>
      </c>
      <c r="X5" s="168" t="e">
        <f aca="false">SUM(X6)</f>
        <v>#REF!</v>
      </c>
      <c r="Y5" s="168" t="e">
        <f aca="false">SUM(Y6)</f>
        <v>#REF!</v>
      </c>
      <c r="Z5" s="168" t="e">
        <f aca="false">SUM(Z6)</f>
        <v>#REF!</v>
      </c>
      <c r="AA5" s="168" t="e">
        <f aca="false">SUM(AA6)</f>
        <v>#REF!</v>
      </c>
      <c r="AB5" s="168" t="e">
        <f aca="false">SUM(AB6)</f>
        <v>#REF!</v>
      </c>
      <c r="AC5" s="168" t="e">
        <f aca="false">SUM(AC6)</f>
        <v>#REF!</v>
      </c>
      <c r="AD5" s="168" t="n">
        <f aca="false">SUM(AD6)</f>
        <v>6910000</v>
      </c>
      <c r="AE5" s="168" t="n">
        <f aca="false">SUM(AE6)</f>
        <v>0</v>
      </c>
      <c r="AF5" s="168" t="n">
        <f aca="false">SUM(AF6)</f>
        <v>0</v>
      </c>
      <c r="AG5" s="168" t="e">
        <f aca="false">SUM(AG6)</f>
        <v>#REF!</v>
      </c>
      <c r="AH5" s="168" t="n">
        <f aca="false">SUM(AH6)</f>
        <v>3651737.44</v>
      </c>
      <c r="AI5" s="168" t="n">
        <f aca="false">SUM(AI6)</f>
        <v>7402000</v>
      </c>
      <c r="AJ5" s="168" t="n">
        <f aca="false">SUM(AJ6)</f>
        <v>2046670.1</v>
      </c>
      <c r="AK5" s="168" t="n">
        <f aca="false">SUM(AK6)</f>
        <v>11430161.6</v>
      </c>
      <c r="AL5" s="168" t="n">
        <f aca="false">SUM(AL6)</f>
        <v>1263500</v>
      </c>
      <c r="AM5" s="168" t="n">
        <f aca="false">SUM(AM6)</f>
        <v>675500</v>
      </c>
      <c r="AN5" s="168" t="n">
        <f aca="false">SUM(AN6)</f>
        <v>12023161.6</v>
      </c>
      <c r="AO5" s="169" t="n">
        <f aca="false">SUM(AN5/$AN$2)</f>
        <v>1595747.77357489</v>
      </c>
      <c r="AP5" s="169" t="n">
        <f aca="false">SUM(AP6)</f>
        <v>13222500</v>
      </c>
      <c r="AQ5" s="169" t="n">
        <f aca="false">SUM(AQ6)</f>
        <v>0</v>
      </c>
      <c r="AR5" s="169" t="n">
        <f aca="false">SUM(AP5/$AN$2)</f>
        <v>1754927.33426239</v>
      </c>
      <c r="AS5" s="169" t="n">
        <f aca="false">SUM(AQ5/$AN$2)</f>
        <v>0</v>
      </c>
      <c r="AT5" s="169" t="n">
        <f aca="false">SUM(AR5/$AN$2)</f>
        <v>232918.884366898</v>
      </c>
      <c r="AU5" s="169" t="n">
        <f aca="false">SUM(AU6)</f>
        <v>341521.77</v>
      </c>
      <c r="AV5" s="170" t="n">
        <f aca="false">SUM(AU5/AR5*100)</f>
        <v>19.4607356858763</v>
      </c>
    </row>
    <row r="6" customFormat="false" ht="12.75" hidden="false" customHeight="false" outlineLevel="0" collapsed="false">
      <c r="A6" s="171"/>
      <c r="B6" s="172"/>
      <c r="C6" s="172"/>
      <c r="D6" s="172"/>
      <c r="E6" s="172"/>
      <c r="F6" s="172"/>
      <c r="G6" s="172"/>
      <c r="H6" s="172"/>
      <c r="I6" s="173" t="s">
        <v>200</v>
      </c>
      <c r="J6" s="174" t="s">
        <v>201</v>
      </c>
      <c r="K6" s="175" t="e">
        <f aca="false">SUM(K7+#REF!+K27)</f>
        <v>#REF!</v>
      </c>
      <c r="L6" s="175" t="e">
        <f aca="false">SUM(L7+#REF!+L27)</f>
        <v>#REF!</v>
      </c>
      <c r="M6" s="175" t="e">
        <f aca="false">SUM(M7+#REF!+M27)</f>
        <v>#REF!</v>
      </c>
      <c r="N6" s="175" t="e">
        <f aca="false">SUM(N7+N27)</f>
        <v>#REF!</v>
      </c>
      <c r="O6" s="175" t="e">
        <f aca="false">SUM(O7+O27)</f>
        <v>#REF!</v>
      </c>
      <c r="P6" s="175" t="e">
        <f aca="false">SUM(P7+P27)</f>
        <v>#REF!</v>
      </c>
      <c r="Q6" s="175" t="e">
        <f aca="false">SUM(Q7+Q27)</f>
        <v>#REF!</v>
      </c>
      <c r="R6" s="175" t="e">
        <f aca="false">SUM(R7+R27)</f>
        <v>#REF!</v>
      </c>
      <c r="S6" s="175" t="e">
        <f aca="false">SUM(S7+S27)</f>
        <v>#REF!</v>
      </c>
      <c r="T6" s="175" t="e">
        <f aca="false">SUM(T7+T27)</f>
        <v>#REF!</v>
      </c>
      <c r="U6" s="175" t="e">
        <f aca="false">SUM(U7+U27)</f>
        <v>#REF!</v>
      </c>
      <c r="V6" s="175" t="e">
        <f aca="false">SUM(V7+V27)</f>
        <v>#DIV/0!</v>
      </c>
      <c r="W6" s="175" t="e">
        <f aca="false">SUM(W7+W27)</f>
        <v>#REF!</v>
      </c>
      <c r="X6" s="175" t="e">
        <f aca="false">SUM(X7+X27)</f>
        <v>#REF!</v>
      </c>
      <c r="Y6" s="175" t="e">
        <f aca="false">SUM(Y7+Y27)</f>
        <v>#REF!</v>
      </c>
      <c r="Z6" s="175" t="e">
        <f aca="false">SUM(Z7+Z27)</f>
        <v>#REF!</v>
      </c>
      <c r="AA6" s="175" t="e">
        <f aca="false">SUM(AA7+AA27)</f>
        <v>#REF!</v>
      </c>
      <c r="AB6" s="175" t="e">
        <f aca="false">SUM(AB7+AB27)</f>
        <v>#REF!</v>
      </c>
      <c r="AC6" s="175" t="e">
        <f aca="false">SUM(AC7+AC27)</f>
        <v>#REF!</v>
      </c>
      <c r="AD6" s="175" t="n">
        <f aca="false">SUM(AD7+AD27)</f>
        <v>6910000</v>
      </c>
      <c r="AE6" s="175" t="n">
        <f aca="false">SUM(AE7+AE27)</f>
        <v>0</v>
      </c>
      <c r="AF6" s="175" t="n">
        <f aca="false">SUM(AF7+AF27)</f>
        <v>0</v>
      </c>
      <c r="AG6" s="175" t="e">
        <f aca="false">SUM(AG7+AG27)</f>
        <v>#REF!</v>
      </c>
      <c r="AH6" s="175" t="n">
        <f aca="false">SUM(AH7+AH27)</f>
        <v>3651737.44</v>
      </c>
      <c r="AI6" s="175" t="n">
        <f aca="false">SUM(AI7+AI27)</f>
        <v>7402000</v>
      </c>
      <c r="AJ6" s="175" t="n">
        <f aca="false">SUM(AJ7+AJ27)</f>
        <v>2046670.1</v>
      </c>
      <c r="AK6" s="175" t="n">
        <f aca="false">SUM(AK7+AK27)</f>
        <v>11430161.6</v>
      </c>
      <c r="AL6" s="175" t="n">
        <f aca="false">SUM(AL7+AL27)</f>
        <v>1263500</v>
      </c>
      <c r="AM6" s="175" t="n">
        <f aca="false">SUM(AM7+AM27)</f>
        <v>675500</v>
      </c>
      <c r="AN6" s="175" t="n">
        <f aca="false">SUM(AN7+AN27)</f>
        <v>12023161.6</v>
      </c>
      <c r="AO6" s="176" t="n">
        <f aca="false">SUM(AN6/$AN$2)</f>
        <v>1595747.77357489</v>
      </c>
      <c r="AP6" s="176" t="n">
        <f aca="false">SUM(AP7+AP27)</f>
        <v>13222500</v>
      </c>
      <c r="AQ6" s="176" t="n">
        <f aca="false">SUM(AQ7+AQ27)</f>
        <v>0</v>
      </c>
      <c r="AR6" s="176" t="n">
        <f aca="false">SUM(AP6/$AN$2)</f>
        <v>1754927.33426239</v>
      </c>
      <c r="AS6" s="176" t="n">
        <f aca="false">SUM(AS7+AS27)</f>
        <v>13434000</v>
      </c>
      <c r="AT6" s="176" t="n">
        <f aca="false">SUM(AT7+AT27)</f>
        <v>0</v>
      </c>
      <c r="AU6" s="176" t="n">
        <f aca="false">SUM(AU7+AU27)</f>
        <v>341521.77</v>
      </c>
      <c r="AV6" s="177" t="n">
        <f aca="false">SUM(AU6/AR6*100)</f>
        <v>19.4607356858763</v>
      </c>
    </row>
    <row r="7" customFormat="false" ht="12.75" hidden="false" customHeight="false" outlineLevel="0" collapsed="false">
      <c r="A7" s="178"/>
      <c r="B7" s="179"/>
      <c r="C7" s="179"/>
      <c r="D7" s="179"/>
      <c r="E7" s="179"/>
      <c r="F7" s="179"/>
      <c r="G7" s="179"/>
      <c r="H7" s="179"/>
      <c r="I7" s="180" t="s">
        <v>202</v>
      </c>
      <c r="J7" s="181" t="s">
        <v>203</v>
      </c>
      <c r="K7" s="182" t="e">
        <f aca="false">SUM(K8)</f>
        <v>#REF!</v>
      </c>
      <c r="L7" s="182" t="e">
        <f aca="false">SUM(L8)</f>
        <v>#REF!</v>
      </c>
      <c r="M7" s="182" t="e">
        <f aca="false">SUM(M8)</f>
        <v>#REF!</v>
      </c>
      <c r="N7" s="182" t="n">
        <f aca="false">SUM(N8)</f>
        <v>128000</v>
      </c>
      <c r="O7" s="182" t="n">
        <f aca="false">SUM(O8)</f>
        <v>128000</v>
      </c>
      <c r="P7" s="182" t="n">
        <f aca="false">SUM(P8)</f>
        <v>128000</v>
      </c>
      <c r="Q7" s="182" t="n">
        <f aca="false">SUM(Q8)</f>
        <v>128000</v>
      </c>
      <c r="R7" s="182" t="n">
        <f aca="false">SUM(R8)</f>
        <v>67838.38</v>
      </c>
      <c r="S7" s="182" t="n">
        <f aca="false">SUM(S8)</f>
        <v>135000</v>
      </c>
      <c r="T7" s="182" t="n">
        <f aca="false">SUM(T8)</f>
        <v>46004.14</v>
      </c>
      <c r="U7" s="182" t="n">
        <f aca="false">SUM(U8)</f>
        <v>0</v>
      </c>
      <c r="V7" s="182" t="n">
        <f aca="false">SUM(V8)</f>
        <v>946.666666666667</v>
      </c>
      <c r="W7" s="182" t="n">
        <f aca="false">SUM(W8)</f>
        <v>220000</v>
      </c>
      <c r="X7" s="182" t="n">
        <f aca="false">SUM(X8)</f>
        <v>160000</v>
      </c>
      <c r="Y7" s="182" t="n">
        <f aca="false">SUM(Y8)</f>
        <v>210000</v>
      </c>
      <c r="Z7" s="182" t="n">
        <f aca="false">SUM(Z8)</f>
        <v>193000</v>
      </c>
      <c r="AA7" s="182" t="n">
        <f aca="false">SUM(AA8)</f>
        <v>160000</v>
      </c>
      <c r="AB7" s="182" t="n">
        <f aca="false">SUM(AB8)</f>
        <v>78432.05</v>
      </c>
      <c r="AC7" s="182" t="n">
        <f aca="false">SUM(AC8)</f>
        <v>160000</v>
      </c>
      <c r="AD7" s="182" t="n">
        <f aca="false">SUM(AD8)</f>
        <v>150000</v>
      </c>
      <c r="AE7" s="182" t="n">
        <f aca="false">SUM(AE8)</f>
        <v>0</v>
      </c>
      <c r="AF7" s="182" t="n">
        <f aca="false">SUM(AF8)</f>
        <v>0</v>
      </c>
      <c r="AG7" s="182" t="n">
        <f aca="false">SUM(AG8)</f>
        <v>150000</v>
      </c>
      <c r="AH7" s="182" t="n">
        <f aca="false">SUM(AH8)</f>
        <v>99202.66</v>
      </c>
      <c r="AI7" s="182" t="n">
        <f aca="false">SUM(AI8)</f>
        <v>260000</v>
      </c>
      <c r="AJ7" s="182" t="n">
        <f aca="false">SUM(AJ8)</f>
        <v>83193.96</v>
      </c>
      <c r="AK7" s="182" t="n">
        <f aca="false">SUM(AK8)</f>
        <v>130000</v>
      </c>
      <c r="AL7" s="182" t="n">
        <f aca="false">SUM(AL8)</f>
        <v>0</v>
      </c>
      <c r="AM7" s="182" t="n">
        <f aca="false">SUM(AM8)</f>
        <v>0</v>
      </c>
      <c r="AN7" s="182" t="n">
        <f aca="false">SUM(AN8)</f>
        <v>130000</v>
      </c>
      <c r="AO7" s="176" t="n">
        <f aca="false">SUM(AN7/$AN$2)</f>
        <v>17253.9650939014</v>
      </c>
      <c r="AP7" s="183" t="n">
        <f aca="false">SUM(AP8)</f>
        <v>165000</v>
      </c>
      <c r="AQ7" s="183" t="n">
        <f aca="false">SUM(AQ8)</f>
        <v>0</v>
      </c>
      <c r="AR7" s="176" t="n">
        <f aca="false">SUM(AP7/$AN$2)</f>
        <v>21899.2633884133</v>
      </c>
      <c r="AS7" s="183" t="n">
        <f aca="false">SUM(AS8)</f>
        <v>130000</v>
      </c>
      <c r="AT7" s="183" t="n">
        <f aca="false">SUM(AT8)</f>
        <v>0</v>
      </c>
      <c r="AU7" s="176" t="n">
        <f aca="false">SUM(AU8)</f>
        <v>9270.45</v>
      </c>
      <c r="AV7" s="177" t="n">
        <f aca="false">SUM(AU7/AR7*100)</f>
        <v>42.3322457727273</v>
      </c>
    </row>
    <row r="8" customFormat="false" ht="12.75" hidden="false" customHeight="false" outlineLevel="0" collapsed="false">
      <c r="A8" s="184" t="s">
        <v>204</v>
      </c>
      <c r="B8" s="179"/>
      <c r="C8" s="179"/>
      <c r="D8" s="179"/>
      <c r="E8" s="179"/>
      <c r="F8" s="179"/>
      <c r="G8" s="179"/>
      <c r="H8" s="179"/>
      <c r="I8" s="180" t="s">
        <v>205</v>
      </c>
      <c r="J8" s="181"/>
      <c r="K8" s="182" t="e">
        <f aca="false">SUM(K9+K20)</f>
        <v>#REF!</v>
      </c>
      <c r="L8" s="182" t="e">
        <f aca="false">SUM(L9+L20)</f>
        <v>#REF!</v>
      </c>
      <c r="M8" s="182" t="e">
        <f aca="false">SUM(M9+M20)</f>
        <v>#REF!</v>
      </c>
      <c r="N8" s="182" t="n">
        <f aca="false">SUM(N9+N20)</f>
        <v>128000</v>
      </c>
      <c r="O8" s="182" t="n">
        <f aca="false">SUM(O9+O20)</f>
        <v>128000</v>
      </c>
      <c r="P8" s="182" t="n">
        <f aca="false">SUM(P9+P20)</f>
        <v>128000</v>
      </c>
      <c r="Q8" s="182" t="n">
        <f aca="false">SUM(Q9+Q20)</f>
        <v>128000</v>
      </c>
      <c r="R8" s="182" t="n">
        <f aca="false">SUM(R9+R20)</f>
        <v>67838.38</v>
      </c>
      <c r="S8" s="182" t="n">
        <f aca="false">SUM(S9+S20)</f>
        <v>135000</v>
      </c>
      <c r="T8" s="182" t="n">
        <f aca="false">SUM(T9+T20)</f>
        <v>46004.14</v>
      </c>
      <c r="U8" s="182" t="n">
        <f aca="false">SUM(U9+U20)</f>
        <v>0</v>
      </c>
      <c r="V8" s="182" t="n">
        <f aca="false">SUM(V9+V20)</f>
        <v>946.666666666667</v>
      </c>
      <c r="W8" s="182" t="n">
        <f aca="false">SUM(W9+W20)</f>
        <v>220000</v>
      </c>
      <c r="X8" s="182" t="n">
        <f aca="false">SUM(X9+X20)</f>
        <v>160000</v>
      </c>
      <c r="Y8" s="182" t="n">
        <f aca="false">SUM(Y9+Y20)</f>
        <v>210000</v>
      </c>
      <c r="Z8" s="182" t="n">
        <f aca="false">SUM(Z9+Z20)</f>
        <v>193000</v>
      </c>
      <c r="AA8" s="182" t="n">
        <f aca="false">SUM(AA9+AA20)</f>
        <v>160000</v>
      </c>
      <c r="AB8" s="182" t="n">
        <f aca="false">SUM(AB9+AB20)</f>
        <v>78432.05</v>
      </c>
      <c r="AC8" s="182" t="n">
        <f aca="false">SUM(AC9+AC20)</f>
        <v>160000</v>
      </c>
      <c r="AD8" s="182" t="n">
        <f aca="false">SUM(AD9+AD20)</f>
        <v>150000</v>
      </c>
      <c r="AE8" s="182" t="n">
        <f aca="false">SUM(AE9+AE20)</f>
        <v>0</v>
      </c>
      <c r="AF8" s="182" t="n">
        <f aca="false">SUM(AF9+AF20)</f>
        <v>0</v>
      </c>
      <c r="AG8" s="182" t="n">
        <f aca="false">SUM(AG9+AG20)</f>
        <v>150000</v>
      </c>
      <c r="AH8" s="182" t="n">
        <f aca="false">SUM(AH9+AH20)</f>
        <v>99202.66</v>
      </c>
      <c r="AI8" s="182" t="n">
        <f aca="false">SUM(AI9+AI20)</f>
        <v>260000</v>
      </c>
      <c r="AJ8" s="182" t="n">
        <f aca="false">SUM(AJ9+AJ20)</f>
        <v>83193.96</v>
      </c>
      <c r="AK8" s="182" t="n">
        <f aca="false">SUM(AK9+AK20)</f>
        <v>130000</v>
      </c>
      <c r="AL8" s="182" t="n">
        <f aca="false">SUM(AL9+AL20)</f>
        <v>0</v>
      </c>
      <c r="AM8" s="182" t="n">
        <f aca="false">SUM(AM9+AM20)</f>
        <v>0</v>
      </c>
      <c r="AN8" s="182" t="n">
        <f aca="false">SUM(AN9+AN20)</f>
        <v>130000</v>
      </c>
      <c r="AO8" s="176" t="n">
        <f aca="false">SUM(AN8/$AN$2)</f>
        <v>17253.9650939014</v>
      </c>
      <c r="AP8" s="183" t="n">
        <f aca="false">SUM(AP9+AP20)</f>
        <v>165000</v>
      </c>
      <c r="AQ8" s="183" t="n">
        <f aca="false">SUM(AQ9+AQ20)</f>
        <v>0</v>
      </c>
      <c r="AR8" s="176" t="n">
        <f aca="false">SUM(AP8/$AN$2)</f>
        <v>21899.2633884133</v>
      </c>
      <c r="AS8" s="183" t="n">
        <f aca="false">SUM(AS9+AS20)</f>
        <v>130000</v>
      </c>
      <c r="AT8" s="183" t="n">
        <f aca="false">SUM(AT9+AT20)</f>
        <v>0</v>
      </c>
      <c r="AU8" s="176" t="n">
        <f aca="false">SUM(AU9+AU20)</f>
        <v>9270.45</v>
      </c>
      <c r="AV8" s="177" t="n">
        <f aca="false">SUM(AU8/AR8*100)</f>
        <v>42.3322457727273</v>
      </c>
    </row>
    <row r="9" customFormat="false" ht="12.75" hidden="false" customHeight="false" outlineLevel="0" collapsed="false">
      <c r="A9" s="178" t="s">
        <v>206</v>
      </c>
      <c r="B9" s="172"/>
      <c r="C9" s="172"/>
      <c r="D9" s="172"/>
      <c r="E9" s="172"/>
      <c r="F9" s="172"/>
      <c r="G9" s="172"/>
      <c r="H9" s="172"/>
      <c r="I9" s="185" t="s">
        <v>207</v>
      </c>
      <c r="J9" s="186" t="s">
        <v>208</v>
      </c>
      <c r="K9" s="187" t="e">
        <f aca="false">SUM(K10)</f>
        <v>#REF!</v>
      </c>
      <c r="L9" s="187" t="e">
        <f aca="false">SUM(L10)</f>
        <v>#REF!</v>
      </c>
      <c r="M9" s="187" t="e">
        <f aca="false">SUM(M10)</f>
        <v>#REF!</v>
      </c>
      <c r="N9" s="187" t="n">
        <f aca="false">SUM(N10)</f>
        <v>108000</v>
      </c>
      <c r="O9" s="187" t="n">
        <f aca="false">SUM(O10)</f>
        <v>108000</v>
      </c>
      <c r="P9" s="187" t="n">
        <f aca="false">SUM(P10)</f>
        <v>108000</v>
      </c>
      <c r="Q9" s="187" t="n">
        <f aca="false">SUM(Q10)</f>
        <v>108000</v>
      </c>
      <c r="R9" s="187" t="n">
        <f aca="false">SUM(R10)</f>
        <v>57838.38</v>
      </c>
      <c r="S9" s="187" t="n">
        <f aca="false">SUM(S10)</f>
        <v>115000</v>
      </c>
      <c r="T9" s="187" t="n">
        <f aca="false">SUM(T10)</f>
        <v>41004.14</v>
      </c>
      <c r="U9" s="187" t="n">
        <f aca="false">SUM(U10)</f>
        <v>0</v>
      </c>
      <c r="V9" s="187" t="n">
        <f aca="false">SUM(V10)</f>
        <v>846.666666666667</v>
      </c>
      <c r="W9" s="187" t="n">
        <f aca="false">SUM(W10)</f>
        <v>200000</v>
      </c>
      <c r="X9" s="187" t="n">
        <f aca="false">SUM(X10)</f>
        <v>130000</v>
      </c>
      <c r="Y9" s="187" t="n">
        <f aca="false">SUM(Y10)</f>
        <v>180000</v>
      </c>
      <c r="Z9" s="187" t="n">
        <f aca="false">SUM(Z10)</f>
        <v>163000</v>
      </c>
      <c r="AA9" s="187" t="n">
        <f aca="false">SUM(AA10)</f>
        <v>130000</v>
      </c>
      <c r="AB9" s="187" t="n">
        <f aca="false">SUM(AB10)</f>
        <v>65932.05</v>
      </c>
      <c r="AC9" s="187" t="n">
        <f aca="false">SUM(AC10)</f>
        <v>130000</v>
      </c>
      <c r="AD9" s="187" t="n">
        <f aca="false">SUM(AD10)</f>
        <v>120000</v>
      </c>
      <c r="AE9" s="187" t="n">
        <f aca="false">SUM(AE10)</f>
        <v>0</v>
      </c>
      <c r="AF9" s="187" t="n">
        <f aca="false">SUM(AF10)</f>
        <v>0</v>
      </c>
      <c r="AG9" s="187" t="n">
        <f aca="false">SUM(AG10)</f>
        <v>120000</v>
      </c>
      <c r="AH9" s="187" t="n">
        <f aca="false">SUM(AH10)</f>
        <v>84202.66</v>
      </c>
      <c r="AI9" s="187" t="n">
        <f aca="false">SUM(AI10)</f>
        <v>220000</v>
      </c>
      <c r="AJ9" s="187" t="n">
        <f aca="false">SUM(AJ10)</f>
        <v>73193.96</v>
      </c>
      <c r="AK9" s="187" t="n">
        <f aca="false">SUM(AK10)</f>
        <v>90000</v>
      </c>
      <c r="AL9" s="187" t="n">
        <f aca="false">SUM(AL10)</f>
        <v>0</v>
      </c>
      <c r="AM9" s="187" t="n">
        <f aca="false">SUM(AM10)</f>
        <v>0</v>
      </c>
      <c r="AN9" s="187" t="n">
        <f aca="false">SUM(AN10)</f>
        <v>90000</v>
      </c>
      <c r="AO9" s="176" t="n">
        <f aca="false">SUM(AN9/$AN$2)</f>
        <v>11945.0527573163</v>
      </c>
      <c r="AP9" s="188" t="n">
        <f aca="false">SUM(AP10)</f>
        <v>125000</v>
      </c>
      <c r="AQ9" s="188" t="n">
        <f aca="false">SUM(AQ10)</f>
        <v>0</v>
      </c>
      <c r="AR9" s="176" t="n">
        <f aca="false">SUM(AP9/$AN$2)</f>
        <v>16590.3510518283</v>
      </c>
      <c r="AS9" s="188" t="n">
        <f aca="false">SUM(AS10)</f>
        <v>90000</v>
      </c>
      <c r="AT9" s="188" t="n">
        <f aca="false">SUM(AT10)</f>
        <v>0</v>
      </c>
      <c r="AU9" s="176" t="n">
        <f aca="false">SUM(AU10)</f>
        <v>7943.2</v>
      </c>
      <c r="AV9" s="177" t="n">
        <f aca="false">SUM(AU9/AR9*100)</f>
        <v>47.87843232</v>
      </c>
    </row>
    <row r="10" customFormat="false" ht="12.75" hidden="false" customHeight="false" outlineLevel="0" collapsed="false">
      <c r="A10" s="178"/>
      <c r="B10" s="172"/>
      <c r="C10" s="172"/>
      <c r="D10" s="172"/>
      <c r="E10" s="172"/>
      <c r="F10" s="172"/>
      <c r="G10" s="172"/>
      <c r="H10" s="172"/>
      <c r="I10" s="185" t="s">
        <v>209</v>
      </c>
      <c r="J10" s="186"/>
      <c r="K10" s="187" t="e">
        <f aca="false">SUM(K13)</f>
        <v>#REF!</v>
      </c>
      <c r="L10" s="187" t="e">
        <f aca="false">SUM(L13)</f>
        <v>#REF!</v>
      </c>
      <c r="M10" s="187" t="e">
        <f aca="false">SUM(M13)</f>
        <v>#REF!</v>
      </c>
      <c r="N10" s="187" t="n">
        <f aca="false">SUM(N13)</f>
        <v>108000</v>
      </c>
      <c r="O10" s="187" t="n">
        <f aca="false">SUM(O13)</f>
        <v>108000</v>
      </c>
      <c r="P10" s="187" t="n">
        <f aca="false">SUM(P13)</f>
        <v>108000</v>
      </c>
      <c r="Q10" s="187" t="n">
        <f aca="false">SUM(Q13)</f>
        <v>108000</v>
      </c>
      <c r="R10" s="187" t="n">
        <f aca="false">SUM(R13)</f>
        <v>57838.38</v>
      </c>
      <c r="S10" s="187" t="n">
        <f aca="false">SUM(S13)</f>
        <v>115000</v>
      </c>
      <c r="T10" s="187" t="n">
        <f aca="false">SUM(T13)</f>
        <v>41004.14</v>
      </c>
      <c r="U10" s="187" t="n">
        <f aca="false">SUM(U13)</f>
        <v>0</v>
      </c>
      <c r="V10" s="187" t="n">
        <f aca="false">SUM(V13)</f>
        <v>846.666666666667</v>
      </c>
      <c r="W10" s="187" t="n">
        <f aca="false">SUM(W13)</f>
        <v>200000</v>
      </c>
      <c r="X10" s="187" t="n">
        <f aca="false">SUM(X13)</f>
        <v>130000</v>
      </c>
      <c r="Y10" s="187" t="n">
        <f aca="false">SUM(Y13)</f>
        <v>180000</v>
      </c>
      <c r="Z10" s="187" t="n">
        <f aca="false">SUM(Z13)</f>
        <v>163000</v>
      </c>
      <c r="AA10" s="187" t="n">
        <f aca="false">SUM(AA13)</f>
        <v>130000</v>
      </c>
      <c r="AB10" s="187" t="n">
        <f aca="false">SUM(AB13)</f>
        <v>65932.05</v>
      </c>
      <c r="AC10" s="187" t="n">
        <f aca="false">SUM(AC13)</f>
        <v>130000</v>
      </c>
      <c r="AD10" s="187" t="n">
        <f aca="false">SUM(AD13)</f>
        <v>120000</v>
      </c>
      <c r="AE10" s="187" t="n">
        <f aca="false">SUM(AE13)</f>
        <v>0</v>
      </c>
      <c r="AF10" s="187" t="n">
        <f aca="false">SUM(AF13)</f>
        <v>0</v>
      </c>
      <c r="AG10" s="187" t="n">
        <f aca="false">SUM(AG13)</f>
        <v>120000</v>
      </c>
      <c r="AH10" s="187" t="n">
        <f aca="false">SUM(AH13)</f>
        <v>84202.66</v>
      </c>
      <c r="AI10" s="187" t="n">
        <f aca="false">SUM(AI13)</f>
        <v>220000</v>
      </c>
      <c r="AJ10" s="187" t="n">
        <f aca="false">SUM(AJ13)</f>
        <v>73193.96</v>
      </c>
      <c r="AK10" s="187" t="n">
        <f aca="false">SUM(AK13)</f>
        <v>90000</v>
      </c>
      <c r="AL10" s="187" t="n">
        <f aca="false">SUM(AL13)</f>
        <v>0</v>
      </c>
      <c r="AM10" s="187" t="n">
        <f aca="false">SUM(AM13)</f>
        <v>0</v>
      </c>
      <c r="AN10" s="187" t="n">
        <f aca="false">SUM(AN13)</f>
        <v>90000</v>
      </c>
      <c r="AO10" s="176" t="n">
        <f aca="false">SUM(AN10/$AN$2)</f>
        <v>11945.0527573163</v>
      </c>
      <c r="AP10" s="188" t="n">
        <f aca="false">SUM(AP13)</f>
        <v>125000</v>
      </c>
      <c r="AQ10" s="188" t="n">
        <f aca="false">SUM(AQ13)</f>
        <v>0</v>
      </c>
      <c r="AR10" s="176" t="n">
        <f aca="false">SUM(AP10/$AN$2)</f>
        <v>16590.3510518283</v>
      </c>
      <c r="AS10" s="188" t="n">
        <f aca="false">SUM(AS13)</f>
        <v>90000</v>
      </c>
      <c r="AT10" s="188" t="n">
        <f aca="false">SUM(AT13)</f>
        <v>0</v>
      </c>
      <c r="AU10" s="176" t="n">
        <f aca="false">SUM(AU11:AU12)</f>
        <v>7943.2</v>
      </c>
      <c r="AV10" s="177" t="n">
        <f aca="false">SUM(AU10/AR10*100)</f>
        <v>47.87843232</v>
      </c>
    </row>
    <row r="11" customFormat="false" ht="12.75" hidden="false" customHeight="false" outlineLevel="0" collapsed="false">
      <c r="A11" s="178"/>
      <c r="B11" s="172" t="s">
        <v>210</v>
      </c>
      <c r="C11" s="172"/>
      <c r="D11" s="172"/>
      <c r="E11" s="172"/>
      <c r="F11" s="172"/>
      <c r="G11" s="172"/>
      <c r="H11" s="172"/>
      <c r="I11" s="185" t="s">
        <v>211</v>
      </c>
      <c r="J11" s="186" t="s">
        <v>114</v>
      </c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 t="n">
        <v>90000</v>
      </c>
      <c r="AO11" s="176" t="n">
        <f aca="false">SUM(AN11/$AN$2)</f>
        <v>11945.0527573163</v>
      </c>
      <c r="AP11" s="188" t="n">
        <f aca="false">SUM(AP13)</f>
        <v>125000</v>
      </c>
      <c r="AQ11" s="188" t="n">
        <f aca="false">SUM(AQ13)</f>
        <v>0</v>
      </c>
      <c r="AR11" s="176" t="n">
        <v>6590.35</v>
      </c>
      <c r="AS11" s="188" t="n">
        <f aca="false">SUM(AS13)</f>
        <v>90000</v>
      </c>
      <c r="AT11" s="188" t="n">
        <f aca="false">SUM(AT13)</f>
        <v>0</v>
      </c>
      <c r="AU11" s="176" t="n">
        <f aca="false">SUM(AW16+AW19)</f>
        <v>3007.26</v>
      </c>
      <c r="AV11" s="177" t="n">
        <f aca="false">SUM(AU11/AR11*100)</f>
        <v>45.6312638934199</v>
      </c>
    </row>
    <row r="12" customFormat="false" ht="12.75" hidden="false" customHeight="false" outlineLevel="0" collapsed="false">
      <c r="A12" s="178"/>
      <c r="B12" s="172" t="s">
        <v>229</v>
      </c>
      <c r="C12" s="172"/>
      <c r="D12" s="172"/>
      <c r="E12" s="172"/>
      <c r="F12" s="172"/>
      <c r="G12" s="172"/>
      <c r="H12" s="172"/>
      <c r="I12" s="201" t="s">
        <v>230</v>
      </c>
      <c r="J12" s="186" t="s">
        <v>28</v>
      </c>
      <c r="K12" s="172"/>
      <c r="L12" s="172"/>
      <c r="M12" s="172"/>
      <c r="N12" s="172"/>
      <c r="O12" s="172"/>
      <c r="P12" s="201" t="s">
        <v>230</v>
      </c>
      <c r="Q12" s="186" t="s">
        <v>28</v>
      </c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76"/>
      <c r="AP12" s="188"/>
      <c r="AQ12" s="188"/>
      <c r="AR12" s="176" t="n">
        <v>10000</v>
      </c>
      <c r="AS12" s="188"/>
      <c r="AT12" s="188"/>
      <c r="AU12" s="176" t="n">
        <v>4935.94</v>
      </c>
      <c r="AV12" s="177"/>
    </row>
    <row r="13" customFormat="false" ht="12.75" hidden="false" customHeight="false" outlineLevel="0" collapsed="false">
      <c r="A13" s="189"/>
      <c r="B13" s="190"/>
      <c r="C13" s="190"/>
      <c r="D13" s="190"/>
      <c r="E13" s="190"/>
      <c r="F13" s="190"/>
      <c r="G13" s="190"/>
      <c r="H13" s="190"/>
      <c r="I13" s="191" t="n">
        <v>3</v>
      </c>
      <c r="J13" s="84" t="s">
        <v>64</v>
      </c>
      <c r="K13" s="192" t="e">
        <f aca="false">SUM(K14)</f>
        <v>#REF!</v>
      </c>
      <c r="L13" s="192" t="e">
        <f aca="false">SUM(L14)</f>
        <v>#REF!</v>
      </c>
      <c r="M13" s="192" t="e">
        <f aca="false">SUM(M14)</f>
        <v>#REF!</v>
      </c>
      <c r="N13" s="192" t="n">
        <f aca="false">SUM(N14)</f>
        <v>108000</v>
      </c>
      <c r="O13" s="192" t="n">
        <f aca="false">SUM(O14)</f>
        <v>108000</v>
      </c>
      <c r="P13" s="192" t="n">
        <f aca="false">SUM(P14)</f>
        <v>108000</v>
      </c>
      <c r="Q13" s="192" t="n">
        <f aca="false">SUM(Q14)</f>
        <v>108000</v>
      </c>
      <c r="R13" s="192" t="n">
        <f aca="false">SUM(R14)</f>
        <v>57838.38</v>
      </c>
      <c r="S13" s="192" t="n">
        <f aca="false">SUM(S14)</f>
        <v>115000</v>
      </c>
      <c r="T13" s="192" t="n">
        <f aca="false">SUM(T14)</f>
        <v>41004.14</v>
      </c>
      <c r="U13" s="192" t="n">
        <f aca="false">SUM(U14)</f>
        <v>0</v>
      </c>
      <c r="V13" s="192" t="n">
        <f aca="false">SUM(V14)</f>
        <v>846.666666666667</v>
      </c>
      <c r="W13" s="192" t="n">
        <f aca="false">SUM(W14)</f>
        <v>200000</v>
      </c>
      <c r="X13" s="192" t="n">
        <f aca="false">SUM(X14)</f>
        <v>130000</v>
      </c>
      <c r="Y13" s="192" t="n">
        <f aca="false">SUM(Y14)</f>
        <v>180000</v>
      </c>
      <c r="Z13" s="192" t="n">
        <f aca="false">SUM(Z14)</f>
        <v>163000</v>
      </c>
      <c r="AA13" s="192" t="n">
        <f aca="false">SUM(AA14)</f>
        <v>130000</v>
      </c>
      <c r="AB13" s="192" t="n">
        <f aca="false">SUM(AB14)</f>
        <v>65932.05</v>
      </c>
      <c r="AC13" s="192" t="n">
        <f aca="false">SUM(AC14)</f>
        <v>130000</v>
      </c>
      <c r="AD13" s="192" t="n">
        <f aca="false">SUM(AD14)</f>
        <v>120000</v>
      </c>
      <c r="AE13" s="192" t="n">
        <f aca="false">SUM(AE14)</f>
        <v>0</v>
      </c>
      <c r="AF13" s="192" t="n">
        <f aca="false">SUM(AF14)</f>
        <v>0</v>
      </c>
      <c r="AG13" s="192" t="n">
        <f aca="false">SUM(AG14)</f>
        <v>120000</v>
      </c>
      <c r="AH13" s="192" t="n">
        <f aca="false">SUM(AH14)</f>
        <v>84202.66</v>
      </c>
      <c r="AI13" s="192" t="n">
        <f aca="false">SUM(AI14)</f>
        <v>220000</v>
      </c>
      <c r="AJ13" s="192" t="n">
        <f aca="false">SUM(AJ14)</f>
        <v>73193.96</v>
      </c>
      <c r="AK13" s="192" t="n">
        <f aca="false">SUM(AK14)</f>
        <v>90000</v>
      </c>
      <c r="AL13" s="192" t="n">
        <f aca="false">SUM(AL14)</f>
        <v>0</v>
      </c>
      <c r="AM13" s="192" t="n">
        <f aca="false">SUM(AM14)</f>
        <v>0</v>
      </c>
      <c r="AN13" s="192" t="n">
        <f aca="false">SUM(AN14)</f>
        <v>90000</v>
      </c>
      <c r="AO13" s="176" t="n">
        <f aca="false">SUM(AN13/$AN$2)</f>
        <v>11945.0527573163</v>
      </c>
      <c r="AP13" s="176" t="n">
        <f aca="false">SUM(AP14)</f>
        <v>125000</v>
      </c>
      <c r="AQ13" s="176" t="n">
        <f aca="false">SUM(AQ14)</f>
        <v>0</v>
      </c>
      <c r="AR13" s="176" t="n">
        <f aca="false">SUM(AP13/$AN$2)</f>
        <v>16590.3510518283</v>
      </c>
      <c r="AS13" s="176" t="n">
        <f aca="false">SUM(AS14)</f>
        <v>90000</v>
      </c>
      <c r="AT13" s="176" t="n">
        <f aca="false">SUM(AT14)</f>
        <v>0</v>
      </c>
      <c r="AU13" s="176" t="n">
        <f aca="false">SUM(AU14)</f>
        <v>7943.2</v>
      </c>
      <c r="AV13" s="177" t="n">
        <f aca="false">SUM(AU13/AR13*100)</f>
        <v>47.87843232</v>
      </c>
    </row>
    <row r="14" customFormat="false" ht="12.75" hidden="false" customHeight="false" outlineLevel="0" collapsed="false">
      <c r="A14" s="189"/>
      <c r="B14" s="190"/>
      <c r="C14" s="190"/>
      <c r="D14" s="190"/>
      <c r="E14" s="190"/>
      <c r="F14" s="190"/>
      <c r="G14" s="190"/>
      <c r="H14" s="190"/>
      <c r="I14" s="191" t="n">
        <v>32</v>
      </c>
      <c r="J14" s="84" t="s">
        <v>66</v>
      </c>
      <c r="K14" s="192" t="e">
        <f aca="false">SUM(#REF!+K15)</f>
        <v>#REF!</v>
      </c>
      <c r="L14" s="192" t="e">
        <f aca="false">SUM(#REF!+L15)</f>
        <v>#REF!</v>
      </c>
      <c r="M14" s="192" t="e">
        <f aca="false">SUM(#REF!+M15)</f>
        <v>#REF!</v>
      </c>
      <c r="N14" s="192" t="n">
        <f aca="false">SUM(N15)</f>
        <v>108000</v>
      </c>
      <c r="O14" s="192" t="n">
        <f aca="false">SUM(O15)</f>
        <v>108000</v>
      </c>
      <c r="P14" s="192" t="n">
        <f aca="false">SUM(P15)</f>
        <v>108000</v>
      </c>
      <c r="Q14" s="192" t="n">
        <f aca="false">SUM(Q15)</f>
        <v>108000</v>
      </c>
      <c r="R14" s="192" t="n">
        <f aca="false">SUM(R15)</f>
        <v>57838.38</v>
      </c>
      <c r="S14" s="192" t="n">
        <f aca="false">SUM(S15)</f>
        <v>115000</v>
      </c>
      <c r="T14" s="192" t="n">
        <f aca="false">SUM(T15)</f>
        <v>41004.14</v>
      </c>
      <c r="U14" s="192" t="n">
        <f aca="false">SUM(U15)</f>
        <v>0</v>
      </c>
      <c r="V14" s="192" t="n">
        <f aca="false">SUM(V15)</f>
        <v>846.666666666667</v>
      </c>
      <c r="W14" s="192" t="n">
        <f aca="false">SUM(W15)</f>
        <v>200000</v>
      </c>
      <c r="X14" s="192" t="n">
        <f aca="false">SUM(X15)</f>
        <v>130000</v>
      </c>
      <c r="Y14" s="192" t="n">
        <f aca="false">SUM(Y15)</f>
        <v>180000</v>
      </c>
      <c r="Z14" s="192" t="n">
        <f aca="false">SUM(Z15)</f>
        <v>163000</v>
      </c>
      <c r="AA14" s="192" t="n">
        <f aca="false">SUM(AA15)</f>
        <v>130000</v>
      </c>
      <c r="AB14" s="192" t="n">
        <f aca="false">SUM(AB15)</f>
        <v>65932.05</v>
      </c>
      <c r="AC14" s="192" t="n">
        <f aca="false">SUM(AC15)</f>
        <v>130000</v>
      </c>
      <c r="AD14" s="192" t="n">
        <f aca="false">SUM(AD15)</f>
        <v>120000</v>
      </c>
      <c r="AE14" s="192" t="n">
        <f aca="false">SUM(AE15)</f>
        <v>0</v>
      </c>
      <c r="AF14" s="192" t="n">
        <f aca="false">SUM(AF15)</f>
        <v>0</v>
      </c>
      <c r="AG14" s="192" t="n">
        <f aca="false">SUM(AG15)</f>
        <v>120000</v>
      </c>
      <c r="AH14" s="192" t="n">
        <f aca="false">SUM(AH15)</f>
        <v>84202.66</v>
      </c>
      <c r="AI14" s="192" t="n">
        <f aca="false">SUM(AI15)</f>
        <v>220000</v>
      </c>
      <c r="AJ14" s="192" t="n">
        <f aca="false">SUM(AJ15)</f>
        <v>73193.96</v>
      </c>
      <c r="AK14" s="192" t="n">
        <f aca="false">SUM(AK15)</f>
        <v>90000</v>
      </c>
      <c r="AL14" s="192" t="n">
        <f aca="false">SUM(AL15)</f>
        <v>0</v>
      </c>
      <c r="AM14" s="192" t="n">
        <f aca="false">SUM(AM15)</f>
        <v>0</v>
      </c>
      <c r="AN14" s="192" t="n">
        <f aca="false">SUM(AN15)</f>
        <v>90000</v>
      </c>
      <c r="AO14" s="176" t="n">
        <f aca="false">SUM(AN14/$AN$2)</f>
        <v>11945.0527573163</v>
      </c>
      <c r="AP14" s="176" t="n">
        <f aca="false">SUM(AP15)</f>
        <v>125000</v>
      </c>
      <c r="AQ14" s="176"/>
      <c r="AR14" s="176" t="n">
        <f aca="false">SUM(AP14/$AN$2)</f>
        <v>16590.3510518283</v>
      </c>
      <c r="AS14" s="176" t="n">
        <v>90000</v>
      </c>
      <c r="AT14" s="176"/>
      <c r="AU14" s="176" t="n">
        <f aca="false">SUM(AU15)</f>
        <v>7943.2</v>
      </c>
      <c r="AV14" s="177" t="n">
        <f aca="false">SUM(AU14/AR14*100)</f>
        <v>47.87843232</v>
      </c>
    </row>
    <row r="15" customFormat="false" ht="12.75" hidden="false" customHeight="false" outlineLevel="0" collapsed="false">
      <c r="A15" s="193"/>
      <c r="B15" s="194" t="s">
        <v>83</v>
      </c>
      <c r="C15" s="194"/>
      <c r="D15" s="194"/>
      <c r="E15" s="194"/>
      <c r="F15" s="194"/>
      <c r="G15" s="194"/>
      <c r="H15" s="194"/>
      <c r="I15" s="195" t="n">
        <v>329</v>
      </c>
      <c r="J15" s="196" t="s">
        <v>212</v>
      </c>
      <c r="K15" s="197" t="n">
        <f aca="false">SUM(K16:K19)</f>
        <v>0</v>
      </c>
      <c r="L15" s="197" t="n">
        <f aca="false">SUM(L16:L19)</f>
        <v>0</v>
      </c>
      <c r="M15" s="197" t="n">
        <f aca="false">SUM(M16:M19)</f>
        <v>0</v>
      </c>
      <c r="N15" s="197" t="n">
        <f aca="false">SUM(N16:N19)</f>
        <v>108000</v>
      </c>
      <c r="O15" s="197" t="n">
        <f aca="false">SUM(O16:O19)</f>
        <v>108000</v>
      </c>
      <c r="P15" s="197" t="n">
        <f aca="false">SUM(P16:P19)</f>
        <v>108000</v>
      </c>
      <c r="Q15" s="197" t="n">
        <f aca="false">SUM(Q16:Q19)</f>
        <v>108000</v>
      </c>
      <c r="R15" s="197" t="n">
        <f aca="false">SUM(R16:R19)</f>
        <v>57838.38</v>
      </c>
      <c r="S15" s="197" t="n">
        <f aca="false">SUM(S16:S19)</f>
        <v>115000</v>
      </c>
      <c r="T15" s="197" t="n">
        <f aca="false">SUM(T16:T19)</f>
        <v>41004.14</v>
      </c>
      <c r="U15" s="197" t="n">
        <f aca="false">SUM(U16:U19)</f>
        <v>0</v>
      </c>
      <c r="V15" s="197" t="n">
        <f aca="false">SUM(V16:V19)</f>
        <v>846.666666666667</v>
      </c>
      <c r="W15" s="197" t="n">
        <f aca="false">SUM(W16:W19)</f>
        <v>200000</v>
      </c>
      <c r="X15" s="197" t="n">
        <f aca="false">SUM(X16:X19)</f>
        <v>130000</v>
      </c>
      <c r="Y15" s="197" t="n">
        <f aca="false">SUM(Y16:Y19)</f>
        <v>180000</v>
      </c>
      <c r="Z15" s="197" t="n">
        <f aca="false">SUM(Z16:Z19)</f>
        <v>163000</v>
      </c>
      <c r="AA15" s="197" t="n">
        <f aca="false">SUM(AA16:AA19)</f>
        <v>130000</v>
      </c>
      <c r="AB15" s="197" t="n">
        <f aca="false">SUM(AB16:AB19)</f>
        <v>65932.05</v>
      </c>
      <c r="AC15" s="197" t="n">
        <f aca="false">SUM(AC16:AC19)</f>
        <v>130000</v>
      </c>
      <c r="AD15" s="197" t="n">
        <f aca="false">SUM(AD16:AD19)</f>
        <v>120000</v>
      </c>
      <c r="AE15" s="197" t="n">
        <f aca="false">SUM(AE16:AE19)</f>
        <v>0</v>
      </c>
      <c r="AF15" s="197" t="n">
        <f aca="false">SUM(AF16:AF19)</f>
        <v>0</v>
      </c>
      <c r="AG15" s="197" t="n">
        <f aca="false">SUM(AG16:AG19)</f>
        <v>120000</v>
      </c>
      <c r="AH15" s="197" t="n">
        <f aca="false">SUM(AH16:AH19)</f>
        <v>84202.66</v>
      </c>
      <c r="AI15" s="197" t="n">
        <f aca="false">SUM(AI16:AI19)</f>
        <v>220000</v>
      </c>
      <c r="AJ15" s="197" t="n">
        <f aca="false">SUM(AJ16:AJ19)</f>
        <v>73193.96</v>
      </c>
      <c r="AK15" s="197" t="n">
        <f aca="false">SUM(AK16:AK19)</f>
        <v>90000</v>
      </c>
      <c r="AL15" s="197" t="n">
        <f aca="false">SUM(AL16:AL19)</f>
        <v>0</v>
      </c>
      <c r="AM15" s="197" t="n">
        <f aca="false">SUM(AM16:AM19)</f>
        <v>0</v>
      </c>
      <c r="AN15" s="197" t="n">
        <f aca="false">SUM(AN16:AN19)</f>
        <v>90000</v>
      </c>
      <c r="AO15" s="176" t="n">
        <f aca="false">SUM(AN15/$AN$2)</f>
        <v>11945.0527573163</v>
      </c>
      <c r="AP15" s="188" t="n">
        <f aca="false">SUM(AP16:AP19)</f>
        <v>125000</v>
      </c>
      <c r="AQ15" s="188"/>
      <c r="AR15" s="176" t="n">
        <f aca="false">SUM(AP15/$AN$2)</f>
        <v>16590.3510518283</v>
      </c>
      <c r="AS15" s="176" t="n">
        <f aca="false">SUM(AQ15/$AN$2)</f>
        <v>0</v>
      </c>
      <c r="AT15" s="176" t="n">
        <f aca="false">SUM(AR15/$AN$2)</f>
        <v>2201.91798418319</v>
      </c>
      <c r="AU15" s="176" t="n">
        <f aca="false">SUM(AU16:AU19)</f>
        <v>7943.2</v>
      </c>
      <c r="AV15" s="177" t="n">
        <f aca="false">SUM(AU15/AR15*100)</f>
        <v>47.87843232</v>
      </c>
    </row>
    <row r="16" customFormat="false" ht="12.75" hidden="false" customHeight="false" outlineLevel="0" collapsed="false">
      <c r="A16" s="193"/>
      <c r="B16" s="194"/>
      <c r="C16" s="194"/>
      <c r="D16" s="194"/>
      <c r="E16" s="194"/>
      <c r="F16" s="194"/>
      <c r="G16" s="194"/>
      <c r="H16" s="194"/>
      <c r="I16" s="195" t="n">
        <v>32911</v>
      </c>
      <c r="J16" s="196" t="s">
        <v>213</v>
      </c>
      <c r="K16" s="197"/>
      <c r="L16" s="197"/>
      <c r="M16" s="197"/>
      <c r="N16" s="197" t="n">
        <v>100000</v>
      </c>
      <c r="O16" s="197" t="n">
        <v>100000</v>
      </c>
      <c r="P16" s="197" t="n">
        <v>100000</v>
      </c>
      <c r="Q16" s="197" t="n">
        <v>100000</v>
      </c>
      <c r="R16" s="197" t="n">
        <v>28652.38</v>
      </c>
      <c r="S16" s="197" t="n">
        <v>80000</v>
      </c>
      <c r="T16" s="197" t="n">
        <v>36253.9</v>
      </c>
      <c r="U16" s="197"/>
      <c r="V16" s="176" t="n">
        <f aca="false">S16/P16*100</f>
        <v>80</v>
      </c>
      <c r="W16" s="188" t="n">
        <v>80000</v>
      </c>
      <c r="X16" s="197" t="n">
        <v>100000</v>
      </c>
      <c r="Y16" s="197" t="n">
        <v>100000</v>
      </c>
      <c r="Z16" s="197" t="n">
        <v>100000</v>
      </c>
      <c r="AA16" s="197" t="n">
        <v>100000</v>
      </c>
      <c r="AB16" s="197" t="n">
        <v>19829.59</v>
      </c>
      <c r="AC16" s="197" t="n">
        <v>100000</v>
      </c>
      <c r="AD16" s="197" t="n">
        <v>80000</v>
      </c>
      <c r="AE16" s="197"/>
      <c r="AF16" s="197"/>
      <c r="AG16" s="198" t="n">
        <v>80000</v>
      </c>
      <c r="AH16" s="197" t="n">
        <v>60839.65</v>
      </c>
      <c r="AI16" s="197" t="n">
        <v>80000</v>
      </c>
      <c r="AJ16" s="129" t="n">
        <v>27663.23</v>
      </c>
      <c r="AK16" s="197" t="n">
        <v>50000</v>
      </c>
      <c r="AL16" s="197"/>
      <c r="AM16" s="197"/>
      <c r="AN16" s="129" t="n">
        <f aca="false">SUM(AK16+AL16-AM16)</f>
        <v>50000</v>
      </c>
      <c r="AO16" s="176" t="n">
        <f aca="false">SUM(AN16/$AN$2)</f>
        <v>6636.1404207313</v>
      </c>
      <c r="AP16" s="131" t="n">
        <v>50000</v>
      </c>
      <c r="AQ16" s="131"/>
      <c r="AR16" s="176" t="n">
        <f aca="false">SUM(AP16/$AN$2)</f>
        <v>6636.1404207313</v>
      </c>
      <c r="AS16" s="131"/>
      <c r="AT16" s="131"/>
      <c r="AU16" s="176" t="n">
        <v>2617.64</v>
      </c>
      <c r="AV16" s="177" t="n">
        <f aca="false">SUM(AU16/AR16*100)</f>
        <v>39.44521716</v>
      </c>
      <c r="AW16" s="176" t="n">
        <v>2617.64</v>
      </c>
      <c r="BB16" s="19" t="n">
        <f aca="false">SUM(AW16+AX16+AY16+AZ16+BA16)</f>
        <v>2617.64</v>
      </c>
      <c r="BC16" s="143" t="n">
        <f aca="false">SUM(AU16-BB16)</f>
        <v>0</v>
      </c>
    </row>
    <row r="17" customFormat="false" ht="12.75" hidden="false" customHeight="false" outlineLevel="0" collapsed="false">
      <c r="A17" s="193"/>
      <c r="B17" s="194"/>
      <c r="C17" s="194"/>
      <c r="D17" s="194"/>
      <c r="E17" s="194"/>
      <c r="F17" s="194"/>
      <c r="G17" s="194"/>
      <c r="H17" s="194"/>
      <c r="I17" s="195" t="n">
        <v>32921</v>
      </c>
      <c r="J17" s="196" t="s">
        <v>214</v>
      </c>
      <c r="K17" s="197"/>
      <c r="L17" s="197"/>
      <c r="M17" s="197"/>
      <c r="N17" s="197" t="n">
        <v>5000</v>
      </c>
      <c r="O17" s="197" t="n">
        <v>5000</v>
      </c>
      <c r="P17" s="197" t="n">
        <v>5000</v>
      </c>
      <c r="Q17" s="197" t="n">
        <v>5000</v>
      </c>
      <c r="R17" s="197" t="n">
        <v>25856.88</v>
      </c>
      <c r="S17" s="197" t="n">
        <v>30000</v>
      </c>
      <c r="T17" s="197" t="n">
        <v>1754.19</v>
      </c>
      <c r="U17" s="197"/>
      <c r="V17" s="176" t="n">
        <f aca="false">S17/P17*100</f>
        <v>600</v>
      </c>
      <c r="W17" s="188" t="n">
        <v>15000</v>
      </c>
      <c r="X17" s="197" t="n">
        <v>15000</v>
      </c>
      <c r="Y17" s="197" t="n">
        <v>15000</v>
      </c>
      <c r="Z17" s="197" t="n">
        <v>15000</v>
      </c>
      <c r="AA17" s="197" t="n">
        <v>15000</v>
      </c>
      <c r="AB17" s="197" t="n">
        <v>1916.2</v>
      </c>
      <c r="AC17" s="197" t="n">
        <v>15000</v>
      </c>
      <c r="AD17" s="197" t="n">
        <v>15000</v>
      </c>
      <c r="AE17" s="197"/>
      <c r="AF17" s="197"/>
      <c r="AG17" s="198" t="n">
        <f aca="false">SUM(AC17+AE17-AF17)</f>
        <v>15000</v>
      </c>
      <c r="AH17" s="197" t="n">
        <v>1596.84</v>
      </c>
      <c r="AI17" s="197" t="n">
        <v>15000</v>
      </c>
      <c r="AJ17" s="129" t="n">
        <v>0</v>
      </c>
      <c r="AK17" s="197" t="n">
        <v>15000</v>
      </c>
      <c r="AL17" s="197"/>
      <c r="AM17" s="197"/>
      <c r="AN17" s="129" t="n">
        <f aca="false">SUM(AK17+AL17-AM17)</f>
        <v>15000</v>
      </c>
      <c r="AO17" s="176" t="n">
        <f aca="false">SUM(AN17/$AN$2)</f>
        <v>1990.84212621939</v>
      </c>
      <c r="AP17" s="131" t="n">
        <v>15000</v>
      </c>
      <c r="AQ17" s="131"/>
      <c r="AR17" s="176" t="n">
        <f aca="false">SUM(AP17/$AN$2)</f>
        <v>1990.84212621939</v>
      </c>
      <c r="AS17" s="131"/>
      <c r="AT17" s="131"/>
      <c r="AU17" s="176"/>
      <c r="AV17" s="177" t="n">
        <f aca="false">SUM(AU17/AR17*100)</f>
        <v>0</v>
      </c>
      <c r="AW17" s="176"/>
      <c r="BB17" s="19" t="n">
        <f aca="false">SUM(AW17+AX17+AY17+AZ17+BA17)</f>
        <v>0</v>
      </c>
      <c r="BC17" s="143" t="n">
        <f aca="false">SUM(AU17-BB17)</f>
        <v>0</v>
      </c>
    </row>
    <row r="18" customFormat="false" ht="12.75" hidden="false" customHeight="false" outlineLevel="0" collapsed="false">
      <c r="A18" s="193"/>
      <c r="B18" s="194"/>
      <c r="C18" s="194"/>
      <c r="D18" s="194"/>
      <c r="E18" s="194"/>
      <c r="F18" s="194"/>
      <c r="G18" s="194"/>
      <c r="H18" s="194"/>
      <c r="I18" s="195" t="n">
        <v>32931</v>
      </c>
      <c r="J18" s="196" t="s">
        <v>215</v>
      </c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76"/>
      <c r="W18" s="188" t="n">
        <v>100000</v>
      </c>
      <c r="X18" s="197"/>
      <c r="Y18" s="197" t="n">
        <v>50000</v>
      </c>
      <c r="Z18" s="197" t="n">
        <v>35000</v>
      </c>
      <c r="AA18" s="197" t="n">
        <v>0</v>
      </c>
      <c r="AB18" s="197" t="n">
        <v>33526.45</v>
      </c>
      <c r="AC18" s="197" t="n">
        <v>0</v>
      </c>
      <c r="AD18" s="197"/>
      <c r="AE18" s="197"/>
      <c r="AF18" s="197"/>
      <c r="AG18" s="198" t="n">
        <f aca="false">SUM(AC18+AE18-AF18)</f>
        <v>0</v>
      </c>
      <c r="AH18" s="197"/>
      <c r="AI18" s="197" t="n">
        <v>100000</v>
      </c>
      <c r="AJ18" s="129" t="n">
        <v>32350.4</v>
      </c>
      <c r="AK18" s="197" t="n">
        <v>0</v>
      </c>
      <c r="AL18" s="197"/>
      <c r="AM18" s="197"/>
      <c r="AN18" s="129" t="n">
        <f aca="false">SUM(AK18+AL18-AM18)</f>
        <v>0</v>
      </c>
      <c r="AO18" s="176" t="n">
        <f aca="false">SUM(AN18/$AN$2)</f>
        <v>0</v>
      </c>
      <c r="AP18" s="131" t="n">
        <v>30000</v>
      </c>
      <c r="AQ18" s="131"/>
      <c r="AR18" s="176" t="n">
        <f aca="false">SUM(AP18/$AN$2)</f>
        <v>3981.68425243878</v>
      </c>
      <c r="AS18" s="131"/>
      <c r="AT18" s="131"/>
      <c r="AU18" s="176" t="n">
        <v>4935.94</v>
      </c>
      <c r="AV18" s="177" t="n">
        <f aca="false">SUM(AU18/AR18*100)</f>
        <v>123.9661331</v>
      </c>
      <c r="AW18" s="176"/>
      <c r="AY18" s="19" t="n">
        <v>4935.94</v>
      </c>
      <c r="BB18" s="19" t="n">
        <f aca="false">SUM(AW18+AX18+AY18+AZ18+BA18)</f>
        <v>4935.94</v>
      </c>
      <c r="BC18" s="143" t="n">
        <f aca="false">SUM(AU18-BB18)</f>
        <v>0</v>
      </c>
    </row>
    <row r="19" customFormat="false" ht="12.75" hidden="false" customHeight="false" outlineLevel="0" collapsed="false">
      <c r="A19" s="193"/>
      <c r="B19" s="194"/>
      <c r="C19" s="194"/>
      <c r="D19" s="194"/>
      <c r="E19" s="194"/>
      <c r="F19" s="194"/>
      <c r="G19" s="194"/>
      <c r="H19" s="194"/>
      <c r="I19" s="195" t="n">
        <v>32921</v>
      </c>
      <c r="J19" s="196" t="s">
        <v>216</v>
      </c>
      <c r="K19" s="197"/>
      <c r="L19" s="197"/>
      <c r="M19" s="197"/>
      <c r="N19" s="197" t="n">
        <v>3000</v>
      </c>
      <c r="O19" s="197" t="n">
        <v>3000</v>
      </c>
      <c r="P19" s="197" t="n">
        <v>3000</v>
      </c>
      <c r="Q19" s="197" t="n">
        <v>3000</v>
      </c>
      <c r="R19" s="197" t="n">
        <v>3329.12</v>
      </c>
      <c r="S19" s="197" t="n">
        <v>5000</v>
      </c>
      <c r="T19" s="197" t="n">
        <v>2996.05</v>
      </c>
      <c r="U19" s="197"/>
      <c r="V19" s="176" t="n">
        <f aca="false">S19/P19*100</f>
        <v>166.666666666667</v>
      </c>
      <c r="W19" s="188" t="n">
        <v>5000</v>
      </c>
      <c r="X19" s="197" t="n">
        <v>15000</v>
      </c>
      <c r="Y19" s="197" t="n">
        <v>15000</v>
      </c>
      <c r="Z19" s="197" t="n">
        <v>13000</v>
      </c>
      <c r="AA19" s="188" t="n">
        <v>15000</v>
      </c>
      <c r="AB19" s="197" t="n">
        <v>10659.81</v>
      </c>
      <c r="AC19" s="188" t="n">
        <v>15000</v>
      </c>
      <c r="AD19" s="188" t="n">
        <v>25000</v>
      </c>
      <c r="AE19" s="188"/>
      <c r="AF19" s="188"/>
      <c r="AG19" s="198" t="n">
        <v>25000</v>
      </c>
      <c r="AH19" s="188" t="n">
        <v>21766.17</v>
      </c>
      <c r="AI19" s="188" t="n">
        <v>25000</v>
      </c>
      <c r="AJ19" s="129" t="n">
        <v>13180.33</v>
      </c>
      <c r="AK19" s="197" t="n">
        <v>25000</v>
      </c>
      <c r="AL19" s="197"/>
      <c r="AM19" s="197"/>
      <c r="AN19" s="129" t="n">
        <f aca="false">SUM(AK19+AL19-AM19)</f>
        <v>25000</v>
      </c>
      <c r="AO19" s="176" t="n">
        <f aca="false">SUM(AN19/$AN$2)</f>
        <v>3318.07021036565</v>
      </c>
      <c r="AP19" s="131" t="n">
        <v>30000</v>
      </c>
      <c r="AQ19" s="131"/>
      <c r="AR19" s="176" t="n">
        <f aca="false">SUM(AP19/$AN$2)</f>
        <v>3981.68425243878</v>
      </c>
      <c r="AS19" s="131"/>
      <c r="AT19" s="131"/>
      <c r="AU19" s="176" t="n">
        <v>389.62</v>
      </c>
      <c r="AV19" s="177" t="n">
        <f aca="false">SUM(AU19/AR19*100)</f>
        <v>9.7853063</v>
      </c>
      <c r="AW19" s="176" t="n">
        <v>389.62</v>
      </c>
      <c r="BB19" s="19" t="n">
        <f aca="false">SUM(AW19+AX19+AY19+AZ19+BA19)</f>
        <v>389.62</v>
      </c>
      <c r="BC19" s="143" t="n">
        <f aca="false">SUM(AU19-BB19)</f>
        <v>0</v>
      </c>
    </row>
    <row r="20" customFormat="false" ht="12.75" hidden="false" customHeight="false" outlineLevel="0" collapsed="false">
      <c r="A20" s="178" t="s">
        <v>217</v>
      </c>
      <c r="B20" s="172"/>
      <c r="C20" s="172"/>
      <c r="D20" s="172"/>
      <c r="E20" s="172"/>
      <c r="F20" s="172"/>
      <c r="G20" s="172"/>
      <c r="H20" s="172"/>
      <c r="I20" s="185" t="s">
        <v>207</v>
      </c>
      <c r="J20" s="186" t="s">
        <v>218</v>
      </c>
      <c r="K20" s="187" t="n">
        <f aca="false">SUM(K21)</f>
        <v>0</v>
      </c>
      <c r="L20" s="187" t="n">
        <f aca="false">SUM(L21)</f>
        <v>22000</v>
      </c>
      <c r="M20" s="187" t="n">
        <f aca="false">SUM(M21)</f>
        <v>22000</v>
      </c>
      <c r="N20" s="187" t="n">
        <f aca="false">SUM(N21)</f>
        <v>20000</v>
      </c>
      <c r="O20" s="187" t="n">
        <f aca="false">SUM(O21)</f>
        <v>20000</v>
      </c>
      <c r="P20" s="187" t="n">
        <f aca="false">SUM(P21)</f>
        <v>20000</v>
      </c>
      <c r="Q20" s="187" t="n">
        <f aca="false">SUM(Q21)</f>
        <v>20000</v>
      </c>
      <c r="R20" s="187" t="n">
        <f aca="false">SUM(R21)</f>
        <v>10000</v>
      </c>
      <c r="S20" s="187" t="n">
        <f aca="false">SUM(S21)</f>
        <v>20000</v>
      </c>
      <c r="T20" s="187" t="n">
        <f aca="false">SUM(T21)</f>
        <v>5000</v>
      </c>
      <c r="U20" s="187" t="n">
        <f aca="false">SUM(U21)</f>
        <v>0</v>
      </c>
      <c r="V20" s="187" t="n">
        <f aca="false">SUM(V21)</f>
        <v>100</v>
      </c>
      <c r="W20" s="187" t="n">
        <f aca="false">SUM(W21)</f>
        <v>20000</v>
      </c>
      <c r="X20" s="187" t="n">
        <f aca="false">SUM(X21)</f>
        <v>30000</v>
      </c>
      <c r="Y20" s="187" t="n">
        <f aca="false">SUM(Y21)</f>
        <v>30000</v>
      </c>
      <c r="Z20" s="187" t="n">
        <f aca="false">SUM(Z21)</f>
        <v>30000</v>
      </c>
      <c r="AA20" s="187" t="n">
        <f aca="false">SUM(AA21)</f>
        <v>30000</v>
      </c>
      <c r="AB20" s="187" t="n">
        <f aca="false">SUM(AB21)</f>
        <v>12500</v>
      </c>
      <c r="AC20" s="187" t="n">
        <f aca="false">SUM(AC21)</f>
        <v>30000</v>
      </c>
      <c r="AD20" s="187" t="n">
        <f aca="false">SUM(AD21)</f>
        <v>30000</v>
      </c>
      <c r="AE20" s="187" t="n">
        <f aca="false">SUM(AE21)</f>
        <v>0</v>
      </c>
      <c r="AF20" s="187" t="n">
        <f aca="false">SUM(AF21)</f>
        <v>0</v>
      </c>
      <c r="AG20" s="187" t="n">
        <f aca="false">SUM(AG21)</f>
        <v>30000</v>
      </c>
      <c r="AH20" s="187" t="n">
        <f aca="false">SUM(AH21)</f>
        <v>15000</v>
      </c>
      <c r="AI20" s="187" t="n">
        <f aca="false">SUM(AI21)</f>
        <v>40000</v>
      </c>
      <c r="AJ20" s="187" t="n">
        <f aca="false">SUM(AJ21)</f>
        <v>10000</v>
      </c>
      <c r="AK20" s="187" t="n">
        <f aca="false">SUM(AK21)</f>
        <v>40000</v>
      </c>
      <c r="AL20" s="187" t="n">
        <f aca="false">SUM(AL21)</f>
        <v>0</v>
      </c>
      <c r="AM20" s="187" t="n">
        <f aca="false">SUM(AM21)</f>
        <v>0</v>
      </c>
      <c r="AN20" s="187" t="n">
        <f aca="false">SUM(AN21)</f>
        <v>40000</v>
      </c>
      <c r="AO20" s="176" t="n">
        <f aca="false">SUM(AN20/$AN$2)</f>
        <v>5308.91233658504</v>
      </c>
      <c r="AP20" s="188" t="n">
        <f aca="false">SUM(AP21)</f>
        <v>40000</v>
      </c>
      <c r="AQ20" s="188" t="n">
        <f aca="false">SUM(AQ21)</f>
        <v>0</v>
      </c>
      <c r="AR20" s="176" t="n">
        <f aca="false">SUM(AP20/$AN$2)</f>
        <v>5308.91233658504</v>
      </c>
      <c r="AS20" s="188" t="n">
        <f aca="false">SUM(AS21)</f>
        <v>40000</v>
      </c>
      <c r="AT20" s="188" t="n">
        <f aca="false">SUM(AT21)</f>
        <v>0</v>
      </c>
      <c r="AU20" s="176" t="n">
        <f aca="false">SUM(AU21)</f>
        <v>1327.25</v>
      </c>
      <c r="AV20" s="177" t="n">
        <f aca="false">SUM(AU20/AR20*100)</f>
        <v>25.0004128125</v>
      </c>
      <c r="AW20" s="176"/>
      <c r="BB20" s="19" t="n">
        <f aca="false">SUM(AW20+AX20+AY20+AZ20+BA20)</f>
        <v>0</v>
      </c>
      <c r="BC20" s="143" t="n">
        <f aca="false">SUM(AU20-BB20)</f>
        <v>1327.25</v>
      </c>
    </row>
    <row r="21" customFormat="false" ht="12.75" hidden="false" customHeight="false" outlineLevel="0" collapsed="false">
      <c r="A21" s="178"/>
      <c r="B21" s="172"/>
      <c r="C21" s="172"/>
      <c r="D21" s="172"/>
      <c r="E21" s="172"/>
      <c r="F21" s="172"/>
      <c r="G21" s="172"/>
      <c r="H21" s="172"/>
      <c r="I21" s="185" t="s">
        <v>209</v>
      </c>
      <c r="J21" s="186"/>
      <c r="K21" s="187" t="n">
        <f aca="false">SUM(K23)</f>
        <v>0</v>
      </c>
      <c r="L21" s="187" t="n">
        <f aca="false">SUM(L23)</f>
        <v>22000</v>
      </c>
      <c r="M21" s="187" t="n">
        <f aca="false">SUM(M23)</f>
        <v>22000</v>
      </c>
      <c r="N21" s="187" t="n">
        <f aca="false">SUM(N23)</f>
        <v>20000</v>
      </c>
      <c r="O21" s="187" t="n">
        <f aca="false">SUM(O23)</f>
        <v>20000</v>
      </c>
      <c r="P21" s="187" t="n">
        <f aca="false">SUM(P23)</f>
        <v>20000</v>
      </c>
      <c r="Q21" s="187" t="n">
        <f aca="false">SUM(Q23)</f>
        <v>20000</v>
      </c>
      <c r="R21" s="187" t="n">
        <f aca="false">SUM(R23)</f>
        <v>10000</v>
      </c>
      <c r="S21" s="187" t="n">
        <f aca="false">SUM(S23)</f>
        <v>20000</v>
      </c>
      <c r="T21" s="187" t="n">
        <f aca="false">SUM(T23)</f>
        <v>5000</v>
      </c>
      <c r="U21" s="187" t="n">
        <f aca="false">SUM(U23)</f>
        <v>0</v>
      </c>
      <c r="V21" s="187" t="n">
        <f aca="false">SUM(V23)</f>
        <v>100</v>
      </c>
      <c r="W21" s="187" t="n">
        <f aca="false">SUM(W23)</f>
        <v>20000</v>
      </c>
      <c r="X21" s="187" t="n">
        <f aca="false">SUM(X23)</f>
        <v>30000</v>
      </c>
      <c r="Y21" s="187" t="n">
        <f aca="false">SUM(Y23)</f>
        <v>30000</v>
      </c>
      <c r="Z21" s="187" t="n">
        <f aca="false">SUM(Z23)</f>
        <v>30000</v>
      </c>
      <c r="AA21" s="187" t="n">
        <f aca="false">SUM(AA23)</f>
        <v>30000</v>
      </c>
      <c r="AB21" s="187" t="n">
        <f aca="false">SUM(AB23)</f>
        <v>12500</v>
      </c>
      <c r="AC21" s="187" t="n">
        <f aca="false">SUM(AC23)</f>
        <v>30000</v>
      </c>
      <c r="AD21" s="187" t="n">
        <f aca="false">SUM(AD23)</f>
        <v>30000</v>
      </c>
      <c r="AE21" s="187" t="n">
        <f aca="false">SUM(AE23)</f>
        <v>0</v>
      </c>
      <c r="AF21" s="187" t="n">
        <f aca="false">SUM(AF23)</f>
        <v>0</v>
      </c>
      <c r="AG21" s="187" t="n">
        <f aca="false">SUM(AG23)</f>
        <v>30000</v>
      </c>
      <c r="AH21" s="187" t="n">
        <f aca="false">SUM(AH23)</f>
        <v>15000</v>
      </c>
      <c r="AI21" s="187" t="n">
        <f aca="false">SUM(AI23)</f>
        <v>40000</v>
      </c>
      <c r="AJ21" s="187" t="n">
        <f aca="false">SUM(AJ23)</f>
        <v>10000</v>
      </c>
      <c r="AK21" s="187" t="n">
        <f aca="false">SUM(AK23)</f>
        <v>40000</v>
      </c>
      <c r="AL21" s="187" t="n">
        <f aca="false">SUM(AL23)</f>
        <v>0</v>
      </c>
      <c r="AM21" s="187" t="n">
        <f aca="false">SUM(AM23)</f>
        <v>0</v>
      </c>
      <c r="AN21" s="187" t="n">
        <f aca="false">SUM(AN23)</f>
        <v>40000</v>
      </c>
      <c r="AO21" s="176" t="n">
        <f aca="false">SUM(AN21/$AN$2)</f>
        <v>5308.91233658504</v>
      </c>
      <c r="AP21" s="188" t="n">
        <f aca="false">SUM(AP23)</f>
        <v>40000</v>
      </c>
      <c r="AQ21" s="188" t="n">
        <f aca="false">SUM(AQ23)</f>
        <v>0</v>
      </c>
      <c r="AR21" s="176" t="n">
        <f aca="false">SUM(AP21/$AN$2)</f>
        <v>5308.91233658504</v>
      </c>
      <c r="AS21" s="188" t="n">
        <f aca="false">SUM(AS23)</f>
        <v>40000</v>
      </c>
      <c r="AT21" s="188" t="n">
        <f aca="false">SUM(AT23)</f>
        <v>0</v>
      </c>
      <c r="AU21" s="176" t="n">
        <f aca="false">SUM(AU22)</f>
        <v>1327.25</v>
      </c>
      <c r="AV21" s="177" t="n">
        <f aca="false">SUM(AU21/AR21*100)</f>
        <v>25.0004128125</v>
      </c>
      <c r="AW21" s="176"/>
      <c r="BB21" s="19" t="n">
        <f aca="false">SUM(AW21+AX21+AY21+AZ21+BA21)</f>
        <v>0</v>
      </c>
      <c r="BC21" s="143" t="n">
        <f aca="false">SUM(AU21-BB21)</f>
        <v>1327.25</v>
      </c>
    </row>
    <row r="22" customFormat="false" ht="12.75" hidden="false" customHeight="false" outlineLevel="0" collapsed="false">
      <c r="A22" s="178"/>
      <c r="B22" s="172" t="s">
        <v>210</v>
      </c>
      <c r="C22" s="172"/>
      <c r="D22" s="172"/>
      <c r="E22" s="172"/>
      <c r="F22" s="172"/>
      <c r="G22" s="172"/>
      <c r="H22" s="172"/>
      <c r="I22" s="185" t="s">
        <v>211</v>
      </c>
      <c r="J22" s="186" t="s">
        <v>114</v>
      </c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 t="n">
        <v>40000</v>
      </c>
      <c r="AO22" s="176" t="n">
        <f aca="false">SUM(AN22/$AN$2)</f>
        <v>5308.91233658504</v>
      </c>
      <c r="AP22" s="188" t="n">
        <v>40000</v>
      </c>
      <c r="AQ22" s="188" t="n">
        <v>40000</v>
      </c>
      <c r="AR22" s="176" t="n">
        <f aca="false">SUM(AP22/$AN$2)</f>
        <v>5308.91233658504</v>
      </c>
      <c r="AS22" s="188" t="n">
        <v>40000</v>
      </c>
      <c r="AT22" s="188" t="n">
        <v>40000</v>
      </c>
      <c r="AU22" s="176" t="n">
        <f aca="false">SUM(AU23)</f>
        <v>1327.25</v>
      </c>
      <c r="AV22" s="177" t="n">
        <f aca="false">SUM(AU22/AR22*100)</f>
        <v>25.0004128125</v>
      </c>
      <c r="AW22" s="176"/>
      <c r="BC22" s="143" t="n">
        <f aca="false">SUM(AU22-BB22)</f>
        <v>1327.25</v>
      </c>
    </row>
    <row r="23" customFormat="false" ht="12.75" hidden="false" customHeight="false" outlineLevel="0" collapsed="false">
      <c r="A23" s="189"/>
      <c r="B23" s="190"/>
      <c r="C23" s="190"/>
      <c r="D23" s="190"/>
      <c r="E23" s="190"/>
      <c r="F23" s="190"/>
      <c r="G23" s="190"/>
      <c r="H23" s="190"/>
      <c r="I23" s="191" t="n">
        <v>3</v>
      </c>
      <c r="J23" s="84" t="s">
        <v>64</v>
      </c>
      <c r="K23" s="192" t="n">
        <f aca="false">SUM(K24)</f>
        <v>0</v>
      </c>
      <c r="L23" s="192" t="n">
        <f aca="false">SUM(L24)</f>
        <v>22000</v>
      </c>
      <c r="M23" s="192" t="n">
        <f aca="false">SUM(M24)</f>
        <v>22000</v>
      </c>
      <c r="N23" s="192" t="n">
        <f aca="false">SUM(N24)</f>
        <v>20000</v>
      </c>
      <c r="O23" s="192" t="n">
        <f aca="false">SUM(O24)</f>
        <v>20000</v>
      </c>
      <c r="P23" s="192" t="n">
        <f aca="false">SUM(P24)</f>
        <v>20000</v>
      </c>
      <c r="Q23" s="192" t="n">
        <f aca="false">SUM(Q24)</f>
        <v>20000</v>
      </c>
      <c r="R23" s="192" t="n">
        <f aca="false">SUM(R24)</f>
        <v>10000</v>
      </c>
      <c r="S23" s="192" t="n">
        <f aca="false">SUM(S24)</f>
        <v>20000</v>
      </c>
      <c r="T23" s="192" t="n">
        <f aca="false">SUM(T24)</f>
        <v>5000</v>
      </c>
      <c r="U23" s="192" t="n">
        <f aca="false">SUM(U24)</f>
        <v>0</v>
      </c>
      <c r="V23" s="192" t="n">
        <f aca="false">SUM(V24)</f>
        <v>100</v>
      </c>
      <c r="W23" s="192" t="n">
        <f aca="false">SUM(W24)</f>
        <v>20000</v>
      </c>
      <c r="X23" s="192" t="n">
        <f aca="false">SUM(X24)</f>
        <v>30000</v>
      </c>
      <c r="Y23" s="192" t="n">
        <f aca="false">SUM(Y24)</f>
        <v>30000</v>
      </c>
      <c r="Z23" s="192" t="n">
        <f aca="false">SUM(Z24)</f>
        <v>30000</v>
      </c>
      <c r="AA23" s="192" t="n">
        <f aca="false">SUM(AA24)</f>
        <v>30000</v>
      </c>
      <c r="AB23" s="192" t="n">
        <f aca="false">SUM(AB24)</f>
        <v>12500</v>
      </c>
      <c r="AC23" s="192" t="n">
        <f aca="false">SUM(AC24)</f>
        <v>30000</v>
      </c>
      <c r="AD23" s="192" t="n">
        <f aca="false">SUM(AD24)</f>
        <v>30000</v>
      </c>
      <c r="AE23" s="192" t="n">
        <f aca="false">SUM(AE24)</f>
        <v>0</v>
      </c>
      <c r="AF23" s="192" t="n">
        <f aca="false">SUM(AF24)</f>
        <v>0</v>
      </c>
      <c r="AG23" s="192" t="n">
        <f aca="false">SUM(AG24)</f>
        <v>30000</v>
      </c>
      <c r="AH23" s="192" t="n">
        <f aca="false">SUM(AH24)</f>
        <v>15000</v>
      </c>
      <c r="AI23" s="192" t="n">
        <f aca="false">SUM(AI24)</f>
        <v>40000</v>
      </c>
      <c r="AJ23" s="192" t="n">
        <f aca="false">SUM(AJ24)</f>
        <v>10000</v>
      </c>
      <c r="AK23" s="192" t="n">
        <f aca="false">SUM(AK24)</f>
        <v>40000</v>
      </c>
      <c r="AL23" s="192" t="n">
        <f aca="false">SUM(AL24)</f>
        <v>0</v>
      </c>
      <c r="AM23" s="192" t="n">
        <f aca="false">SUM(AM24)</f>
        <v>0</v>
      </c>
      <c r="AN23" s="192" t="n">
        <f aca="false">SUM(AN24)</f>
        <v>40000</v>
      </c>
      <c r="AO23" s="176" t="n">
        <f aca="false">SUM(AN23/$AN$2)</f>
        <v>5308.91233658504</v>
      </c>
      <c r="AP23" s="176" t="n">
        <f aca="false">SUM(AP24)</f>
        <v>40000</v>
      </c>
      <c r="AQ23" s="176" t="n">
        <f aca="false">SUM(AQ24)</f>
        <v>0</v>
      </c>
      <c r="AR23" s="176" t="n">
        <f aca="false">SUM(AP23/$AN$2)</f>
        <v>5308.91233658504</v>
      </c>
      <c r="AS23" s="176" t="n">
        <f aca="false">SUM(AS24)</f>
        <v>40000</v>
      </c>
      <c r="AT23" s="176" t="n">
        <f aca="false">SUM(AT24)</f>
        <v>0</v>
      </c>
      <c r="AU23" s="176" t="n">
        <f aca="false">SUM(AU24)</f>
        <v>1327.25</v>
      </c>
      <c r="AV23" s="177" t="n">
        <f aca="false">SUM(AU23/AR23*100)</f>
        <v>25.0004128125</v>
      </c>
      <c r="AW23" s="176"/>
      <c r="BB23" s="19" t="n">
        <f aca="false">SUM(AW23+AX23+AY23+AZ23+BA23)</f>
        <v>0</v>
      </c>
      <c r="BC23" s="143" t="n">
        <f aca="false">SUM(AU23-BB23)</f>
        <v>1327.25</v>
      </c>
    </row>
    <row r="24" customFormat="false" ht="12.75" hidden="false" customHeight="false" outlineLevel="0" collapsed="false">
      <c r="A24" s="189"/>
      <c r="B24" s="190"/>
      <c r="C24" s="190"/>
      <c r="D24" s="190"/>
      <c r="E24" s="190"/>
      <c r="F24" s="190"/>
      <c r="G24" s="190"/>
      <c r="H24" s="190"/>
      <c r="I24" s="191" t="n">
        <v>38</v>
      </c>
      <c r="J24" s="84" t="s">
        <v>219</v>
      </c>
      <c r="K24" s="192" t="n">
        <f aca="false">SUM(K26)</f>
        <v>0</v>
      </c>
      <c r="L24" s="192" t="n">
        <f aca="false">SUM(L26)</f>
        <v>22000</v>
      </c>
      <c r="M24" s="192" t="n">
        <f aca="false">SUM(M26)</f>
        <v>22000</v>
      </c>
      <c r="N24" s="192" t="n">
        <f aca="false">SUM(N26)</f>
        <v>20000</v>
      </c>
      <c r="O24" s="192" t="n">
        <f aca="false">SUM(O26)</f>
        <v>20000</v>
      </c>
      <c r="P24" s="192" t="n">
        <f aca="false">SUM(P26)</f>
        <v>20000</v>
      </c>
      <c r="Q24" s="192" t="n">
        <f aca="false">SUM(Q26)</f>
        <v>20000</v>
      </c>
      <c r="R24" s="192" t="n">
        <f aca="false">SUM(R26)</f>
        <v>10000</v>
      </c>
      <c r="S24" s="192" t="n">
        <f aca="false">SUM(S26)</f>
        <v>20000</v>
      </c>
      <c r="T24" s="192" t="n">
        <f aca="false">SUM(T26)</f>
        <v>5000</v>
      </c>
      <c r="U24" s="192" t="n">
        <f aca="false">SUM(U26)</f>
        <v>0</v>
      </c>
      <c r="V24" s="192" t="n">
        <f aca="false">SUM(V26)</f>
        <v>100</v>
      </c>
      <c r="W24" s="192" t="n">
        <f aca="false">SUM(W26)</f>
        <v>20000</v>
      </c>
      <c r="X24" s="192" t="n">
        <f aca="false">SUM(X26)</f>
        <v>30000</v>
      </c>
      <c r="Y24" s="192" t="n">
        <f aca="false">SUM(Y26)</f>
        <v>30000</v>
      </c>
      <c r="Z24" s="192" t="n">
        <f aca="false">SUM(Z26)</f>
        <v>30000</v>
      </c>
      <c r="AA24" s="192" t="n">
        <f aca="false">SUM(AA26)</f>
        <v>30000</v>
      </c>
      <c r="AB24" s="192" t="n">
        <f aca="false">SUM(AB26)</f>
        <v>12500</v>
      </c>
      <c r="AC24" s="192" t="n">
        <f aca="false">SUM(AC26)</f>
        <v>30000</v>
      </c>
      <c r="AD24" s="192" t="n">
        <f aca="false">SUM(AD26)</f>
        <v>30000</v>
      </c>
      <c r="AE24" s="192" t="n">
        <f aca="false">SUM(AE26)</f>
        <v>0</v>
      </c>
      <c r="AF24" s="192" t="n">
        <f aca="false">SUM(AF26)</f>
        <v>0</v>
      </c>
      <c r="AG24" s="192" t="n">
        <f aca="false">SUM(AG26)</f>
        <v>30000</v>
      </c>
      <c r="AH24" s="192" t="n">
        <f aca="false">SUM(AH26)</f>
        <v>15000</v>
      </c>
      <c r="AI24" s="192" t="n">
        <f aca="false">SUM(AI26)</f>
        <v>40000</v>
      </c>
      <c r="AJ24" s="192" t="n">
        <f aca="false">SUM(AJ26)</f>
        <v>10000</v>
      </c>
      <c r="AK24" s="192" t="n">
        <f aca="false">SUM(AK26)</f>
        <v>40000</v>
      </c>
      <c r="AL24" s="192" t="n">
        <f aca="false">SUM(AL26)</f>
        <v>0</v>
      </c>
      <c r="AM24" s="192" t="n">
        <f aca="false">SUM(AM26)</f>
        <v>0</v>
      </c>
      <c r="AN24" s="192" t="n">
        <f aca="false">SUM(AN26)</f>
        <v>40000</v>
      </c>
      <c r="AO24" s="176" t="n">
        <f aca="false">SUM(AN24/$AN$2)</f>
        <v>5308.91233658504</v>
      </c>
      <c r="AP24" s="176" t="n">
        <f aca="false">SUM(AP26)</f>
        <v>40000</v>
      </c>
      <c r="AQ24" s="176" t="n">
        <f aca="false">SUM(AQ26)</f>
        <v>0</v>
      </c>
      <c r="AR24" s="176" t="n">
        <f aca="false">SUM(AP24/$AN$2)</f>
        <v>5308.91233658504</v>
      </c>
      <c r="AS24" s="176" t="n">
        <v>40000</v>
      </c>
      <c r="AT24" s="176"/>
      <c r="AU24" s="176" t="n">
        <f aca="false">SUM(AU25)</f>
        <v>1327.25</v>
      </c>
      <c r="AV24" s="177" t="n">
        <f aca="false">SUM(AU24/AR24*100)</f>
        <v>25.0004128125</v>
      </c>
      <c r="AW24" s="176"/>
      <c r="BB24" s="19" t="n">
        <f aca="false">SUM(AW24+AX24+AY24+AZ24+BA24)</f>
        <v>0</v>
      </c>
      <c r="BC24" s="143" t="n">
        <f aca="false">SUM(AU24-BB24)</f>
        <v>1327.25</v>
      </c>
    </row>
    <row r="25" customFormat="false" ht="13.5" hidden="false" customHeight="true" outlineLevel="0" collapsed="false">
      <c r="A25" s="193"/>
      <c r="B25" s="194" t="s">
        <v>83</v>
      </c>
      <c r="C25" s="194"/>
      <c r="D25" s="194"/>
      <c r="E25" s="194"/>
      <c r="F25" s="194"/>
      <c r="G25" s="194"/>
      <c r="H25" s="194"/>
      <c r="I25" s="195" t="n">
        <v>381</v>
      </c>
      <c r="J25" s="196" t="s">
        <v>220</v>
      </c>
      <c r="K25" s="197" t="n">
        <f aca="false">SUM(K26)</f>
        <v>0</v>
      </c>
      <c r="L25" s="197" t="n">
        <f aca="false">SUM(L26)</f>
        <v>22000</v>
      </c>
      <c r="M25" s="197" t="n">
        <f aca="false">SUM(M26)</f>
        <v>22000</v>
      </c>
      <c r="N25" s="197" t="n">
        <f aca="false">SUM(N26)</f>
        <v>20000</v>
      </c>
      <c r="O25" s="197" t="n">
        <f aca="false">SUM(O26)</f>
        <v>20000</v>
      </c>
      <c r="P25" s="197" t="n">
        <f aca="false">SUM(P26)</f>
        <v>20000</v>
      </c>
      <c r="Q25" s="197" t="n">
        <f aca="false">SUM(Q26)</f>
        <v>20000</v>
      </c>
      <c r="R25" s="197" t="n">
        <f aca="false">SUM(R26)</f>
        <v>10000</v>
      </c>
      <c r="S25" s="197" t="n">
        <f aca="false">SUM(S26)</f>
        <v>20000</v>
      </c>
      <c r="T25" s="197" t="n">
        <f aca="false">SUM(T26)</f>
        <v>5000</v>
      </c>
      <c r="U25" s="197" t="n">
        <f aca="false">SUM(U26)</f>
        <v>0</v>
      </c>
      <c r="V25" s="197" t="n">
        <f aca="false">SUM(V26)</f>
        <v>100</v>
      </c>
      <c r="W25" s="197" t="n">
        <f aca="false">SUM(W26)</f>
        <v>20000</v>
      </c>
      <c r="X25" s="197" t="n">
        <f aca="false">SUM(X26)</f>
        <v>30000</v>
      </c>
      <c r="Y25" s="197" t="n">
        <f aca="false">SUM(Y26)</f>
        <v>30000</v>
      </c>
      <c r="Z25" s="197" t="n">
        <f aca="false">SUM(Z26)</f>
        <v>30000</v>
      </c>
      <c r="AA25" s="197" t="n">
        <f aca="false">SUM(AA26)</f>
        <v>30000</v>
      </c>
      <c r="AB25" s="197" t="n">
        <f aca="false">SUM(AB26)</f>
        <v>12500</v>
      </c>
      <c r="AC25" s="197" t="n">
        <f aca="false">SUM(AC26)</f>
        <v>30000</v>
      </c>
      <c r="AD25" s="197" t="n">
        <f aca="false">SUM(AD26)</f>
        <v>30000</v>
      </c>
      <c r="AE25" s="197" t="n">
        <f aca="false">SUM(AE26)</f>
        <v>0</v>
      </c>
      <c r="AF25" s="197" t="n">
        <f aca="false">SUM(AF26)</f>
        <v>0</v>
      </c>
      <c r="AG25" s="197" t="n">
        <f aca="false">SUM(AG26)</f>
        <v>30000</v>
      </c>
      <c r="AH25" s="197" t="n">
        <f aca="false">SUM(AH26)</f>
        <v>15000</v>
      </c>
      <c r="AI25" s="197" t="n">
        <f aca="false">SUM(AI26)</f>
        <v>40000</v>
      </c>
      <c r="AJ25" s="197" t="n">
        <f aca="false">SUM(AJ26)</f>
        <v>10000</v>
      </c>
      <c r="AK25" s="197" t="n">
        <f aca="false">SUM(AK26)</f>
        <v>40000</v>
      </c>
      <c r="AL25" s="197" t="n">
        <f aca="false">SUM(AL26)</f>
        <v>0</v>
      </c>
      <c r="AM25" s="197" t="n">
        <f aca="false">SUM(AM26)</f>
        <v>0</v>
      </c>
      <c r="AN25" s="197" t="n">
        <f aca="false">SUM(AN26)</f>
        <v>40000</v>
      </c>
      <c r="AO25" s="176" t="n">
        <f aca="false">SUM(AN25/$AN$2)</f>
        <v>5308.91233658504</v>
      </c>
      <c r="AP25" s="188" t="n">
        <f aca="false">SUM(AP26)</f>
        <v>40000</v>
      </c>
      <c r="AQ25" s="188"/>
      <c r="AR25" s="176" t="n">
        <f aca="false">SUM(AP25/$AN$2)</f>
        <v>5308.91233658504</v>
      </c>
      <c r="AS25" s="188"/>
      <c r="AT25" s="188"/>
      <c r="AU25" s="176" t="n">
        <f aca="false">SUM(AU26)</f>
        <v>1327.25</v>
      </c>
      <c r="AV25" s="177" t="n">
        <f aca="false">SUM(AU25/AR25*100)</f>
        <v>25.0004128125</v>
      </c>
      <c r="AW25" s="176"/>
      <c r="BB25" s="19" t="n">
        <f aca="false">SUM(AW25+AX25+AY25+AZ25+BA25)</f>
        <v>0</v>
      </c>
      <c r="BC25" s="143" t="n">
        <f aca="false">SUM(AU25-BB25)</f>
        <v>1327.25</v>
      </c>
    </row>
    <row r="26" customFormat="false" ht="12.75" hidden="false" customHeight="false" outlineLevel="0" collapsed="false">
      <c r="A26" s="193"/>
      <c r="B26" s="199"/>
      <c r="C26" s="194"/>
      <c r="D26" s="194"/>
      <c r="E26" s="194"/>
      <c r="F26" s="194"/>
      <c r="G26" s="194"/>
      <c r="H26" s="194"/>
      <c r="I26" s="195" t="n">
        <v>38111</v>
      </c>
      <c r="J26" s="196" t="s">
        <v>221</v>
      </c>
      <c r="K26" s="197" t="n">
        <v>0</v>
      </c>
      <c r="L26" s="197" t="n">
        <v>22000</v>
      </c>
      <c r="M26" s="197" t="n">
        <v>22000</v>
      </c>
      <c r="N26" s="197" t="n">
        <v>20000</v>
      </c>
      <c r="O26" s="197" t="n">
        <v>20000</v>
      </c>
      <c r="P26" s="197" t="n">
        <v>20000</v>
      </c>
      <c r="Q26" s="197" t="n">
        <v>20000</v>
      </c>
      <c r="R26" s="197" t="n">
        <v>10000</v>
      </c>
      <c r="S26" s="197" t="n">
        <v>20000</v>
      </c>
      <c r="T26" s="197" t="n">
        <v>5000</v>
      </c>
      <c r="U26" s="197"/>
      <c r="V26" s="176" t="n">
        <f aca="false">S26/P26*100</f>
        <v>100</v>
      </c>
      <c r="W26" s="188" t="n">
        <v>20000</v>
      </c>
      <c r="X26" s="197" t="n">
        <v>30000</v>
      </c>
      <c r="Y26" s="197" t="n">
        <v>30000</v>
      </c>
      <c r="Z26" s="197" t="n">
        <v>30000</v>
      </c>
      <c r="AA26" s="197" t="n">
        <v>30000</v>
      </c>
      <c r="AB26" s="197" t="n">
        <v>12500</v>
      </c>
      <c r="AC26" s="197" t="n">
        <v>30000</v>
      </c>
      <c r="AD26" s="197" t="n">
        <v>30000</v>
      </c>
      <c r="AE26" s="197"/>
      <c r="AF26" s="197"/>
      <c r="AG26" s="198" t="n">
        <f aca="false">SUM(AC26+AE26-AF26)</f>
        <v>30000</v>
      </c>
      <c r="AH26" s="197" t="n">
        <v>15000</v>
      </c>
      <c r="AI26" s="197" t="n">
        <v>40000</v>
      </c>
      <c r="AJ26" s="129" t="n">
        <v>10000</v>
      </c>
      <c r="AK26" s="197" t="n">
        <v>40000</v>
      </c>
      <c r="AL26" s="197"/>
      <c r="AM26" s="197"/>
      <c r="AN26" s="129" t="n">
        <f aca="false">SUM(AK26+AL26-AM26)</f>
        <v>40000</v>
      </c>
      <c r="AO26" s="176" t="n">
        <f aca="false">SUM(AN26/$AN$2)</f>
        <v>5308.91233658504</v>
      </c>
      <c r="AP26" s="131" t="n">
        <v>40000</v>
      </c>
      <c r="AQ26" s="131"/>
      <c r="AR26" s="176" t="n">
        <f aca="false">SUM(AP26/$AN$2)</f>
        <v>5308.91233658504</v>
      </c>
      <c r="AS26" s="131"/>
      <c r="AT26" s="131"/>
      <c r="AU26" s="176" t="n">
        <v>1327.25</v>
      </c>
      <c r="AV26" s="177" t="n">
        <f aca="false">SUM(AU26/AR26*100)</f>
        <v>25.0004128125</v>
      </c>
      <c r="AW26" s="176" t="n">
        <v>1327.25</v>
      </c>
      <c r="BB26" s="19" t="n">
        <f aca="false">SUM(AW26+AX26+AY26+AZ26+BA26)</f>
        <v>1327.25</v>
      </c>
      <c r="BC26" s="143" t="n">
        <f aca="false">SUM(AU26-BB26)</f>
        <v>0</v>
      </c>
    </row>
    <row r="27" customFormat="false" ht="12.75" hidden="false" customHeight="false" outlineLevel="0" collapsed="false">
      <c r="A27" s="178"/>
      <c r="B27" s="179"/>
      <c r="C27" s="179"/>
      <c r="D27" s="179"/>
      <c r="E27" s="179"/>
      <c r="F27" s="179"/>
      <c r="G27" s="179"/>
      <c r="H27" s="179"/>
      <c r="I27" s="180" t="s">
        <v>222</v>
      </c>
      <c r="J27" s="181" t="s">
        <v>223</v>
      </c>
      <c r="K27" s="182" t="e">
        <f aca="false">SUM(K28+K149+K164+K199+K230+K253+K288+K341)</f>
        <v>#REF!</v>
      </c>
      <c r="L27" s="182" t="e">
        <f aca="false">SUM(L28+L149+L164+L199+L230+L253+L288+L341)</f>
        <v>#REF!</v>
      </c>
      <c r="M27" s="182" t="e">
        <f aca="false">SUM(M28+M149+M164+M199+M230+M253+M288+M341)</f>
        <v>#REF!</v>
      </c>
      <c r="N27" s="182" t="e">
        <f aca="false">SUM(N28+N149+N164+N199+N230+N253+N288+N341)</f>
        <v>#REF!</v>
      </c>
      <c r="O27" s="182" t="e">
        <f aca="false">SUM(O28+O149+O164+O199+O230+O253+O288+O341)</f>
        <v>#REF!</v>
      </c>
      <c r="P27" s="182" t="e">
        <f aca="false">SUM(P28+P149+P164+P199+P230+P253+P288+P341)</f>
        <v>#REF!</v>
      </c>
      <c r="Q27" s="182" t="e">
        <f aca="false">SUM(Q28+Q149+Q164+Q199+Q230+Q253+Q288+Q341)</f>
        <v>#REF!</v>
      </c>
      <c r="R27" s="182" t="e">
        <f aca="false">SUM(R28+R149+R164+R199+R230+R253+R288+R341)</f>
        <v>#REF!</v>
      </c>
      <c r="S27" s="182" t="e">
        <f aca="false">SUM(S28+S149+S164+S199+S230+S253+S288+S341)</f>
        <v>#REF!</v>
      </c>
      <c r="T27" s="182" t="e">
        <f aca="false">SUM(T28+T149+T164+T199+T230+T253+T288+T341)</f>
        <v>#REF!</v>
      </c>
      <c r="U27" s="182" t="e">
        <f aca="false">SUM(U28+U149+U164+U199+U230+U253+U288+U341)</f>
        <v>#REF!</v>
      </c>
      <c r="V27" s="182" t="e">
        <f aca="false">SUM(V28+V149+V164+V199+V230+V253+V288+V341)</f>
        <v>#DIV/0!</v>
      </c>
      <c r="W27" s="182" t="e">
        <f aca="false">SUM(W28+W149+W164+W199+W230+W253+W288+W341)</f>
        <v>#REF!</v>
      </c>
      <c r="X27" s="182" t="e">
        <f aca="false">SUM(X28+X149+X164+X199+X230+X253+X288+X341+X364)</f>
        <v>#REF!</v>
      </c>
      <c r="Y27" s="182" t="e">
        <f aca="false">SUM(Y28+Y149+Y164+Y199+Y230+Y253+Y288+Y341+Y364)</f>
        <v>#REF!</v>
      </c>
      <c r="Z27" s="182" t="e">
        <f aca="false">SUM(Z28+Z149+Z164+Z199+Z230+Z253+Z288+Z341+Z364)</f>
        <v>#REF!</v>
      </c>
      <c r="AA27" s="182" t="e">
        <f aca="false">SUM(AA28+AA149+AA164+AA199+AA230+AA253+AA288+AA341+AA364)</f>
        <v>#REF!</v>
      </c>
      <c r="AB27" s="182" t="e">
        <f aca="false">SUM(AB28+AB149+AB164+AB199+AB230+AB253+AB288+AB341+AB364)</f>
        <v>#REF!</v>
      </c>
      <c r="AC27" s="182" t="e">
        <f aca="false">SUM(AC28+AC149+AC164+AC199+AC230+AC253+AC288+AC341+AC364)</f>
        <v>#REF!</v>
      </c>
      <c r="AD27" s="182" t="n">
        <f aca="false">SUM(AD28+AD149+AD164+AD199+AD230+AD253+AD288+AD341+AD364)</f>
        <v>6760000</v>
      </c>
      <c r="AE27" s="182" t="n">
        <f aca="false">SUM(AE28+AE149+AE164+AE199+AE230+AE253+AE288+AE341+AE364)</f>
        <v>0</v>
      </c>
      <c r="AF27" s="182" t="n">
        <f aca="false">SUM(AF28+AF149+AF164+AF199+AF230+AF253+AF288+AF341+AF364)</f>
        <v>0</v>
      </c>
      <c r="AG27" s="182" t="e">
        <f aca="false">SUM(AG28+AG149+AG164+AG199+AG230+AG253+AG288+AG341+AG364)</f>
        <v>#REF!</v>
      </c>
      <c r="AH27" s="182" t="n">
        <f aca="false">SUM(AH28+AH149+AH164+AH199+AH230+AH253+AH288+AH341+AH364)</f>
        <v>3552534.78</v>
      </c>
      <c r="AI27" s="182" t="n">
        <f aca="false">SUM(AI28+AI149+AI164+AI199+AI230+AI253+AI288+AI341+AI364)</f>
        <v>7142000</v>
      </c>
      <c r="AJ27" s="182" t="n">
        <f aca="false">SUM(AJ28+AJ149+AJ164+AJ199+AJ230+AJ253+AJ288+AJ341+AJ364)</f>
        <v>1963476.14</v>
      </c>
      <c r="AK27" s="182" t="n">
        <f aca="false">SUM(AK28+AK149+AK164+AK199+AK230+AK253+AK288+AK341+AK364)</f>
        <v>11300161.6</v>
      </c>
      <c r="AL27" s="182" t="n">
        <f aca="false">SUM(AL28+AL149+AL164+AL199+AL230+AL253+AL288+AL341+AL364)</f>
        <v>1263500</v>
      </c>
      <c r="AM27" s="182" t="n">
        <f aca="false">SUM(AM28+AM149+AM164+AM199+AM230+AM253+AM288+AM341+AM364)</f>
        <v>675500</v>
      </c>
      <c r="AN27" s="182" t="n">
        <f aca="false">SUM(AN28+AN149+AN164+AN199+AN230+AN253+AN288+AN341+AN364)</f>
        <v>11893161.6</v>
      </c>
      <c r="AO27" s="176" t="n">
        <f aca="false">SUM(AN27/$AN$2)</f>
        <v>1578493.80848099</v>
      </c>
      <c r="AP27" s="183" t="n">
        <f aca="false">SUM(AP28+AP149+AP164+AP199+AP230+AP253+AP288+AP341+AP364)</f>
        <v>13057500</v>
      </c>
      <c r="AQ27" s="183" t="n">
        <f aca="false">SUM(AQ28+AQ149+AQ164+AQ199+AQ230+AQ253+AQ288+AQ341+AQ364)</f>
        <v>0</v>
      </c>
      <c r="AR27" s="176" t="n">
        <f aca="false">SUM(AP27/$AN$2)</f>
        <v>1733028.07087398</v>
      </c>
      <c r="AS27" s="183" t="n">
        <f aca="false">SUM(AS28+AS149+AS164+AS199+AS230+AS253+AS288+AS341+AS364)</f>
        <v>13304000</v>
      </c>
      <c r="AT27" s="183" t="n">
        <f aca="false">SUM(AT28+AT149+AT164+AT199+AT230+AT253+AT288+AT341+AT364)</f>
        <v>0</v>
      </c>
      <c r="AU27" s="176" t="n">
        <f aca="false">SUM(AU28+AU149+AU164+AU199+AU230+AU253+AU288+AU341+AU351+AU364)</f>
        <v>332251.32</v>
      </c>
      <c r="AV27" s="177" t="n">
        <f aca="false">SUM(AU27/AR27*100)</f>
        <v>19.1717217732338</v>
      </c>
      <c r="BB27" s="19" t="n">
        <f aca="false">SUM(AW27+AX27+AY27+AZ27+BA27)</f>
        <v>0</v>
      </c>
      <c r="BC27" s="143" t="n">
        <f aca="false">SUM(AU27-BB27)</f>
        <v>332251.32</v>
      </c>
    </row>
    <row r="28" customFormat="false" ht="12.75" hidden="false" customHeight="false" outlineLevel="0" collapsed="false">
      <c r="A28" s="184" t="s">
        <v>224</v>
      </c>
      <c r="B28" s="200"/>
      <c r="C28" s="200"/>
      <c r="D28" s="200"/>
      <c r="E28" s="200"/>
      <c r="F28" s="200"/>
      <c r="G28" s="200"/>
      <c r="H28" s="200"/>
      <c r="I28" s="180" t="s">
        <v>225</v>
      </c>
      <c r="J28" s="181" t="s">
        <v>226</v>
      </c>
      <c r="K28" s="182" t="e">
        <f aca="false">SUM(K29+K116+#REF!+K125)</f>
        <v>#REF!</v>
      </c>
      <c r="L28" s="182" t="e">
        <f aca="false">SUM(L29+L116+#REF!+L125)</f>
        <v>#REF!</v>
      </c>
      <c r="M28" s="182" t="e">
        <f aca="false">SUM(M29+M116+#REF!+M125)</f>
        <v>#REF!</v>
      </c>
      <c r="N28" s="182" t="e">
        <f aca="false">SUM(N29+N116+#REF!+N125)</f>
        <v>#REF!</v>
      </c>
      <c r="O28" s="182" t="e">
        <f aca="false">SUM(O29+O116+#REF!+O125)</f>
        <v>#REF!</v>
      </c>
      <c r="P28" s="182" t="e">
        <f aca="false">SUM(P29+P116+#REF!+P125)</f>
        <v>#REF!</v>
      </c>
      <c r="Q28" s="182" t="e">
        <f aca="false">SUM(Q29+Q116+#REF!+Q125)</f>
        <v>#REF!</v>
      </c>
      <c r="R28" s="182" t="e">
        <f aca="false">SUM(R29+R116+#REF!+R125)</f>
        <v>#REF!</v>
      </c>
      <c r="S28" s="182" t="e">
        <f aca="false">SUM(S29+S116+#REF!+S125)</f>
        <v>#REF!</v>
      </c>
      <c r="T28" s="182" t="e">
        <f aca="false">SUM(T29+T116+#REF!+T125)</f>
        <v>#REF!</v>
      </c>
      <c r="U28" s="182" t="e">
        <f aca="false">SUM(U29+U116+#REF!+U125)</f>
        <v>#REF!</v>
      </c>
      <c r="V28" s="182" t="e">
        <f aca="false">SUM(V29+V116+#REF!+V125)</f>
        <v>#DIV/0!</v>
      </c>
      <c r="W28" s="182" t="e">
        <f aca="false">SUM(W29+W116+#REF!+W125)</f>
        <v>#REF!</v>
      </c>
      <c r="X28" s="182" t="e">
        <f aca="false">SUM(X29+X116+#REF!+X125)</f>
        <v>#REF!</v>
      </c>
      <c r="Y28" s="182" t="e">
        <f aca="false">SUM(Y29+Y116+#REF!+Y125)</f>
        <v>#REF!</v>
      </c>
      <c r="Z28" s="182" t="n">
        <f aca="false">SUM(Z29+Z116+Z125)</f>
        <v>3245504</v>
      </c>
      <c r="AA28" s="182" t="n">
        <f aca="false">SUM(AA29+AA116+AA125)</f>
        <v>2129500</v>
      </c>
      <c r="AB28" s="182" t="n">
        <f aca="false">SUM(AB29+AB116+AB125)</f>
        <v>679684.32</v>
      </c>
      <c r="AC28" s="182" t="n">
        <f aca="false">SUM(AC29+AC116+AC125)</f>
        <v>2475500</v>
      </c>
      <c r="AD28" s="182" t="n">
        <f aca="false">SUM(AD29+AD116+AD125)</f>
        <v>2058000</v>
      </c>
      <c r="AE28" s="182" t="n">
        <f aca="false">SUM(AE29+AE116+AE125)</f>
        <v>0</v>
      </c>
      <c r="AF28" s="182" t="n">
        <f aca="false">SUM(AF29+AF116+AF125)</f>
        <v>0</v>
      </c>
      <c r="AG28" s="182" t="n">
        <f aca="false">SUM(AG29+AG116+AG125)</f>
        <v>2063000</v>
      </c>
      <c r="AH28" s="182" t="n">
        <f aca="false">SUM(AH29+AH116+AH125)</f>
        <v>1342334.02</v>
      </c>
      <c r="AI28" s="182" t="n">
        <f aca="false">SUM(AI29+AI116+AI125)</f>
        <v>2222200</v>
      </c>
      <c r="AJ28" s="182" t="n">
        <f aca="false">SUM(AJ29+AJ116+AJ125)</f>
        <v>640038.73</v>
      </c>
      <c r="AK28" s="182" t="n">
        <f aca="false">SUM(AK29+AK116+AK125)</f>
        <v>2446161.6</v>
      </c>
      <c r="AL28" s="182" t="n">
        <f aca="false">SUM(AL29+AL116+AL125)</f>
        <v>253000</v>
      </c>
      <c r="AM28" s="182" t="n">
        <f aca="false">SUM(AM29+AM116+AM125)</f>
        <v>325500</v>
      </c>
      <c r="AN28" s="182" t="n">
        <f aca="false">SUM(AN29+AN116+AN125)</f>
        <v>2378661.6</v>
      </c>
      <c r="AO28" s="176" t="n">
        <f aca="false">SUM(AN28/$AN$2)</f>
        <v>315702.647820028</v>
      </c>
      <c r="AP28" s="183" t="n">
        <f aca="false">SUM(AP29+AP116+AP125)</f>
        <v>2314000</v>
      </c>
      <c r="AQ28" s="183" t="n">
        <f aca="false">SUM(AQ29+AQ116+AQ125)</f>
        <v>0</v>
      </c>
      <c r="AR28" s="176" t="n">
        <f aca="false">SUM(AP28/$AN$2)</f>
        <v>307120.578671445</v>
      </c>
      <c r="AS28" s="183" t="n">
        <f aca="false">SUM(AS29+AS116+AS125)</f>
        <v>2365000</v>
      </c>
      <c r="AT28" s="183" t="n">
        <f aca="false">SUM(AT29+AT116+AT125)</f>
        <v>0</v>
      </c>
      <c r="AU28" s="176" t="n">
        <f aca="false">SUM(AU29+AU116+AU125)</f>
        <v>124176.23</v>
      </c>
      <c r="AV28" s="177" t="n">
        <f aca="false">SUM(AU28/AR28*100)</f>
        <v>40.4324029790406</v>
      </c>
      <c r="BB28" s="19" t="n">
        <f aca="false">SUM(AW28+AX28+AY28+AZ28+BA28)</f>
        <v>0</v>
      </c>
      <c r="BC28" s="143" t="n">
        <f aca="false">SUM(AU28-BB28)</f>
        <v>124176.23</v>
      </c>
    </row>
    <row r="29" customFormat="false" ht="12.75" hidden="false" customHeight="false" outlineLevel="0" collapsed="false">
      <c r="A29" s="178" t="s">
        <v>227</v>
      </c>
      <c r="B29" s="172"/>
      <c r="C29" s="172"/>
      <c r="D29" s="172"/>
      <c r="E29" s="172"/>
      <c r="F29" s="172"/>
      <c r="G29" s="172"/>
      <c r="H29" s="172"/>
      <c r="I29" s="185" t="s">
        <v>207</v>
      </c>
      <c r="J29" s="186" t="s">
        <v>228</v>
      </c>
      <c r="K29" s="187" t="n">
        <f aca="false">SUM(K30)</f>
        <v>1815716.15</v>
      </c>
      <c r="L29" s="187" t="n">
        <f aca="false">SUM(L30)</f>
        <v>1540000</v>
      </c>
      <c r="M29" s="187" t="n">
        <f aca="false">SUM(M30)</f>
        <v>1540000</v>
      </c>
      <c r="N29" s="187" t="n">
        <f aca="false">SUM(N30)</f>
        <v>781000</v>
      </c>
      <c r="O29" s="187" t="n">
        <f aca="false">SUM(O30)</f>
        <v>781000</v>
      </c>
      <c r="P29" s="187" t="n">
        <f aca="false">SUM(P30)</f>
        <v>789362</v>
      </c>
      <c r="Q29" s="187" t="n">
        <f aca="false">SUM(Q30)</f>
        <v>789362</v>
      </c>
      <c r="R29" s="187" t="n">
        <f aca="false">SUM(R30)</f>
        <v>284478.29</v>
      </c>
      <c r="S29" s="187" t="n">
        <f aca="false">SUM(S30)</f>
        <v>1019550</v>
      </c>
      <c r="T29" s="187" t="n">
        <f aca="false">SUM(T30)</f>
        <v>394432.02</v>
      </c>
      <c r="U29" s="187" t="n">
        <f aca="false">SUM(U30)</f>
        <v>0</v>
      </c>
      <c r="V29" s="187" t="e">
        <f aca="false">SUM(V30)</f>
        <v>#DIV/0!</v>
      </c>
      <c r="W29" s="187" t="n">
        <f aca="false">SUM(W30)</f>
        <v>989000</v>
      </c>
      <c r="X29" s="187" t="n">
        <f aca="false">SUM(X30)</f>
        <v>1463700</v>
      </c>
      <c r="Y29" s="187" t="n">
        <f aca="false">SUM(Y30)</f>
        <v>1625700</v>
      </c>
      <c r="Z29" s="187" t="n">
        <f aca="false">SUM(Z30)</f>
        <v>2819504</v>
      </c>
      <c r="AA29" s="187" t="n">
        <f aca="false">SUM(AA30)</f>
        <v>1837500</v>
      </c>
      <c r="AB29" s="187" t="n">
        <f aca="false">SUM(AB30)</f>
        <v>590626.46</v>
      </c>
      <c r="AC29" s="187" t="n">
        <f aca="false">SUM(AC30)</f>
        <v>1872500</v>
      </c>
      <c r="AD29" s="187" t="n">
        <f aca="false">SUM(AD30)</f>
        <v>1648000</v>
      </c>
      <c r="AE29" s="187" t="n">
        <f aca="false">SUM(AE30)</f>
        <v>0</v>
      </c>
      <c r="AF29" s="187" t="n">
        <f aca="false">SUM(AF30)</f>
        <v>0</v>
      </c>
      <c r="AG29" s="187" t="n">
        <f aca="false">SUM(AG30)</f>
        <v>1653000</v>
      </c>
      <c r="AH29" s="187" t="n">
        <f aca="false">SUM(AH30)</f>
        <v>1172014.91</v>
      </c>
      <c r="AI29" s="187" t="n">
        <f aca="false">SUM(AI30)</f>
        <v>1995200</v>
      </c>
      <c r="AJ29" s="187" t="n">
        <f aca="false">SUM(AJ30)</f>
        <v>617159.9</v>
      </c>
      <c r="AK29" s="187" t="n">
        <f aca="false">SUM(AK30)</f>
        <v>2111161.6</v>
      </c>
      <c r="AL29" s="187" t="n">
        <f aca="false">SUM(AL30)</f>
        <v>178000</v>
      </c>
      <c r="AM29" s="187" t="n">
        <f aca="false">SUM(AM30)</f>
        <v>125500</v>
      </c>
      <c r="AN29" s="187" t="n">
        <f aca="false">SUM(AN30)</f>
        <v>2168661.6</v>
      </c>
      <c r="AO29" s="176" t="n">
        <f aca="false">SUM(AN29/$AN$2)</f>
        <v>287830.858052956</v>
      </c>
      <c r="AP29" s="188" t="n">
        <f aca="false">SUM(AP30)</f>
        <v>1965000</v>
      </c>
      <c r="AQ29" s="188" t="n">
        <f aca="false">SUM(AQ30)</f>
        <v>0</v>
      </c>
      <c r="AR29" s="176" t="n">
        <f aca="false">SUM(AP29/$AN$2)</f>
        <v>260800.31853474</v>
      </c>
      <c r="AS29" s="188" t="n">
        <f aca="false">SUM(AS30)</f>
        <v>1980000</v>
      </c>
      <c r="AT29" s="188" t="n">
        <f aca="false">SUM(AT30)</f>
        <v>0</v>
      </c>
      <c r="AU29" s="176" t="n">
        <f aca="false">SUM(AU30)</f>
        <v>97932.32</v>
      </c>
      <c r="AV29" s="177" t="n">
        <f aca="false">SUM(AU29/AR29*100)</f>
        <v>37.5506903328244</v>
      </c>
      <c r="BB29" s="19" t="n">
        <f aca="false">SUM(AW29+AX29+AY29+AZ29+BA29)</f>
        <v>0</v>
      </c>
      <c r="BC29" s="143" t="n">
        <f aca="false">SUM(AU29-BB29)</f>
        <v>97932.32</v>
      </c>
    </row>
    <row r="30" customFormat="false" ht="12.75" hidden="false" customHeight="false" outlineLevel="0" collapsed="false">
      <c r="A30" s="178"/>
      <c r="B30" s="172"/>
      <c r="C30" s="172"/>
      <c r="D30" s="172"/>
      <c r="E30" s="172"/>
      <c r="F30" s="172"/>
      <c r="G30" s="172"/>
      <c r="H30" s="172"/>
      <c r="I30" s="185" t="s">
        <v>209</v>
      </c>
      <c r="J30" s="186"/>
      <c r="K30" s="187" t="n">
        <f aca="false">SUM(K36)</f>
        <v>1815716.15</v>
      </c>
      <c r="L30" s="187" t="n">
        <f aca="false">SUM(L36)</f>
        <v>1540000</v>
      </c>
      <c r="M30" s="187" t="n">
        <f aca="false">SUM(M36)</f>
        <v>1540000</v>
      </c>
      <c r="N30" s="187" t="n">
        <f aca="false">SUM(N36)</f>
        <v>781000</v>
      </c>
      <c r="O30" s="187" t="n">
        <f aca="false">SUM(O36)</f>
        <v>781000</v>
      </c>
      <c r="P30" s="187" t="n">
        <f aca="false">SUM(P36)</f>
        <v>789362</v>
      </c>
      <c r="Q30" s="187" t="n">
        <f aca="false">SUM(Q36)</f>
        <v>789362</v>
      </c>
      <c r="R30" s="187" t="n">
        <f aca="false">SUM(R36)</f>
        <v>284478.29</v>
      </c>
      <c r="S30" s="187" t="n">
        <f aca="false">SUM(S36)</f>
        <v>1019550</v>
      </c>
      <c r="T30" s="187" t="n">
        <f aca="false">SUM(T36)</f>
        <v>394432.02</v>
      </c>
      <c r="U30" s="187" t="n">
        <f aca="false">SUM(U36)</f>
        <v>0</v>
      </c>
      <c r="V30" s="187" t="e">
        <f aca="false">SUM(V36)</f>
        <v>#DIV/0!</v>
      </c>
      <c r="W30" s="187" t="n">
        <f aca="false">SUM(W36)</f>
        <v>989000</v>
      </c>
      <c r="X30" s="187" t="n">
        <f aca="false">SUM(X36)</f>
        <v>1463700</v>
      </c>
      <c r="Y30" s="187" t="n">
        <f aca="false">SUM(Y36)</f>
        <v>1625700</v>
      </c>
      <c r="Z30" s="187" t="n">
        <f aca="false">SUM(Z36)</f>
        <v>2819504</v>
      </c>
      <c r="AA30" s="187" t="n">
        <f aca="false">SUM(AA36)</f>
        <v>1837500</v>
      </c>
      <c r="AB30" s="187" t="n">
        <f aca="false">SUM(AB36)</f>
        <v>590626.46</v>
      </c>
      <c r="AC30" s="187" t="n">
        <f aca="false">SUM(AC36)</f>
        <v>1872500</v>
      </c>
      <c r="AD30" s="187" t="n">
        <f aca="false">SUM(AD36)</f>
        <v>1648000</v>
      </c>
      <c r="AE30" s="187" t="n">
        <f aca="false">SUM(AE36)</f>
        <v>0</v>
      </c>
      <c r="AF30" s="187" t="n">
        <f aca="false">SUM(AF36)</f>
        <v>0</v>
      </c>
      <c r="AG30" s="187" t="n">
        <f aca="false">SUM(AG36)</f>
        <v>1653000</v>
      </c>
      <c r="AH30" s="187" t="n">
        <f aca="false">SUM(AH36)</f>
        <v>1172014.91</v>
      </c>
      <c r="AI30" s="187" t="n">
        <f aca="false">SUM(AI36)</f>
        <v>1995200</v>
      </c>
      <c r="AJ30" s="187" t="n">
        <f aca="false">SUM(AJ36)</f>
        <v>617159.9</v>
      </c>
      <c r="AK30" s="187" t="n">
        <f aca="false">SUM(AK36)</f>
        <v>2111161.6</v>
      </c>
      <c r="AL30" s="187" t="n">
        <f aca="false">SUM(AL36)</f>
        <v>178000</v>
      </c>
      <c r="AM30" s="187" t="n">
        <f aca="false">SUM(AM36)</f>
        <v>125500</v>
      </c>
      <c r="AN30" s="187" t="n">
        <f aca="false">SUM(AN36)</f>
        <v>2168661.6</v>
      </c>
      <c r="AO30" s="176" t="n">
        <f aca="false">SUM(AN30/$AN$2)</f>
        <v>287830.858052956</v>
      </c>
      <c r="AP30" s="188" t="n">
        <f aca="false">SUM(AP36)</f>
        <v>1965000</v>
      </c>
      <c r="AQ30" s="188" t="n">
        <f aca="false">SUM(AQ36)</f>
        <v>0</v>
      </c>
      <c r="AR30" s="176" t="n">
        <f aca="false">SUM(AP30/$AN$2)</f>
        <v>260800.31853474</v>
      </c>
      <c r="AS30" s="188" t="n">
        <f aca="false">SUM(AS36)</f>
        <v>1980000</v>
      </c>
      <c r="AT30" s="188" t="n">
        <f aca="false">SUM(AT36)</f>
        <v>0</v>
      </c>
      <c r="AU30" s="176" t="n">
        <f aca="false">SUM(AU36)</f>
        <v>97932.32</v>
      </c>
      <c r="AV30" s="177" t="n">
        <f aca="false">SUM(AU30/AR30*100)</f>
        <v>37.5506903328244</v>
      </c>
      <c r="BB30" s="19" t="n">
        <f aca="false">SUM(AW30+AX30+AY30+AZ30+BA30)</f>
        <v>0</v>
      </c>
      <c r="BC30" s="143" t="n">
        <f aca="false">SUM(AU30-BB30)</f>
        <v>97932.32</v>
      </c>
    </row>
    <row r="31" customFormat="false" ht="12.75" hidden="false" customHeight="false" outlineLevel="0" collapsed="false">
      <c r="A31" s="178"/>
      <c r="B31" s="172" t="s">
        <v>210</v>
      </c>
      <c r="C31" s="172"/>
      <c r="D31" s="172"/>
      <c r="E31" s="172"/>
      <c r="F31" s="172"/>
      <c r="G31" s="172"/>
      <c r="H31" s="172"/>
      <c r="I31" s="185" t="s">
        <v>211</v>
      </c>
      <c r="J31" s="186" t="s">
        <v>114</v>
      </c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76" t="n">
        <f aca="false">SUM(AN31/$AN$2)</f>
        <v>0</v>
      </c>
      <c r="AP31" s="188" t="n">
        <v>586500</v>
      </c>
      <c r="AQ31" s="188"/>
      <c r="AR31" s="176" t="n">
        <f aca="false">SUM(AP31/$AN$2)</f>
        <v>77841.9271351782</v>
      </c>
      <c r="AS31" s="188"/>
      <c r="AT31" s="188"/>
      <c r="AU31" s="176" t="n">
        <v>84868.44</v>
      </c>
      <c r="AV31" s="177" t="n">
        <f aca="false">SUM(AU31/AR31*100)</f>
        <v>109.026642997442</v>
      </c>
      <c r="BC31" s="143" t="n">
        <f aca="false">SUM(AU31-BB31)</f>
        <v>84868.44</v>
      </c>
    </row>
    <row r="32" customFormat="false" ht="12.75" hidden="false" customHeight="false" outlineLevel="0" collapsed="false">
      <c r="A32" s="178"/>
      <c r="B32" s="172" t="s">
        <v>229</v>
      </c>
      <c r="C32" s="172"/>
      <c r="D32" s="172"/>
      <c r="E32" s="172"/>
      <c r="F32" s="172"/>
      <c r="G32" s="172"/>
      <c r="H32" s="172"/>
      <c r="I32" s="201" t="s">
        <v>230</v>
      </c>
      <c r="J32" s="186" t="s">
        <v>28</v>
      </c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76" t="n">
        <f aca="false">SUM(AN32/$AN$2)</f>
        <v>0</v>
      </c>
      <c r="AP32" s="188" t="n">
        <f aca="false">SUM(AX40:AX115)</f>
        <v>5163.38</v>
      </c>
      <c r="AQ32" s="188"/>
      <c r="AR32" s="176" t="n">
        <f aca="false">SUM(AP32/$AN$2)</f>
        <v>685.298294511912</v>
      </c>
      <c r="AS32" s="188"/>
      <c r="AT32" s="188"/>
      <c r="AU32" s="176" t="n">
        <v>5900.5</v>
      </c>
      <c r="AV32" s="177" t="n">
        <f aca="false">SUM(AU32/AR32*100)</f>
        <v>861.011919517835</v>
      </c>
      <c r="BC32" s="143" t="n">
        <f aca="false">SUM(AU32-BB32)</f>
        <v>5900.5</v>
      </c>
    </row>
    <row r="33" customFormat="false" ht="12.75" hidden="false" customHeight="false" outlineLevel="0" collapsed="false">
      <c r="A33" s="178"/>
      <c r="B33" s="172" t="s">
        <v>229</v>
      </c>
      <c r="C33" s="172"/>
      <c r="D33" s="172"/>
      <c r="E33" s="172"/>
      <c r="F33" s="172"/>
      <c r="G33" s="172"/>
      <c r="H33" s="172"/>
      <c r="I33" s="201" t="s">
        <v>316</v>
      </c>
      <c r="J33" s="186" t="s">
        <v>317</v>
      </c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76" t="n">
        <f aca="false">SUM(AN33/$AN$2)</f>
        <v>0</v>
      </c>
      <c r="AP33" s="188" t="n">
        <f aca="false">SUM(AZ39:AZ114)</f>
        <v>0</v>
      </c>
      <c r="AQ33" s="188"/>
      <c r="AR33" s="176" t="n">
        <f aca="false">SUM(AP33/$AN$2)</f>
        <v>0</v>
      </c>
      <c r="AS33" s="188"/>
      <c r="AT33" s="188"/>
      <c r="AU33" s="176" t="n">
        <v>5163.38</v>
      </c>
      <c r="AV33" s="177" t="n">
        <v>0</v>
      </c>
      <c r="BC33" s="143" t="n">
        <f aca="false">SUM(AU33-BB33)</f>
        <v>5163.38</v>
      </c>
    </row>
    <row r="34" customFormat="false" ht="12.75" hidden="false" customHeight="false" outlineLevel="0" collapsed="false">
      <c r="A34" s="178"/>
      <c r="B34" s="172" t="s">
        <v>229</v>
      </c>
      <c r="C34" s="172"/>
      <c r="D34" s="172"/>
      <c r="E34" s="172"/>
      <c r="F34" s="172"/>
      <c r="G34" s="172"/>
      <c r="H34" s="172"/>
      <c r="I34" s="185" t="s">
        <v>231</v>
      </c>
      <c r="J34" s="186" t="s">
        <v>232</v>
      </c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76" t="n">
        <f aca="false">SUM(AN34/$AN$2)</f>
        <v>0</v>
      </c>
      <c r="AP34" s="188" t="n">
        <v>100000</v>
      </c>
      <c r="AQ34" s="188"/>
      <c r="AR34" s="176" t="n">
        <f aca="false">SUM(AP34/$AN$2)</f>
        <v>13272.2808414626</v>
      </c>
      <c r="AS34" s="188"/>
      <c r="AT34" s="188"/>
      <c r="AU34" s="176"/>
      <c r="AV34" s="177" t="n">
        <f aca="false">SUM(AU34/AR34*100)</f>
        <v>0</v>
      </c>
      <c r="BC34" s="143" t="n">
        <f aca="false">SUM(AU34-BB34)</f>
        <v>0</v>
      </c>
    </row>
    <row r="35" customFormat="false" ht="12.75" hidden="false" customHeight="false" outlineLevel="0" collapsed="false">
      <c r="A35" s="178"/>
      <c r="B35" s="172" t="s">
        <v>210</v>
      </c>
      <c r="C35" s="172"/>
      <c r="D35" s="172"/>
      <c r="E35" s="172"/>
      <c r="F35" s="172"/>
      <c r="G35" s="172"/>
      <c r="H35" s="172"/>
      <c r="I35" s="185" t="s">
        <v>211</v>
      </c>
      <c r="J35" s="186" t="s">
        <v>37</v>
      </c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76" t="n">
        <f aca="false">SUM(AN35/$AN$2)</f>
        <v>0</v>
      </c>
      <c r="AP35" s="188" t="n">
        <v>450000</v>
      </c>
      <c r="AQ35" s="188"/>
      <c r="AR35" s="176" t="n">
        <f aca="false">SUM(AP35/$AN$2)</f>
        <v>59725.2637865817</v>
      </c>
      <c r="AS35" s="188"/>
      <c r="AT35" s="188"/>
      <c r="AU35" s="176" t="n">
        <v>2000</v>
      </c>
      <c r="AV35" s="177" t="n">
        <f aca="false">SUM(AU35/AR35*100)</f>
        <v>3.34866666666667</v>
      </c>
      <c r="BC35" s="143" t="n">
        <f aca="false">SUM(AU35-BB35)</f>
        <v>2000</v>
      </c>
    </row>
    <row r="36" customFormat="false" ht="12.75" hidden="false" customHeight="false" outlineLevel="0" collapsed="false">
      <c r="A36" s="189"/>
      <c r="B36" s="190"/>
      <c r="C36" s="190"/>
      <c r="D36" s="190"/>
      <c r="E36" s="190"/>
      <c r="F36" s="190"/>
      <c r="G36" s="190"/>
      <c r="H36" s="190"/>
      <c r="I36" s="191" t="n">
        <v>3</v>
      </c>
      <c r="J36" s="84" t="s">
        <v>64</v>
      </c>
      <c r="K36" s="192" t="n">
        <f aca="false">SUM(K37+K48)</f>
        <v>1815716.15</v>
      </c>
      <c r="L36" s="192" t="n">
        <f aca="false">SUM(L37+L48)</f>
        <v>1540000</v>
      </c>
      <c r="M36" s="192" t="n">
        <f aca="false">SUM(M37+M48)</f>
        <v>1540000</v>
      </c>
      <c r="N36" s="192" t="n">
        <f aca="false">SUM(N37+N48)</f>
        <v>781000</v>
      </c>
      <c r="O36" s="192" t="n">
        <f aca="false">SUM(O37+O48)</f>
        <v>781000</v>
      </c>
      <c r="P36" s="192" t="n">
        <f aca="false">SUM(P37+P48)</f>
        <v>789362</v>
      </c>
      <c r="Q36" s="192" t="n">
        <f aca="false">SUM(Q37+Q48)</f>
        <v>789362</v>
      </c>
      <c r="R36" s="192" t="n">
        <f aca="false">SUM(R37+R48)</f>
        <v>284478.29</v>
      </c>
      <c r="S36" s="192" t="n">
        <f aca="false">SUM(S37+S48)</f>
        <v>1019550</v>
      </c>
      <c r="T36" s="192" t="n">
        <f aca="false">SUM(T37+T48)</f>
        <v>394432.02</v>
      </c>
      <c r="U36" s="192" t="n">
        <f aca="false">SUM(U37+U48)</f>
        <v>0</v>
      </c>
      <c r="V36" s="192" t="e">
        <f aca="false">SUM(V37+V48)</f>
        <v>#DIV/0!</v>
      </c>
      <c r="W36" s="192" t="n">
        <f aca="false">SUM(W37+W48)</f>
        <v>989000</v>
      </c>
      <c r="X36" s="192" t="n">
        <f aca="false">SUM(X37+X48)</f>
        <v>1463700</v>
      </c>
      <c r="Y36" s="192" t="n">
        <f aca="false">SUM(Y37+Y48)</f>
        <v>1625700</v>
      </c>
      <c r="Z36" s="192" t="n">
        <f aca="false">SUM(Z37+Z48)</f>
        <v>2819504</v>
      </c>
      <c r="AA36" s="192" t="n">
        <f aca="false">SUM(AA37+AA48)</f>
        <v>1837500</v>
      </c>
      <c r="AB36" s="192" t="n">
        <f aca="false">SUM(AB37+AB48)</f>
        <v>590626.46</v>
      </c>
      <c r="AC36" s="192" t="n">
        <f aca="false">SUM(AC37+AC48)</f>
        <v>1872500</v>
      </c>
      <c r="AD36" s="192" t="n">
        <f aca="false">SUM(AD37+AD48)</f>
        <v>1648000</v>
      </c>
      <c r="AE36" s="192" t="n">
        <f aca="false">SUM(AE37+AE48)</f>
        <v>0</v>
      </c>
      <c r="AF36" s="192" t="n">
        <f aca="false">SUM(AF37+AF48)</f>
        <v>0</v>
      </c>
      <c r="AG36" s="192" t="n">
        <f aca="false">SUM(AG37+AG48)</f>
        <v>1653000</v>
      </c>
      <c r="AH36" s="192" t="n">
        <f aca="false">SUM(AH37+AH48)</f>
        <v>1172014.91</v>
      </c>
      <c r="AI36" s="192" t="n">
        <f aca="false">SUM(AI37+AI48)</f>
        <v>1995200</v>
      </c>
      <c r="AJ36" s="192" t="n">
        <f aca="false">SUM(AJ37+AJ48)</f>
        <v>617159.9</v>
      </c>
      <c r="AK36" s="192" t="n">
        <f aca="false">SUM(AK37+AK48)</f>
        <v>2111161.6</v>
      </c>
      <c r="AL36" s="192" t="n">
        <f aca="false">SUM(AL37+AL48)</f>
        <v>178000</v>
      </c>
      <c r="AM36" s="192" t="n">
        <f aca="false">SUM(AM37+AM48)</f>
        <v>125500</v>
      </c>
      <c r="AN36" s="192" t="n">
        <f aca="false">SUM(AN37+AN48)</f>
        <v>2168661.6</v>
      </c>
      <c r="AO36" s="176" t="n">
        <f aca="false">SUM(AN36/$AN$2)</f>
        <v>287830.858052956</v>
      </c>
      <c r="AP36" s="176" t="n">
        <f aca="false">SUM(AP37+AP48)</f>
        <v>1965000</v>
      </c>
      <c r="AQ36" s="176" t="n">
        <f aca="false">SUM(AQ37+AQ48)</f>
        <v>0</v>
      </c>
      <c r="AR36" s="176" t="n">
        <f aca="false">SUM(AP36/$AN$2)</f>
        <v>260800.31853474</v>
      </c>
      <c r="AS36" s="176" t="n">
        <f aca="false">SUM(AS37+AS48)</f>
        <v>1980000</v>
      </c>
      <c r="AT36" s="176" t="n">
        <f aca="false">SUM(AT37+AT48)</f>
        <v>0</v>
      </c>
      <c r="AU36" s="176" t="n">
        <f aca="false">SUM(AU37+AU48)</f>
        <v>97932.32</v>
      </c>
      <c r="AV36" s="177" t="n">
        <f aca="false">SUM(AU36/AR36*100)</f>
        <v>37.5506903328244</v>
      </c>
      <c r="BB36" s="19" t="n">
        <f aca="false">SUM(AW36+AX36+AY36+AZ36+BA36)</f>
        <v>0</v>
      </c>
      <c r="BC36" s="143" t="n">
        <f aca="false">SUM(AU36-BB36)</f>
        <v>97932.32</v>
      </c>
    </row>
    <row r="37" customFormat="false" ht="12.75" hidden="false" customHeight="false" outlineLevel="0" collapsed="false">
      <c r="A37" s="189"/>
      <c r="B37" s="190"/>
      <c r="C37" s="190"/>
      <c r="D37" s="190"/>
      <c r="E37" s="190"/>
      <c r="F37" s="190"/>
      <c r="G37" s="190"/>
      <c r="H37" s="190"/>
      <c r="I37" s="191" t="n">
        <v>31</v>
      </c>
      <c r="J37" s="84" t="s">
        <v>65</v>
      </c>
      <c r="K37" s="192" t="n">
        <f aca="false">SUM(K38+K41+K45)</f>
        <v>807306.83</v>
      </c>
      <c r="L37" s="192" t="n">
        <f aca="false">SUM(L38+L41+L45)</f>
        <v>1112500</v>
      </c>
      <c r="M37" s="192" t="n">
        <f aca="false">SUM(M38+M41+M45)</f>
        <v>1112500</v>
      </c>
      <c r="N37" s="192" t="n">
        <f aca="false">SUM(N38+N41+N45)</f>
        <v>351000</v>
      </c>
      <c r="O37" s="192" t="n">
        <f aca="false">SUM(O38+O41+O45)</f>
        <v>351000</v>
      </c>
      <c r="P37" s="192" t="n">
        <f aca="false">SUM(P38+P41+P45)</f>
        <v>392000</v>
      </c>
      <c r="Q37" s="192" t="n">
        <f aca="false">SUM(Q38+Q41+Q45)</f>
        <v>392000</v>
      </c>
      <c r="R37" s="192" t="n">
        <f aca="false">SUM(R38+R41+R45)</f>
        <v>150369.05</v>
      </c>
      <c r="S37" s="192" t="n">
        <f aca="false">SUM(S38+S41+S45)</f>
        <v>507550</v>
      </c>
      <c r="T37" s="192" t="n">
        <f aca="false">SUM(T38+T41+T45)</f>
        <v>240053.35</v>
      </c>
      <c r="U37" s="192" t="n">
        <f aca="false">SUM(U38+U41+U45)</f>
        <v>0</v>
      </c>
      <c r="V37" s="192" t="n">
        <f aca="false">SUM(V38+V41+V45)</f>
        <v>807.079096045198</v>
      </c>
      <c r="W37" s="192" t="n">
        <f aca="false">SUM(W38+W41+W45)</f>
        <v>507000</v>
      </c>
      <c r="X37" s="192" t="n">
        <f aca="false">SUM(X38+X41+X45)</f>
        <v>617500</v>
      </c>
      <c r="Y37" s="192" t="n">
        <f aca="false">SUM(Y38+Y41+Y45)</f>
        <v>685404</v>
      </c>
      <c r="Z37" s="192" t="n">
        <f aca="false">SUM(Z38+Z41+Z45)</f>
        <v>738500</v>
      </c>
      <c r="AA37" s="192" t="n">
        <f aca="false">SUM(AA38+AA41+AA45)</f>
        <v>688000</v>
      </c>
      <c r="AB37" s="192" t="n">
        <f aca="false">SUM(AB38+AB41+AB45)</f>
        <v>359004.03</v>
      </c>
      <c r="AC37" s="192" t="n">
        <f aca="false">SUM(AC38+AC41+AC45)</f>
        <v>688000</v>
      </c>
      <c r="AD37" s="192" t="n">
        <f aca="false">SUM(AD38+AD41+AD45)</f>
        <v>671000</v>
      </c>
      <c r="AE37" s="192" t="n">
        <f aca="false">SUM(AE38+AE41+AE45)</f>
        <v>0</v>
      </c>
      <c r="AF37" s="192" t="n">
        <f aca="false">SUM(AF38+AF41+AF45)</f>
        <v>0</v>
      </c>
      <c r="AG37" s="192" t="n">
        <f aca="false">SUM(AG38+AG41+AG45)</f>
        <v>671000</v>
      </c>
      <c r="AH37" s="192" t="n">
        <f aca="false">SUM(AH38+AH41+AH45)</f>
        <v>542477.54</v>
      </c>
      <c r="AI37" s="176" t="n">
        <f aca="false">SUM(AI38+AI41+AI45)</f>
        <v>754000</v>
      </c>
      <c r="AJ37" s="176" t="n">
        <f aca="false">SUM(AJ38+AJ41+AJ45)</f>
        <v>323911.41</v>
      </c>
      <c r="AK37" s="176" t="n">
        <f aca="false">SUM(AK38+AK41+AK45)</f>
        <v>747500</v>
      </c>
      <c r="AL37" s="176" t="n">
        <f aca="false">SUM(AL38+AL41+AL45)</f>
        <v>0</v>
      </c>
      <c r="AM37" s="176" t="n">
        <f aca="false">SUM(AM38+AM41+AM45)</f>
        <v>0</v>
      </c>
      <c r="AN37" s="176" t="n">
        <f aca="false">SUM(AN38+AN41+AN45)</f>
        <v>747500</v>
      </c>
      <c r="AO37" s="176" t="n">
        <f aca="false">SUM(AN37/$AN$2)</f>
        <v>99210.299289933</v>
      </c>
      <c r="AP37" s="176" t="n">
        <f aca="false">SUM(AP38+AP41+AP45)</f>
        <v>747500</v>
      </c>
      <c r="AQ37" s="176"/>
      <c r="AR37" s="176" t="n">
        <f aca="false">SUM(AP37/$AN$2)</f>
        <v>99210.299289933</v>
      </c>
      <c r="AS37" s="176" t="n">
        <v>760000</v>
      </c>
      <c r="AT37" s="176"/>
      <c r="AU37" s="176" t="n">
        <f aca="false">SUM(AU38+AU41+AU45)</f>
        <v>49784.56</v>
      </c>
      <c r="AV37" s="177" t="n">
        <f aca="false">SUM(AU37/AR37*100)</f>
        <v>50.1808384374582</v>
      </c>
      <c r="BB37" s="19" t="n">
        <f aca="false">SUM(AW37+AX37+AY37+AZ37+BA37)</f>
        <v>0</v>
      </c>
      <c r="BC37" s="143" t="n">
        <f aca="false">SUM(AU37-BB37)</f>
        <v>49784.56</v>
      </c>
    </row>
    <row r="38" customFormat="false" ht="12.75" hidden="false" customHeight="false" outlineLevel="0" collapsed="false">
      <c r="A38" s="193"/>
      <c r="B38" s="194" t="s">
        <v>83</v>
      </c>
      <c r="C38" s="194"/>
      <c r="D38" s="194"/>
      <c r="E38" s="194"/>
      <c r="F38" s="194"/>
      <c r="G38" s="194"/>
      <c r="H38" s="194"/>
      <c r="I38" s="195" t="n">
        <v>311</v>
      </c>
      <c r="J38" s="196" t="s">
        <v>233</v>
      </c>
      <c r="K38" s="197" t="n">
        <f aca="false">SUM(K39)</f>
        <v>710476.99</v>
      </c>
      <c r="L38" s="197" t="n">
        <f aca="false">SUM(L39)</f>
        <v>972000</v>
      </c>
      <c r="M38" s="197" t="n">
        <f aca="false">SUM(M39)</f>
        <v>972000</v>
      </c>
      <c r="N38" s="197" t="n">
        <f aca="false">SUM(N39:N40)</f>
        <v>296000</v>
      </c>
      <c r="O38" s="197" t="n">
        <f aca="false">SUM(O39:O40)</f>
        <v>296000</v>
      </c>
      <c r="P38" s="197" t="n">
        <f aca="false">SUM(P39:P40)</f>
        <v>335000</v>
      </c>
      <c r="Q38" s="197" t="n">
        <f aca="false">SUM(Q39:Q40)</f>
        <v>335000</v>
      </c>
      <c r="R38" s="197" t="n">
        <f aca="false">SUM(R39:R40)</f>
        <v>121563.91</v>
      </c>
      <c r="S38" s="197" t="n">
        <f aca="false">SUM(S39:S40)</f>
        <v>460000</v>
      </c>
      <c r="T38" s="197" t="n">
        <f aca="false">SUM(T39:T40)</f>
        <v>212889.92</v>
      </c>
      <c r="U38" s="197" t="n">
        <f aca="false">SUM(U39:U40)</f>
        <v>0</v>
      </c>
      <c r="V38" s="197" t="n">
        <f aca="false">SUM(V39:V40)</f>
        <v>609.745762711864</v>
      </c>
      <c r="W38" s="197" t="n">
        <f aca="false">SUM(W39:W40)</f>
        <v>460000</v>
      </c>
      <c r="X38" s="197" t="n">
        <f aca="false">SUM(X39:X40)</f>
        <v>510000</v>
      </c>
      <c r="Y38" s="197" t="n">
        <f aca="false">SUM(Y39:Y40)</f>
        <v>578000</v>
      </c>
      <c r="Z38" s="197" t="n">
        <f aca="false">SUM(Z39:Z40)</f>
        <v>590000</v>
      </c>
      <c r="AA38" s="197" t="n">
        <f aca="false">SUM(AA39:AA40)</f>
        <v>578000</v>
      </c>
      <c r="AB38" s="197" t="n">
        <f aca="false">SUM(AB39:AB40)</f>
        <v>313059.54</v>
      </c>
      <c r="AC38" s="197" t="n">
        <f aca="false">SUM(AC39:AC40)</f>
        <v>578000</v>
      </c>
      <c r="AD38" s="197" t="n">
        <f aca="false">SUM(AD39:AD40)</f>
        <v>561000</v>
      </c>
      <c r="AE38" s="197" t="n">
        <f aca="false">SUM(AE39:AE40)</f>
        <v>0</v>
      </c>
      <c r="AF38" s="197" t="n">
        <f aca="false">SUM(AF39:AF40)</f>
        <v>0</v>
      </c>
      <c r="AG38" s="197" t="n">
        <f aca="false">SUM(AG39:AG40)</f>
        <v>561000</v>
      </c>
      <c r="AH38" s="197" t="n">
        <f aca="false">SUM(AH39:AH40)</f>
        <v>462221.9</v>
      </c>
      <c r="AI38" s="197" t="n">
        <f aca="false">SUM(AI39:AI40)</f>
        <v>620000</v>
      </c>
      <c r="AJ38" s="197" t="n">
        <f aca="false">SUM(AJ39:AJ40)</f>
        <v>279321.5</v>
      </c>
      <c r="AK38" s="197" t="n">
        <f aca="false">SUM(AK39:AK40)</f>
        <v>570000</v>
      </c>
      <c r="AL38" s="197" t="n">
        <f aca="false">SUM(AL39:AL40)</f>
        <v>0</v>
      </c>
      <c r="AM38" s="197" t="n">
        <f aca="false">SUM(AM39:AM40)</f>
        <v>0</v>
      </c>
      <c r="AN38" s="197" t="n">
        <f aca="false">SUM(AN39:AN40)</f>
        <v>570000</v>
      </c>
      <c r="AO38" s="176" t="n">
        <f aca="false">SUM(AN38/$AN$2)</f>
        <v>75652.0007963368</v>
      </c>
      <c r="AP38" s="188" t="n">
        <f aca="false">SUM(AP39:AP40)</f>
        <v>570000</v>
      </c>
      <c r="AQ38" s="188"/>
      <c r="AR38" s="176" t="n">
        <f aca="false">SUM(AP38/$AN$2)</f>
        <v>75652.0007963368</v>
      </c>
      <c r="AS38" s="188"/>
      <c r="AT38" s="188"/>
      <c r="AU38" s="176" t="n">
        <f aca="false">SUM(AU39:AU40)</f>
        <v>33597.87</v>
      </c>
      <c r="AV38" s="177" t="n">
        <f aca="false">SUM(AU38/AR38*100)</f>
        <v>44.4110792131579</v>
      </c>
      <c r="BB38" s="19" t="n">
        <f aca="false">SUM(AW38+AX38+AY38+AZ38+BA38)</f>
        <v>0</v>
      </c>
      <c r="BC38" s="143" t="n">
        <f aca="false">SUM(AU38-BB38)</f>
        <v>33597.87</v>
      </c>
    </row>
    <row r="39" customFormat="false" ht="12.75" hidden="false" customHeight="false" outlineLevel="0" collapsed="false">
      <c r="A39" s="193"/>
      <c r="B39" s="194"/>
      <c r="C39" s="194"/>
      <c r="D39" s="194"/>
      <c r="E39" s="194"/>
      <c r="F39" s="194"/>
      <c r="G39" s="194"/>
      <c r="H39" s="194"/>
      <c r="I39" s="195" t="n">
        <v>31111</v>
      </c>
      <c r="J39" s="196" t="s">
        <v>234</v>
      </c>
      <c r="K39" s="197" t="n">
        <v>710476.99</v>
      </c>
      <c r="L39" s="197" t="n">
        <v>972000</v>
      </c>
      <c r="M39" s="197" t="n">
        <v>972000</v>
      </c>
      <c r="N39" s="197" t="n">
        <v>293000</v>
      </c>
      <c r="O39" s="197" t="n">
        <v>293000</v>
      </c>
      <c r="P39" s="197" t="n">
        <v>295000</v>
      </c>
      <c r="Q39" s="197" t="n">
        <v>295000</v>
      </c>
      <c r="R39" s="197" t="n">
        <v>121563.91</v>
      </c>
      <c r="S39" s="197" t="n">
        <v>250000</v>
      </c>
      <c r="T39" s="197" t="n">
        <v>176514.08</v>
      </c>
      <c r="U39" s="197"/>
      <c r="V39" s="176" t="n">
        <f aca="false">S39/P39*100</f>
        <v>84.7457627118644</v>
      </c>
      <c r="W39" s="188" t="n">
        <v>250000</v>
      </c>
      <c r="X39" s="188" t="n">
        <v>340000</v>
      </c>
      <c r="Y39" s="188" t="n">
        <v>408000</v>
      </c>
      <c r="Z39" s="188" t="n">
        <v>400000</v>
      </c>
      <c r="AA39" s="197" t="n">
        <v>408000</v>
      </c>
      <c r="AB39" s="197" t="n">
        <v>259070.82</v>
      </c>
      <c r="AC39" s="197" t="n">
        <v>408000</v>
      </c>
      <c r="AD39" s="197" t="n">
        <v>408000</v>
      </c>
      <c r="AE39" s="197"/>
      <c r="AF39" s="197"/>
      <c r="AG39" s="198" t="n">
        <f aca="false">SUM(AC39+AE39-AF39)</f>
        <v>408000</v>
      </c>
      <c r="AH39" s="197" t="n">
        <v>413471.78</v>
      </c>
      <c r="AI39" s="188" t="n">
        <v>467000</v>
      </c>
      <c r="AJ39" s="129" t="n">
        <v>217454.78</v>
      </c>
      <c r="AK39" s="197" t="n">
        <v>480000</v>
      </c>
      <c r="AL39" s="197"/>
      <c r="AM39" s="197"/>
      <c r="AN39" s="129" t="n">
        <f aca="false">SUM(AK39+AL39-AM39)</f>
        <v>480000</v>
      </c>
      <c r="AO39" s="176" t="n">
        <f aca="false">SUM(AN39/$AN$2)</f>
        <v>63706.9480390205</v>
      </c>
      <c r="AP39" s="131" t="n">
        <v>480000</v>
      </c>
      <c r="AQ39" s="131"/>
      <c r="AR39" s="176" t="n">
        <f aca="false">SUM(AP39/$AN$2)</f>
        <v>63706.9480390205</v>
      </c>
      <c r="AS39" s="131"/>
      <c r="AT39" s="131"/>
      <c r="AU39" s="176" t="n">
        <v>33597.87</v>
      </c>
      <c r="AV39" s="177" t="n">
        <f aca="false">SUM(AU39/AR39*100)</f>
        <v>52.738156565625</v>
      </c>
      <c r="AW39" s="176" t="n">
        <v>33597.87</v>
      </c>
      <c r="BB39" s="19" t="n">
        <f aca="false">SUM(AW39+AX39+AY39+AZ39+BA39)</f>
        <v>33597.87</v>
      </c>
      <c r="BC39" s="143" t="n">
        <f aca="false">SUM(AU39-BB39)</f>
        <v>0</v>
      </c>
    </row>
    <row r="40" customFormat="false" ht="12.75" hidden="false" customHeight="false" outlineLevel="0" collapsed="false">
      <c r="A40" s="193"/>
      <c r="B40" s="194"/>
      <c r="C40" s="194"/>
      <c r="D40" s="194"/>
      <c r="E40" s="194"/>
      <c r="F40" s="194"/>
      <c r="G40" s="194"/>
      <c r="H40" s="194"/>
      <c r="I40" s="195" t="n">
        <v>31112</v>
      </c>
      <c r="J40" s="196" t="s">
        <v>235</v>
      </c>
      <c r="K40" s="197"/>
      <c r="L40" s="197"/>
      <c r="M40" s="197"/>
      <c r="N40" s="197" t="n">
        <v>3000</v>
      </c>
      <c r="O40" s="197" t="n">
        <v>3000</v>
      </c>
      <c r="P40" s="197" t="n">
        <v>40000</v>
      </c>
      <c r="Q40" s="197" t="n">
        <v>40000</v>
      </c>
      <c r="R40" s="197"/>
      <c r="S40" s="197" t="n">
        <v>210000</v>
      </c>
      <c r="T40" s="197" t="n">
        <v>36375.84</v>
      </c>
      <c r="U40" s="197"/>
      <c r="V40" s="176" t="n">
        <f aca="false">S40/P40*100</f>
        <v>525</v>
      </c>
      <c r="W40" s="188" t="n">
        <v>210000</v>
      </c>
      <c r="X40" s="197" t="n">
        <v>170000</v>
      </c>
      <c r="Y40" s="197" t="n">
        <v>170000</v>
      </c>
      <c r="Z40" s="197" t="n">
        <v>190000</v>
      </c>
      <c r="AA40" s="197" t="n">
        <v>170000</v>
      </c>
      <c r="AB40" s="197" t="n">
        <v>53988.72</v>
      </c>
      <c r="AC40" s="197" t="n">
        <v>170000</v>
      </c>
      <c r="AD40" s="197" t="n">
        <v>153000</v>
      </c>
      <c r="AE40" s="197"/>
      <c r="AF40" s="197"/>
      <c r="AG40" s="198" t="n">
        <v>153000</v>
      </c>
      <c r="AH40" s="197" t="n">
        <v>48750.12</v>
      </c>
      <c r="AI40" s="188" t="n">
        <v>153000</v>
      </c>
      <c r="AJ40" s="129" t="n">
        <v>61866.72</v>
      </c>
      <c r="AK40" s="197" t="n">
        <v>90000</v>
      </c>
      <c r="AL40" s="197"/>
      <c r="AM40" s="197"/>
      <c r="AN40" s="129" t="n">
        <f aca="false">SUM(AK40+AL40-AM40)</f>
        <v>90000</v>
      </c>
      <c r="AO40" s="176" t="n">
        <f aca="false">SUM(AN40/$AN$2)</f>
        <v>11945.0527573163</v>
      </c>
      <c r="AP40" s="131" t="n">
        <v>90000</v>
      </c>
      <c r="AQ40" s="131"/>
      <c r="AR40" s="176" t="n">
        <f aca="false">SUM(AP40/$AN$2)</f>
        <v>11945.0527573163</v>
      </c>
      <c r="AS40" s="131"/>
      <c r="AT40" s="131"/>
      <c r="AU40" s="176"/>
      <c r="AV40" s="177" t="n">
        <f aca="false">SUM(AU40/AR40*100)</f>
        <v>0</v>
      </c>
      <c r="AW40" s="176"/>
      <c r="BB40" s="19" t="n">
        <f aca="false">SUM(AW40+AX40+AY40+AZ40+BA40)</f>
        <v>0</v>
      </c>
      <c r="BC40" s="143" t="n">
        <f aca="false">SUM(AU40-BB40)</f>
        <v>0</v>
      </c>
    </row>
    <row r="41" customFormat="false" ht="12.75" hidden="false" customHeight="false" outlineLevel="0" collapsed="false">
      <c r="A41" s="193"/>
      <c r="B41" s="194" t="s">
        <v>83</v>
      </c>
      <c r="C41" s="194"/>
      <c r="D41" s="194"/>
      <c r="E41" s="194"/>
      <c r="F41" s="194"/>
      <c r="G41" s="194"/>
      <c r="H41" s="194"/>
      <c r="I41" s="195" t="n">
        <v>312</v>
      </c>
      <c r="J41" s="196" t="s">
        <v>236</v>
      </c>
      <c r="K41" s="197" t="n">
        <f aca="false">SUM(K42)</f>
        <v>0</v>
      </c>
      <c r="L41" s="197" t="n">
        <f aca="false">SUM(L42)</f>
        <v>8000</v>
      </c>
      <c r="M41" s="197" t="n">
        <f aca="false">SUM(M42)</f>
        <v>8000</v>
      </c>
      <c r="N41" s="197" t="n">
        <f aca="false">SUM(N42)</f>
        <v>14000</v>
      </c>
      <c r="O41" s="197" t="n">
        <f aca="false">SUM(O42)</f>
        <v>14000</v>
      </c>
      <c r="P41" s="197" t="n">
        <f aca="false">SUM(P42)</f>
        <v>12000</v>
      </c>
      <c r="Q41" s="197" t="n">
        <f aca="false">SUM(Q42)</f>
        <v>12000</v>
      </c>
      <c r="R41" s="197" t="n">
        <f aca="false">SUM(R42)</f>
        <v>9962.77</v>
      </c>
      <c r="S41" s="197" t="n">
        <f aca="false">SUM(S42)</f>
        <v>15000</v>
      </c>
      <c r="T41" s="197" t="n">
        <f aca="false">SUM(T42)</f>
        <v>4500</v>
      </c>
      <c r="U41" s="197" t="n">
        <f aca="false">SUM(U42)</f>
        <v>0</v>
      </c>
      <c r="V41" s="197" t="n">
        <f aca="false">SUM(V42)</f>
        <v>125</v>
      </c>
      <c r="W41" s="197" t="n">
        <f aca="false">SUM(W42)</f>
        <v>15000</v>
      </c>
      <c r="X41" s="197" t="n">
        <f aca="false">SUM(X42:X43)</f>
        <v>34000</v>
      </c>
      <c r="Y41" s="197" t="n">
        <f aca="false">SUM(Y42:Y43)</f>
        <v>27500</v>
      </c>
      <c r="Z41" s="197" t="n">
        <v>52500</v>
      </c>
      <c r="AA41" s="197" t="n">
        <f aca="false">SUM(AA42:AA43)</f>
        <v>30000</v>
      </c>
      <c r="AB41" s="197" t="n">
        <f aca="false">SUM(AB42:AB43)</f>
        <v>0</v>
      </c>
      <c r="AC41" s="197" t="n">
        <f aca="false">SUM(AC42:AC43)</f>
        <v>30000</v>
      </c>
      <c r="AD41" s="197" t="n">
        <f aca="false">SUM(AD42:AD43)</f>
        <v>30000</v>
      </c>
      <c r="AE41" s="197" t="n">
        <f aca="false">SUM(AE42:AE43)</f>
        <v>0</v>
      </c>
      <c r="AF41" s="197" t="n">
        <f aca="false">SUM(AF42:AF43)</f>
        <v>0</v>
      </c>
      <c r="AG41" s="197" t="n">
        <f aca="false">SUM(AG42:AG43)</f>
        <v>30000</v>
      </c>
      <c r="AH41" s="197" t="n">
        <f aca="false">SUM(AH42:AH43)</f>
        <v>6000</v>
      </c>
      <c r="AI41" s="188" t="n">
        <f aca="false">SUM(AI42:AI43)</f>
        <v>30000</v>
      </c>
      <c r="AJ41" s="188" t="n">
        <f aca="false">SUM(AJ42:AJ43)</f>
        <v>0</v>
      </c>
      <c r="AK41" s="188" t="n">
        <f aca="false">SUM(AK42:AK44)</f>
        <v>80000</v>
      </c>
      <c r="AL41" s="188" t="n">
        <f aca="false">SUM(AL42:AL44)</f>
        <v>0</v>
      </c>
      <c r="AM41" s="188" t="n">
        <f aca="false">SUM(AM42:AM44)</f>
        <v>0</v>
      </c>
      <c r="AN41" s="188" t="n">
        <f aca="false">SUM(AN42:AN44)</f>
        <v>80000</v>
      </c>
      <c r="AO41" s="176" t="n">
        <f aca="false">SUM(AN41/$AN$2)</f>
        <v>10617.8246731701</v>
      </c>
      <c r="AP41" s="188" t="n">
        <f aca="false">SUM(AP42:AP44)</f>
        <v>80000</v>
      </c>
      <c r="AQ41" s="188"/>
      <c r="AR41" s="176" t="n">
        <f aca="false">SUM(AP41/$AN$2)</f>
        <v>10617.8246731701</v>
      </c>
      <c r="AS41" s="188"/>
      <c r="AT41" s="188"/>
      <c r="AU41" s="176" t="n">
        <f aca="false">SUM(AU42:AU44)</f>
        <v>3190.8</v>
      </c>
      <c r="AV41" s="177" t="n">
        <f aca="false">SUM(AU41/AR41*100)</f>
        <v>30.05135325</v>
      </c>
      <c r="AW41" s="176"/>
      <c r="BB41" s="19" t="n">
        <f aca="false">SUM(AW41+AX41+AY41+AZ41+BA41)</f>
        <v>0</v>
      </c>
      <c r="BC41" s="143" t="n">
        <f aca="false">SUM(AU41-BB41)</f>
        <v>3190.8</v>
      </c>
    </row>
    <row r="42" customFormat="false" ht="12.75" hidden="false" customHeight="false" outlineLevel="0" collapsed="false">
      <c r="A42" s="193"/>
      <c r="B42" s="194"/>
      <c r="C42" s="194"/>
      <c r="D42" s="194"/>
      <c r="E42" s="194"/>
      <c r="F42" s="194"/>
      <c r="G42" s="194"/>
      <c r="H42" s="194"/>
      <c r="I42" s="195" t="n">
        <v>31219</v>
      </c>
      <c r="J42" s="196" t="s">
        <v>236</v>
      </c>
      <c r="K42" s="197" t="n">
        <v>0</v>
      </c>
      <c r="L42" s="197" t="n">
        <v>8000</v>
      </c>
      <c r="M42" s="197" t="n">
        <v>8000</v>
      </c>
      <c r="N42" s="197" t="n">
        <v>14000</v>
      </c>
      <c r="O42" s="197" t="n">
        <v>14000</v>
      </c>
      <c r="P42" s="197" t="n">
        <v>12000</v>
      </c>
      <c r="Q42" s="197" t="n">
        <v>12000</v>
      </c>
      <c r="R42" s="197" t="n">
        <v>9962.77</v>
      </c>
      <c r="S42" s="197" t="n">
        <v>15000</v>
      </c>
      <c r="T42" s="197" t="n">
        <v>4500</v>
      </c>
      <c r="U42" s="197"/>
      <c r="V42" s="176" t="n">
        <f aca="false">S42/P42*100</f>
        <v>125</v>
      </c>
      <c r="W42" s="188" t="n">
        <v>15000</v>
      </c>
      <c r="X42" s="197" t="n">
        <v>27000</v>
      </c>
      <c r="Y42" s="197" t="n">
        <v>20000</v>
      </c>
      <c r="Z42" s="197" t="n">
        <v>20000</v>
      </c>
      <c r="AA42" s="197" t="n">
        <v>20000</v>
      </c>
      <c r="AB42" s="197"/>
      <c r="AC42" s="197" t="n">
        <v>20000</v>
      </c>
      <c r="AD42" s="197" t="n">
        <v>20000</v>
      </c>
      <c r="AE42" s="197"/>
      <c r="AF42" s="197"/>
      <c r="AG42" s="198" t="n">
        <f aca="false">SUM(AD42+AE42-AF42)</f>
        <v>20000</v>
      </c>
      <c r="AH42" s="197" t="n">
        <v>6000</v>
      </c>
      <c r="AI42" s="188" t="n">
        <v>20000</v>
      </c>
      <c r="AJ42" s="129" t="n">
        <v>0</v>
      </c>
      <c r="AK42" s="197" t="n">
        <v>35000</v>
      </c>
      <c r="AL42" s="197"/>
      <c r="AM42" s="197"/>
      <c r="AN42" s="129" t="n">
        <f aca="false">SUM(AK42+AL42-AM42)</f>
        <v>35000</v>
      </c>
      <c r="AO42" s="176" t="n">
        <f aca="false">SUM(AN42/$AN$2)</f>
        <v>4645.29829451191</v>
      </c>
      <c r="AP42" s="131" t="n">
        <v>35000</v>
      </c>
      <c r="AQ42" s="131"/>
      <c r="AR42" s="176" t="n">
        <f aca="false">SUM(AP42/$AN$2)</f>
        <v>4645.29829451191</v>
      </c>
      <c r="AS42" s="131"/>
      <c r="AT42" s="131"/>
      <c r="AU42" s="176" t="n">
        <v>1200</v>
      </c>
      <c r="AV42" s="177" t="n">
        <f aca="false">SUM(AU42/AR42*100)</f>
        <v>25.8325714285714</v>
      </c>
      <c r="AW42" s="176" t="n">
        <v>1200</v>
      </c>
      <c r="BB42" s="19" t="n">
        <f aca="false">SUM(AW42+AX42+AY42+AZ42+BA42)</f>
        <v>1200</v>
      </c>
      <c r="BC42" s="143" t="n">
        <f aca="false">SUM(AU42-BB42)</f>
        <v>0</v>
      </c>
    </row>
    <row r="43" customFormat="false" ht="12.75" hidden="false" customHeight="false" outlineLevel="0" collapsed="false">
      <c r="A43" s="193"/>
      <c r="B43" s="194"/>
      <c r="C43" s="194"/>
      <c r="D43" s="194"/>
      <c r="E43" s="194"/>
      <c r="F43" s="194"/>
      <c r="G43" s="194"/>
      <c r="H43" s="194"/>
      <c r="I43" s="195" t="n">
        <v>31219</v>
      </c>
      <c r="J43" s="196" t="s">
        <v>237</v>
      </c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76"/>
      <c r="W43" s="188"/>
      <c r="X43" s="197" t="n">
        <v>7000</v>
      </c>
      <c r="Y43" s="197" t="n">
        <v>7500</v>
      </c>
      <c r="Z43" s="197" t="n">
        <v>7500</v>
      </c>
      <c r="AA43" s="197" t="n">
        <v>10000</v>
      </c>
      <c r="AB43" s="197"/>
      <c r="AC43" s="197" t="n">
        <v>10000</v>
      </c>
      <c r="AD43" s="197" t="n">
        <v>10000</v>
      </c>
      <c r="AE43" s="197"/>
      <c r="AF43" s="197"/>
      <c r="AG43" s="198" t="n">
        <f aca="false">SUM(AD43+AE43-AF43)</f>
        <v>10000</v>
      </c>
      <c r="AH43" s="197"/>
      <c r="AI43" s="188" t="n">
        <v>10000</v>
      </c>
      <c r="AJ43" s="129" t="n">
        <v>0</v>
      </c>
      <c r="AK43" s="197" t="n">
        <v>15000</v>
      </c>
      <c r="AL43" s="197"/>
      <c r="AM43" s="197"/>
      <c r="AN43" s="129" t="n">
        <f aca="false">SUM(AK43+AL43-AM43)</f>
        <v>15000</v>
      </c>
      <c r="AO43" s="176" t="n">
        <f aca="false">SUM(AN43/$AN$2)</f>
        <v>1990.84212621939</v>
      </c>
      <c r="AP43" s="131" t="n">
        <v>15000</v>
      </c>
      <c r="AQ43" s="131"/>
      <c r="AR43" s="176" t="n">
        <f aca="false">SUM(AP43/$AN$2)</f>
        <v>1990.84212621939</v>
      </c>
      <c r="AS43" s="131"/>
      <c r="AT43" s="131"/>
      <c r="AU43" s="176"/>
      <c r="AV43" s="177" t="n">
        <f aca="false">SUM(AU43/AR43*100)</f>
        <v>0</v>
      </c>
      <c r="AW43" s="176"/>
      <c r="BB43" s="19" t="n">
        <f aca="false">SUM(AW43+AX43+AY43+AZ43+BA43)</f>
        <v>0</v>
      </c>
      <c r="BC43" s="143" t="n">
        <f aca="false">SUM(AU43-BB43)</f>
        <v>0</v>
      </c>
    </row>
    <row r="44" customFormat="false" ht="12.75" hidden="false" customHeight="false" outlineLevel="0" collapsed="false">
      <c r="A44" s="193"/>
      <c r="B44" s="194"/>
      <c r="C44" s="194"/>
      <c r="D44" s="194"/>
      <c r="E44" s="194"/>
      <c r="F44" s="194"/>
      <c r="G44" s="194"/>
      <c r="H44" s="194"/>
      <c r="I44" s="195" t="n">
        <v>31219</v>
      </c>
      <c r="J44" s="196" t="s">
        <v>238</v>
      </c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76"/>
      <c r="W44" s="188"/>
      <c r="X44" s="197"/>
      <c r="Y44" s="197" t="n">
        <v>0</v>
      </c>
      <c r="Z44" s="197" t="n">
        <v>25000</v>
      </c>
      <c r="AA44" s="197" t="n">
        <v>25000</v>
      </c>
      <c r="AB44" s="197"/>
      <c r="AC44" s="197" t="n">
        <v>25000</v>
      </c>
      <c r="AD44" s="197" t="n">
        <v>25000</v>
      </c>
      <c r="AE44" s="197"/>
      <c r="AF44" s="197"/>
      <c r="AG44" s="198" t="n">
        <f aca="false">SUM(AD44+AE44-AF44)</f>
        <v>25000</v>
      </c>
      <c r="AH44" s="197" t="n">
        <v>22916.85</v>
      </c>
      <c r="AI44" s="188" t="n">
        <v>35000</v>
      </c>
      <c r="AJ44" s="129" t="n">
        <v>12500.1</v>
      </c>
      <c r="AK44" s="197" t="n">
        <v>30000</v>
      </c>
      <c r="AL44" s="197"/>
      <c r="AM44" s="197"/>
      <c r="AN44" s="129" t="n">
        <f aca="false">SUM(AK44+AL44-AM44)</f>
        <v>30000</v>
      </c>
      <c r="AO44" s="176" t="n">
        <f aca="false">SUM(AN44/$AN$2)</f>
        <v>3981.68425243878</v>
      </c>
      <c r="AP44" s="131" t="n">
        <v>30000</v>
      </c>
      <c r="AQ44" s="131"/>
      <c r="AR44" s="176" t="n">
        <f aca="false">SUM(AP44/$AN$2)</f>
        <v>3981.68425243878</v>
      </c>
      <c r="AS44" s="131"/>
      <c r="AT44" s="131"/>
      <c r="AU44" s="176" t="n">
        <v>1990.8</v>
      </c>
      <c r="AV44" s="177" t="n">
        <f aca="false">SUM(AU44/AR44*100)</f>
        <v>49.998942</v>
      </c>
      <c r="AW44" s="176" t="n">
        <v>1990.8</v>
      </c>
      <c r="BB44" s="19" t="n">
        <f aca="false">SUM(AW44+AX44+AY44+AZ44+BA44)</f>
        <v>1990.8</v>
      </c>
      <c r="BC44" s="143" t="n">
        <f aca="false">SUM(AU44-BB44)</f>
        <v>0</v>
      </c>
    </row>
    <row r="45" customFormat="false" ht="12.75" hidden="false" customHeight="false" outlineLevel="0" collapsed="false">
      <c r="A45" s="193"/>
      <c r="B45" s="194" t="s">
        <v>83</v>
      </c>
      <c r="C45" s="194"/>
      <c r="D45" s="194"/>
      <c r="E45" s="194"/>
      <c r="F45" s="194"/>
      <c r="G45" s="194"/>
      <c r="H45" s="194"/>
      <c r="I45" s="195" t="n">
        <v>313</v>
      </c>
      <c r="J45" s="196" t="s">
        <v>239</v>
      </c>
      <c r="K45" s="197" t="n">
        <f aca="false">SUM(K46:K47)</f>
        <v>96829.84</v>
      </c>
      <c r="L45" s="197" t="n">
        <f aca="false">SUM(L46:L47)</f>
        <v>132500</v>
      </c>
      <c r="M45" s="197" t="n">
        <f aca="false">SUM(M46:M47)</f>
        <v>132500</v>
      </c>
      <c r="N45" s="197" t="n">
        <f aca="false">SUM(N46:N47)</f>
        <v>41000</v>
      </c>
      <c r="O45" s="197" t="n">
        <f aca="false">SUM(O46:O47)</f>
        <v>41000</v>
      </c>
      <c r="P45" s="197" t="n">
        <f aca="false">SUM(P46:P47)</f>
        <v>45000</v>
      </c>
      <c r="Q45" s="197" t="n">
        <f aca="false">SUM(Q46:Q47)</f>
        <v>45000</v>
      </c>
      <c r="R45" s="197" t="n">
        <f aca="false">SUM(R46:R47)</f>
        <v>18842.37</v>
      </c>
      <c r="S45" s="197" t="n">
        <f aca="false">SUM(S46:S47)</f>
        <v>32550</v>
      </c>
      <c r="T45" s="197" t="n">
        <f aca="false">SUM(T46:T47)</f>
        <v>22663.43</v>
      </c>
      <c r="U45" s="197" t="n">
        <f aca="false">SUM(U46:U47)</f>
        <v>0</v>
      </c>
      <c r="V45" s="197" t="n">
        <f aca="false">SUM(V46:V47)</f>
        <v>72.3333333333333</v>
      </c>
      <c r="W45" s="197" t="n">
        <f aca="false">SUM(W46:W47)</f>
        <v>32000</v>
      </c>
      <c r="X45" s="197" t="n">
        <f aca="false">SUM(X46:X47)</f>
        <v>73500</v>
      </c>
      <c r="Y45" s="197" t="n">
        <f aca="false">SUM(Y46:Y47)</f>
        <v>79904</v>
      </c>
      <c r="Z45" s="197" t="n">
        <f aca="false">SUM(Z46:Z47)</f>
        <v>96000</v>
      </c>
      <c r="AA45" s="197" t="n">
        <f aca="false">SUM(AA46:AA47)</f>
        <v>80000</v>
      </c>
      <c r="AB45" s="197" t="n">
        <f aca="false">SUM(AB46:AB47)</f>
        <v>45944.49</v>
      </c>
      <c r="AC45" s="197" t="n">
        <f aca="false">SUM(AC46:AC47)</f>
        <v>80000</v>
      </c>
      <c r="AD45" s="197" t="n">
        <f aca="false">SUM(AD46:AD47)</f>
        <v>80000</v>
      </c>
      <c r="AE45" s="197" t="n">
        <f aca="false">SUM(AE46:AE47)</f>
        <v>0</v>
      </c>
      <c r="AF45" s="197" t="n">
        <f aca="false">SUM(AF46:AF47)</f>
        <v>0</v>
      </c>
      <c r="AG45" s="197" t="n">
        <f aca="false">SUM(AG46:AG47)</f>
        <v>80000</v>
      </c>
      <c r="AH45" s="197" t="n">
        <f aca="false">SUM(AH46:AH47)</f>
        <v>74255.64</v>
      </c>
      <c r="AI45" s="188" t="n">
        <f aca="false">SUM(AI46:AI47)</f>
        <v>104000</v>
      </c>
      <c r="AJ45" s="188" t="n">
        <f aca="false">SUM(AJ46:AJ47)</f>
        <v>44589.91</v>
      </c>
      <c r="AK45" s="188" t="n">
        <f aca="false">SUM(AK46:AK47)</f>
        <v>97500</v>
      </c>
      <c r="AL45" s="188" t="n">
        <f aca="false">SUM(AL46:AL47)</f>
        <v>0</v>
      </c>
      <c r="AM45" s="188" t="n">
        <f aca="false">SUM(AM46:AM47)</f>
        <v>0</v>
      </c>
      <c r="AN45" s="188" t="n">
        <f aca="false">SUM(AN46:AN47)</f>
        <v>97500</v>
      </c>
      <c r="AO45" s="176" t="n">
        <f aca="false">SUM(AN45/$AN$2)</f>
        <v>12940.473820426</v>
      </c>
      <c r="AP45" s="188" t="n">
        <f aca="false">SUM(AP46:AP47)</f>
        <v>97500</v>
      </c>
      <c r="AQ45" s="188"/>
      <c r="AR45" s="176" t="n">
        <f aca="false">SUM(AP45/$AN$2)</f>
        <v>12940.473820426</v>
      </c>
      <c r="AS45" s="188"/>
      <c r="AT45" s="188"/>
      <c r="AU45" s="176" t="n">
        <f aca="false">SUM(AU46:AU47)</f>
        <v>12995.89</v>
      </c>
      <c r="AV45" s="177" t="n">
        <f aca="false">SUM(AU45/AR45*100)</f>
        <v>100.428239184615</v>
      </c>
      <c r="AW45" s="176"/>
      <c r="BB45" s="19" t="n">
        <f aca="false">SUM(AW45+AX45+AY45+AZ45+BA45)</f>
        <v>0</v>
      </c>
      <c r="BC45" s="143" t="n">
        <f aca="false">SUM(AU45-BB45)</f>
        <v>12995.89</v>
      </c>
    </row>
    <row r="46" customFormat="false" ht="12.75" hidden="false" customHeight="false" outlineLevel="0" collapsed="false">
      <c r="A46" s="193"/>
      <c r="B46" s="194"/>
      <c r="C46" s="194"/>
      <c r="D46" s="194"/>
      <c r="E46" s="194"/>
      <c r="F46" s="194"/>
      <c r="G46" s="194"/>
      <c r="H46" s="194"/>
      <c r="I46" s="195" t="n">
        <v>31321</v>
      </c>
      <c r="J46" s="196" t="s">
        <v>240</v>
      </c>
      <c r="K46" s="197" t="n">
        <v>96829.84</v>
      </c>
      <c r="L46" s="197" t="n">
        <v>132500</v>
      </c>
      <c r="M46" s="197" t="n">
        <v>132500</v>
      </c>
      <c r="N46" s="197" t="n">
        <v>41000</v>
      </c>
      <c r="O46" s="197" t="n">
        <v>41000</v>
      </c>
      <c r="P46" s="197" t="n">
        <v>45000</v>
      </c>
      <c r="Q46" s="197" t="n">
        <v>45000</v>
      </c>
      <c r="R46" s="197" t="n">
        <v>18842.37</v>
      </c>
      <c r="S46" s="188" t="n">
        <v>32550</v>
      </c>
      <c r="T46" s="197" t="n">
        <v>22663.43</v>
      </c>
      <c r="U46" s="197"/>
      <c r="V46" s="176" t="n">
        <f aca="false">S46/P46*100</f>
        <v>72.3333333333333</v>
      </c>
      <c r="W46" s="188" t="n">
        <v>32000</v>
      </c>
      <c r="X46" s="197" t="n">
        <v>51500</v>
      </c>
      <c r="Y46" s="197" t="n">
        <v>58904</v>
      </c>
      <c r="Z46" s="197" t="n">
        <v>65000</v>
      </c>
      <c r="AA46" s="197" t="n">
        <v>59000</v>
      </c>
      <c r="AB46" s="197" t="n">
        <v>37242.75</v>
      </c>
      <c r="AC46" s="197" t="n">
        <v>59000</v>
      </c>
      <c r="AD46" s="197" t="n">
        <v>59000</v>
      </c>
      <c r="AE46" s="197"/>
      <c r="AF46" s="197"/>
      <c r="AG46" s="198" t="n">
        <f aca="false">SUM(AD46+AE46-AF46)</f>
        <v>59000</v>
      </c>
      <c r="AH46" s="197" t="n">
        <v>68222.85</v>
      </c>
      <c r="AI46" s="188" t="n">
        <v>78000</v>
      </c>
      <c r="AJ46" s="129" t="n">
        <v>35823.62</v>
      </c>
      <c r="AK46" s="197" t="n">
        <v>81000</v>
      </c>
      <c r="AL46" s="197"/>
      <c r="AM46" s="197"/>
      <c r="AN46" s="129" t="n">
        <f aca="false">SUM(AK46+AL46-AM46)</f>
        <v>81000</v>
      </c>
      <c r="AO46" s="176" t="n">
        <f aca="false">SUM(AN46/$AN$2)</f>
        <v>10750.5474815847</v>
      </c>
      <c r="AP46" s="131" t="n">
        <v>81000</v>
      </c>
      <c r="AQ46" s="131"/>
      <c r="AR46" s="176" t="n">
        <f aca="false">SUM(AP46/$AN$2)</f>
        <v>10750.5474815847</v>
      </c>
      <c r="AS46" s="131"/>
      <c r="AT46" s="131"/>
      <c r="AU46" s="176" t="n">
        <v>12995.89</v>
      </c>
      <c r="AV46" s="177" t="n">
        <f aca="false">SUM(AU46/AR46*100)</f>
        <v>120.885843462963</v>
      </c>
      <c r="AW46" s="202" t="n">
        <v>12995.89</v>
      </c>
      <c r="BB46" s="19" t="n">
        <f aca="false">SUM(AW46+AX46+AY46+AZ46+BA46)</f>
        <v>12995.89</v>
      </c>
      <c r="BC46" s="143" t="n">
        <f aca="false">SUM(AU46-BB46)</f>
        <v>0</v>
      </c>
    </row>
    <row r="47" customFormat="false" ht="12.75" hidden="false" customHeight="false" outlineLevel="0" collapsed="false">
      <c r="A47" s="193"/>
      <c r="B47" s="194"/>
      <c r="C47" s="194"/>
      <c r="D47" s="194"/>
      <c r="E47" s="194"/>
      <c r="F47" s="194"/>
      <c r="G47" s="194"/>
      <c r="H47" s="194"/>
      <c r="I47" s="195" t="n">
        <v>31321</v>
      </c>
      <c r="J47" s="196" t="s">
        <v>241</v>
      </c>
      <c r="K47" s="197"/>
      <c r="L47" s="197"/>
      <c r="M47" s="197"/>
      <c r="N47" s="197"/>
      <c r="O47" s="197"/>
      <c r="P47" s="197"/>
      <c r="Q47" s="197"/>
      <c r="R47" s="197"/>
      <c r="S47" s="188"/>
      <c r="T47" s="197"/>
      <c r="U47" s="197"/>
      <c r="V47" s="176"/>
      <c r="W47" s="188"/>
      <c r="X47" s="197" t="n">
        <v>22000</v>
      </c>
      <c r="Y47" s="197" t="n">
        <v>21000</v>
      </c>
      <c r="Z47" s="197" t="n">
        <v>31000</v>
      </c>
      <c r="AA47" s="197" t="n">
        <v>21000</v>
      </c>
      <c r="AB47" s="197" t="n">
        <v>8701.74</v>
      </c>
      <c r="AC47" s="197" t="n">
        <v>21000</v>
      </c>
      <c r="AD47" s="197" t="n">
        <v>21000</v>
      </c>
      <c r="AE47" s="197"/>
      <c r="AF47" s="197"/>
      <c r="AG47" s="198" t="n">
        <f aca="false">SUM(AD47+AE47-AF47)</f>
        <v>21000</v>
      </c>
      <c r="AH47" s="197" t="n">
        <v>6032.79</v>
      </c>
      <c r="AI47" s="188" t="n">
        <v>26000</v>
      </c>
      <c r="AJ47" s="129" t="n">
        <v>8766.29</v>
      </c>
      <c r="AK47" s="197" t="n">
        <v>16500</v>
      </c>
      <c r="AL47" s="197"/>
      <c r="AM47" s="197"/>
      <c r="AN47" s="129" t="n">
        <f aca="false">SUM(AK47+AL47-AM47)</f>
        <v>16500</v>
      </c>
      <c r="AO47" s="176" t="n">
        <f aca="false">SUM(AN47/$AN$2)</f>
        <v>2189.92633884133</v>
      </c>
      <c r="AP47" s="131" t="n">
        <v>16500</v>
      </c>
      <c r="AQ47" s="131"/>
      <c r="AR47" s="176" t="n">
        <f aca="false">SUM(AP47/$AN$2)</f>
        <v>2189.92633884133</v>
      </c>
      <c r="AS47" s="131"/>
      <c r="AT47" s="131"/>
      <c r="AU47" s="176"/>
      <c r="AV47" s="177" t="n">
        <f aca="false">SUM(AU47/AR47*100)</f>
        <v>0</v>
      </c>
      <c r="AW47" s="176"/>
      <c r="BB47" s="19" t="n">
        <f aca="false">SUM(AW47+AX47+AY47+AZ47+BA47)</f>
        <v>0</v>
      </c>
      <c r="BC47" s="143" t="n">
        <f aca="false">SUM(AU47-BB47)</f>
        <v>0</v>
      </c>
    </row>
    <row r="48" customFormat="false" ht="12.75" hidden="false" customHeight="false" outlineLevel="0" collapsed="false">
      <c r="A48" s="189"/>
      <c r="B48" s="190"/>
      <c r="C48" s="190"/>
      <c r="D48" s="190"/>
      <c r="E48" s="190"/>
      <c r="F48" s="190"/>
      <c r="G48" s="190"/>
      <c r="H48" s="190"/>
      <c r="I48" s="191" t="n">
        <v>32</v>
      </c>
      <c r="J48" s="84" t="s">
        <v>66</v>
      </c>
      <c r="K48" s="192" t="n">
        <f aca="false">SUM(K49+K55+K67+K109)</f>
        <v>1008409.32</v>
      </c>
      <c r="L48" s="192" t="n">
        <f aca="false">SUM(L49+L55+L67+L109)</f>
        <v>427500</v>
      </c>
      <c r="M48" s="192" t="n">
        <f aca="false">SUM(M49+M55+M67+M109)</f>
        <v>427500</v>
      </c>
      <c r="N48" s="192" t="n">
        <f aca="false">SUM(N49+N55+N67+N109)</f>
        <v>430000</v>
      </c>
      <c r="O48" s="192" t="n">
        <f aca="false">SUM(O49+O55+O67+O109)</f>
        <v>430000</v>
      </c>
      <c r="P48" s="192" t="n">
        <f aca="false">SUM(P49+P55+P67+P109)</f>
        <v>397362</v>
      </c>
      <c r="Q48" s="192" t="n">
        <f aca="false">SUM(Q49+Q55+Q67+Q109)</f>
        <v>397362</v>
      </c>
      <c r="R48" s="192" t="n">
        <f aca="false">SUM(R49+R55+R67+R109)</f>
        <v>134109.24</v>
      </c>
      <c r="S48" s="192" t="n">
        <f aca="false">SUM(S49+S55+S67+S109)</f>
        <v>512000</v>
      </c>
      <c r="T48" s="192" t="n">
        <f aca="false">SUM(T49+T55+T67+T109)</f>
        <v>154378.67</v>
      </c>
      <c r="U48" s="192" t="n">
        <f aca="false">SUM(U49+U55+U67+U109)</f>
        <v>0</v>
      </c>
      <c r="V48" s="192" t="e">
        <f aca="false">SUM(V49+V55+V67+V109)</f>
        <v>#DIV/0!</v>
      </c>
      <c r="W48" s="192" t="n">
        <f aca="false">SUM(W49+W55+W67+W109)</f>
        <v>482000</v>
      </c>
      <c r="X48" s="192" t="n">
        <f aca="false">SUM(X49+X55+X67+X109)</f>
        <v>846200</v>
      </c>
      <c r="Y48" s="192" t="n">
        <f aca="false">SUM(Y49+Y55+Y67+Y109)</f>
        <v>940296</v>
      </c>
      <c r="Z48" s="192" t="n">
        <f aca="false">SUM(Z49+Z55+Z67+Z109)</f>
        <v>2081004</v>
      </c>
      <c r="AA48" s="192" t="n">
        <f aca="false">SUM(AA49+AA55+AA67+AA109)</f>
        <v>1149500</v>
      </c>
      <c r="AB48" s="192" t="n">
        <f aca="false">SUM(AB49+AB55+AB67+AB109)</f>
        <v>231622.43</v>
      </c>
      <c r="AC48" s="192" t="n">
        <f aca="false">SUM(AC49+AC55+AC67+AC109)</f>
        <v>1184500</v>
      </c>
      <c r="AD48" s="192" t="n">
        <f aca="false">SUM(AD49+AD55+AD67+AD109)</f>
        <v>977000</v>
      </c>
      <c r="AE48" s="192" t="n">
        <f aca="false">SUM(AE49+AE55+AE67+AE109)</f>
        <v>0</v>
      </c>
      <c r="AF48" s="192" t="n">
        <f aca="false">SUM(AF49+AF55+AF67+AF109)</f>
        <v>0</v>
      </c>
      <c r="AG48" s="192" t="n">
        <f aca="false">SUM(AG49+AG55+AG67+AG109)</f>
        <v>982000</v>
      </c>
      <c r="AH48" s="192" t="n">
        <f aca="false">SUM(AH49+AH55+AH67+AH109)</f>
        <v>629537.37</v>
      </c>
      <c r="AI48" s="192" t="n">
        <f aca="false">SUM(AI49+AI55+AI67+AI109)</f>
        <v>1241200</v>
      </c>
      <c r="AJ48" s="192" t="n">
        <f aca="false">SUM(AJ49+AJ55+AJ67+AJ109)</f>
        <v>293248.49</v>
      </c>
      <c r="AK48" s="192" t="n">
        <f aca="false">SUM(AK49+AK55+AK67+AK109)</f>
        <v>1363661.6</v>
      </c>
      <c r="AL48" s="192" t="n">
        <f aca="false">SUM(AL49+AL55+AL67+AL109)</f>
        <v>178000</v>
      </c>
      <c r="AM48" s="192" t="n">
        <f aca="false">SUM(AM49+AM55+AM67+AM109)</f>
        <v>125500</v>
      </c>
      <c r="AN48" s="192" t="n">
        <f aca="false">SUM(AN49+AN55+AN67+AN109)</f>
        <v>1421161.6</v>
      </c>
      <c r="AO48" s="176" t="n">
        <f aca="false">SUM(AN48/$AN$2)</f>
        <v>188620.558763023</v>
      </c>
      <c r="AP48" s="176" t="n">
        <f aca="false">SUM(AP49+AP55+AP67+AP109)</f>
        <v>1217500</v>
      </c>
      <c r="AQ48" s="176"/>
      <c r="AR48" s="176" t="n">
        <f aca="false">SUM(AP48/$AN$2)</f>
        <v>161590.019244807</v>
      </c>
      <c r="AS48" s="176" t="n">
        <v>1220000</v>
      </c>
      <c r="AT48" s="176"/>
      <c r="AU48" s="176" t="n">
        <f aca="false">SUM(AU49+AU55+AU67+AU109)</f>
        <v>48147.76</v>
      </c>
      <c r="AV48" s="177" t="n">
        <f aca="false">SUM(AU48/AR48*100)</f>
        <v>29.7962462193018</v>
      </c>
      <c r="AW48" s="176"/>
      <c r="BB48" s="19" t="n">
        <f aca="false">SUM(AW48+AX48+AY48+AZ48+BA48)</f>
        <v>0</v>
      </c>
      <c r="BC48" s="143" t="n">
        <f aca="false">SUM(AU48-BB48)</f>
        <v>48147.76</v>
      </c>
    </row>
    <row r="49" customFormat="false" ht="12.75" hidden="false" customHeight="false" outlineLevel="0" collapsed="false">
      <c r="A49" s="193"/>
      <c r="B49" s="194" t="s">
        <v>83</v>
      </c>
      <c r="C49" s="194"/>
      <c r="D49" s="194"/>
      <c r="E49" s="194"/>
      <c r="F49" s="194"/>
      <c r="G49" s="194"/>
      <c r="H49" s="194"/>
      <c r="I49" s="195" t="n">
        <v>321</v>
      </c>
      <c r="J49" s="196" t="s">
        <v>242</v>
      </c>
      <c r="K49" s="197" t="n">
        <f aca="false">SUM(K50:K54)</f>
        <v>31101</v>
      </c>
      <c r="L49" s="197" t="n">
        <f aca="false">SUM(L50:L54)</f>
        <v>26000</v>
      </c>
      <c r="M49" s="197" t="n">
        <f aca="false">SUM(M50:M54)</f>
        <v>26000</v>
      </c>
      <c r="N49" s="197" t="n">
        <f aca="false">SUM(N50:N54)</f>
        <v>12000</v>
      </c>
      <c r="O49" s="197" t="n">
        <f aca="false">SUM(O50:O54)</f>
        <v>12000</v>
      </c>
      <c r="P49" s="197" t="n">
        <f aca="false">SUM(P50:P54)</f>
        <v>12000</v>
      </c>
      <c r="Q49" s="197" t="n">
        <f aca="false">SUM(Q50:Q54)</f>
        <v>12000</v>
      </c>
      <c r="R49" s="197" t="n">
        <f aca="false">SUM(R50:R54)</f>
        <v>4435.2</v>
      </c>
      <c r="S49" s="197" t="n">
        <f aca="false">SUM(S50:S54)</f>
        <v>12000</v>
      </c>
      <c r="T49" s="197" t="n">
        <f aca="false">SUM(T50:T54)</f>
        <v>4435.2</v>
      </c>
      <c r="U49" s="197" t="n">
        <f aca="false">SUM(U50:U54)</f>
        <v>0</v>
      </c>
      <c r="V49" s="197" t="n">
        <f aca="false">SUM(V50:V54)</f>
        <v>400</v>
      </c>
      <c r="W49" s="197" t="n">
        <f aca="false">SUM(W50:W54)</f>
        <v>12000</v>
      </c>
      <c r="X49" s="197" t="n">
        <f aca="false">SUM(X50:X54)</f>
        <v>28000</v>
      </c>
      <c r="Y49" s="197" t="n">
        <f aca="false">SUM(Y50:Y54)</f>
        <v>34500</v>
      </c>
      <c r="Z49" s="197" t="n">
        <f aca="false">SUM(Z50:Z54)</f>
        <v>34500</v>
      </c>
      <c r="AA49" s="197" t="n">
        <f aca="false">SUM(AA50:AA54)</f>
        <v>36000</v>
      </c>
      <c r="AB49" s="197" t="n">
        <f aca="false">SUM(AB50:AB54)</f>
        <v>8243.02</v>
      </c>
      <c r="AC49" s="197" t="n">
        <f aca="false">SUM(AC50:AC54)</f>
        <v>36000</v>
      </c>
      <c r="AD49" s="197" t="n">
        <f aca="false">SUM(AD50:AD54)</f>
        <v>13500</v>
      </c>
      <c r="AE49" s="197" t="n">
        <f aca="false">SUM(AE50:AE54)</f>
        <v>0</v>
      </c>
      <c r="AF49" s="197" t="n">
        <f aca="false">SUM(AF50:AF54)</f>
        <v>0</v>
      </c>
      <c r="AG49" s="197" t="n">
        <f aca="false">SUM(AG50:AG54)</f>
        <v>13500</v>
      </c>
      <c r="AH49" s="197" t="n">
        <f aca="false">SUM(AH50:AH54)</f>
        <v>8876.32</v>
      </c>
      <c r="AI49" s="197" t="n">
        <f aca="false">SUM(AI50:AI54)</f>
        <v>16000</v>
      </c>
      <c r="AJ49" s="197" t="n">
        <f aca="false">SUM(AJ50:AJ54)</f>
        <v>3368.12</v>
      </c>
      <c r="AK49" s="197" t="n">
        <f aca="false">SUM(AK50:AK54)</f>
        <v>28000</v>
      </c>
      <c r="AL49" s="197" t="n">
        <f aca="false">SUM(AL50:AL54)</f>
        <v>0</v>
      </c>
      <c r="AM49" s="197" t="n">
        <f aca="false">SUM(AM50:AM54)</f>
        <v>0</v>
      </c>
      <c r="AN49" s="197" t="n">
        <f aca="false">SUM(AN50:AN54)</f>
        <v>28000</v>
      </c>
      <c r="AO49" s="176" t="n">
        <f aca="false">SUM(AN49/$AN$2)</f>
        <v>3716.23863560953</v>
      </c>
      <c r="AP49" s="188" t="n">
        <f aca="false">SUM(AP50:AP54)</f>
        <v>31000</v>
      </c>
      <c r="AQ49" s="188"/>
      <c r="AR49" s="176" t="n">
        <f aca="false">SUM(AP49/$AN$2)</f>
        <v>4114.40706085341</v>
      </c>
      <c r="AS49" s="188"/>
      <c r="AT49" s="188"/>
      <c r="AU49" s="176" t="n">
        <f aca="false">SUM(AU50:AU54)</f>
        <v>1233.49</v>
      </c>
      <c r="AV49" s="177" t="n">
        <f aca="false">SUM(AU49/AR49*100)</f>
        <v>29.9797755</v>
      </c>
      <c r="AW49" s="176"/>
      <c r="BB49" s="19" t="n">
        <f aca="false">SUM(AW49+AX49+AY49+AZ49+BA49)</f>
        <v>0</v>
      </c>
      <c r="BC49" s="143" t="n">
        <f aca="false">SUM(AU49-BB49)</f>
        <v>1233.49</v>
      </c>
    </row>
    <row r="50" customFormat="false" ht="12.75" hidden="false" customHeight="false" outlineLevel="0" collapsed="false">
      <c r="A50" s="193"/>
      <c r="B50" s="194"/>
      <c r="C50" s="194"/>
      <c r="D50" s="194"/>
      <c r="E50" s="194"/>
      <c r="F50" s="194"/>
      <c r="G50" s="194"/>
      <c r="H50" s="194"/>
      <c r="I50" s="195" t="n">
        <v>32111</v>
      </c>
      <c r="J50" s="196" t="s">
        <v>243</v>
      </c>
      <c r="K50" s="197" t="n">
        <v>510</v>
      </c>
      <c r="L50" s="197" t="n">
        <v>1000</v>
      </c>
      <c r="M50" s="197" t="n">
        <v>1000</v>
      </c>
      <c r="N50" s="197" t="n">
        <v>1000</v>
      </c>
      <c r="O50" s="197" t="n">
        <v>1000</v>
      </c>
      <c r="P50" s="197" t="n">
        <v>1000</v>
      </c>
      <c r="Q50" s="197" t="n">
        <v>1000</v>
      </c>
      <c r="R50" s="197"/>
      <c r="S50" s="197" t="n">
        <v>1000</v>
      </c>
      <c r="T50" s="197"/>
      <c r="U50" s="197"/>
      <c r="V50" s="176" t="n">
        <f aca="false">S50/P50*100</f>
        <v>100</v>
      </c>
      <c r="W50" s="188" t="n">
        <v>1000</v>
      </c>
      <c r="X50" s="197" t="n">
        <v>1000</v>
      </c>
      <c r="Y50" s="197" t="n">
        <v>1000</v>
      </c>
      <c r="Z50" s="197" t="n">
        <v>1000</v>
      </c>
      <c r="AA50" s="197" t="n">
        <v>2000</v>
      </c>
      <c r="AB50" s="197" t="n">
        <v>510</v>
      </c>
      <c r="AC50" s="197" t="n">
        <v>2000</v>
      </c>
      <c r="AD50" s="197" t="n">
        <v>2000</v>
      </c>
      <c r="AE50" s="197"/>
      <c r="AF50" s="197"/>
      <c r="AG50" s="198" t="n">
        <f aca="false">SUM(AD50+AE50-AF50)</f>
        <v>2000</v>
      </c>
      <c r="AH50" s="197" t="n">
        <v>400</v>
      </c>
      <c r="AI50" s="197" t="n">
        <v>2000</v>
      </c>
      <c r="AJ50" s="129" t="n">
        <v>0</v>
      </c>
      <c r="AK50" s="197" t="n">
        <v>2000</v>
      </c>
      <c r="AL50" s="197"/>
      <c r="AM50" s="197"/>
      <c r="AN50" s="129" t="n">
        <f aca="false">SUM(AK50+AL50-AM50)</f>
        <v>2000</v>
      </c>
      <c r="AO50" s="176" t="n">
        <f aca="false">SUM(AN50/$AN$2)</f>
        <v>265.445616829252</v>
      </c>
      <c r="AP50" s="131" t="n">
        <v>2000</v>
      </c>
      <c r="AQ50" s="131"/>
      <c r="AR50" s="176" t="n">
        <f aca="false">SUM(AP50/$AN$2)</f>
        <v>265.445616829252</v>
      </c>
      <c r="AS50" s="131"/>
      <c r="AT50" s="131"/>
      <c r="AU50" s="176" t="n">
        <v>26.54</v>
      </c>
      <c r="AV50" s="177" t="n">
        <f aca="false">SUM(AU50/AR50*100)</f>
        <v>9.9982815</v>
      </c>
      <c r="AW50" s="176" t="n">
        <v>26.54</v>
      </c>
      <c r="BB50" s="19" t="n">
        <f aca="false">SUM(AW50+AX50+AY50+AZ50+BA50)</f>
        <v>26.54</v>
      </c>
      <c r="BC50" s="143" t="n">
        <f aca="false">SUM(AU50-BB50)</f>
        <v>0</v>
      </c>
    </row>
    <row r="51" customFormat="false" ht="12.75" hidden="false" customHeight="false" outlineLevel="0" collapsed="false">
      <c r="A51" s="193"/>
      <c r="B51" s="194"/>
      <c r="C51" s="194"/>
      <c r="D51" s="194"/>
      <c r="E51" s="194"/>
      <c r="F51" s="194"/>
      <c r="G51" s="194"/>
      <c r="H51" s="194"/>
      <c r="I51" s="195" t="n">
        <v>32115</v>
      </c>
      <c r="J51" s="196" t="s">
        <v>244</v>
      </c>
      <c r="K51" s="197" t="n">
        <v>2541.2</v>
      </c>
      <c r="L51" s="197" t="n">
        <v>2000</v>
      </c>
      <c r="M51" s="197" t="n">
        <v>2000</v>
      </c>
      <c r="N51" s="197" t="n">
        <v>1000</v>
      </c>
      <c r="O51" s="197" t="n">
        <v>1000</v>
      </c>
      <c r="P51" s="197" t="n">
        <v>1000</v>
      </c>
      <c r="Q51" s="197" t="n">
        <v>1000</v>
      </c>
      <c r="R51" s="197"/>
      <c r="S51" s="188" t="n">
        <v>1000</v>
      </c>
      <c r="T51" s="197"/>
      <c r="U51" s="197"/>
      <c r="V51" s="176" t="n">
        <f aca="false">S51/P51*100</f>
        <v>100</v>
      </c>
      <c r="W51" s="188" t="n">
        <v>1000</v>
      </c>
      <c r="X51" s="197" t="n">
        <v>1000</v>
      </c>
      <c r="Y51" s="197" t="n">
        <v>1000</v>
      </c>
      <c r="Z51" s="197" t="n">
        <v>1000</v>
      </c>
      <c r="AA51" s="197" t="n">
        <v>1000</v>
      </c>
      <c r="AB51" s="197" t="n">
        <v>453.7</v>
      </c>
      <c r="AC51" s="197" t="n">
        <v>1000</v>
      </c>
      <c r="AD51" s="197" t="n">
        <v>1000</v>
      </c>
      <c r="AE51" s="197"/>
      <c r="AF51" s="197"/>
      <c r="AG51" s="198" t="n">
        <f aca="false">SUM(AD51+AE51-AF51)</f>
        <v>1000</v>
      </c>
      <c r="AH51" s="197" t="n">
        <v>564</v>
      </c>
      <c r="AI51" s="197" t="n">
        <v>1000</v>
      </c>
      <c r="AJ51" s="129" t="n">
        <v>0</v>
      </c>
      <c r="AK51" s="197" t="n">
        <v>1000</v>
      </c>
      <c r="AL51" s="197"/>
      <c r="AM51" s="197"/>
      <c r="AN51" s="129" t="n">
        <f aca="false">SUM(AK51+AL51-AM51)</f>
        <v>1000</v>
      </c>
      <c r="AO51" s="176" t="n">
        <f aca="false">SUM(AN51/$AN$2)</f>
        <v>132.722808414626</v>
      </c>
      <c r="AP51" s="131" t="n">
        <v>1000</v>
      </c>
      <c r="AQ51" s="131"/>
      <c r="AR51" s="176" t="n">
        <f aca="false">SUM(AP51/$AN$2)</f>
        <v>132.722808414626</v>
      </c>
      <c r="AS51" s="131"/>
      <c r="AT51" s="131"/>
      <c r="AU51" s="176" t="n">
        <v>27.58</v>
      </c>
      <c r="AV51" s="177" t="n">
        <f aca="false">SUM(AU51/AR51*100)</f>
        <v>20.780151</v>
      </c>
      <c r="AW51" s="176" t="n">
        <v>27.58</v>
      </c>
      <c r="BB51" s="19" t="n">
        <f aca="false">SUM(AW51+AX51+AY51+AZ51+BA51)</f>
        <v>27.58</v>
      </c>
      <c r="BC51" s="143" t="n">
        <f aca="false">SUM(AU51-BB51)</f>
        <v>0</v>
      </c>
    </row>
    <row r="52" customFormat="false" ht="12.75" hidden="false" customHeight="false" outlineLevel="0" collapsed="false">
      <c r="A52" s="193"/>
      <c r="B52" s="194"/>
      <c r="C52" s="194"/>
      <c r="D52" s="194"/>
      <c r="E52" s="194"/>
      <c r="F52" s="194"/>
      <c r="G52" s="194"/>
      <c r="H52" s="194"/>
      <c r="I52" s="195" t="n">
        <v>32121</v>
      </c>
      <c r="J52" s="196" t="s">
        <v>245</v>
      </c>
      <c r="K52" s="197" t="n">
        <v>26379.8</v>
      </c>
      <c r="L52" s="197" t="n">
        <v>20000</v>
      </c>
      <c r="M52" s="197" t="n">
        <v>20000</v>
      </c>
      <c r="N52" s="197" t="n">
        <v>9000</v>
      </c>
      <c r="O52" s="197" t="n">
        <v>9000</v>
      </c>
      <c r="P52" s="197" t="n">
        <v>9000</v>
      </c>
      <c r="Q52" s="197" t="n">
        <v>9000</v>
      </c>
      <c r="R52" s="197" t="n">
        <v>4435.2</v>
      </c>
      <c r="S52" s="197" t="n">
        <v>9000</v>
      </c>
      <c r="T52" s="197" t="n">
        <v>4435.2</v>
      </c>
      <c r="U52" s="197"/>
      <c r="V52" s="176" t="n">
        <f aca="false">S52/P52*100</f>
        <v>100</v>
      </c>
      <c r="W52" s="188" t="n">
        <v>9000</v>
      </c>
      <c r="X52" s="197" t="n">
        <v>16700</v>
      </c>
      <c r="Y52" s="188" t="n">
        <v>22500</v>
      </c>
      <c r="Z52" s="188" t="n">
        <v>22500</v>
      </c>
      <c r="AA52" s="197" t="n">
        <v>23000</v>
      </c>
      <c r="AB52" s="197" t="n">
        <v>5554.32</v>
      </c>
      <c r="AC52" s="197" t="n">
        <v>23000</v>
      </c>
      <c r="AD52" s="197" t="n">
        <v>8000</v>
      </c>
      <c r="AE52" s="197"/>
      <c r="AF52" s="197"/>
      <c r="AG52" s="198" t="n">
        <f aca="false">SUM(AD52+AE52-AF52)</f>
        <v>8000</v>
      </c>
      <c r="AH52" s="197" t="n">
        <v>4262.32</v>
      </c>
      <c r="AI52" s="197" t="n">
        <v>8000</v>
      </c>
      <c r="AJ52" s="129" t="n">
        <v>1418.12</v>
      </c>
      <c r="AK52" s="197" t="n">
        <v>20000</v>
      </c>
      <c r="AL52" s="197"/>
      <c r="AM52" s="197"/>
      <c r="AN52" s="129" t="n">
        <f aca="false">SUM(AK52+AL52-AM52)</f>
        <v>20000</v>
      </c>
      <c r="AO52" s="176" t="n">
        <f aca="false">SUM(AN52/$AN$2)</f>
        <v>2654.45616829252</v>
      </c>
      <c r="AP52" s="131" t="n">
        <v>20000</v>
      </c>
      <c r="AQ52" s="131"/>
      <c r="AR52" s="176" t="n">
        <f aca="false">SUM(AP52/$AN$2)</f>
        <v>2654.45616829252</v>
      </c>
      <c r="AS52" s="131"/>
      <c r="AT52" s="131"/>
      <c r="AU52" s="176" t="n">
        <v>1152.83</v>
      </c>
      <c r="AV52" s="177" t="n">
        <f aca="false">SUM(AU52/AR52*100)</f>
        <v>43.429988175</v>
      </c>
      <c r="AW52" s="176" t="n">
        <v>1152.83</v>
      </c>
      <c r="BB52" s="19" t="n">
        <f aca="false">SUM(AW52+AX52+AY52+AZ52+BA52)</f>
        <v>1152.83</v>
      </c>
      <c r="BC52" s="143" t="n">
        <f aca="false">SUM(AU52-BB52)</f>
        <v>0</v>
      </c>
    </row>
    <row r="53" customFormat="false" ht="12.75" hidden="false" customHeight="false" outlineLevel="0" collapsed="false">
      <c r="A53" s="193"/>
      <c r="B53" s="194"/>
      <c r="C53" s="194"/>
      <c r="D53" s="194"/>
      <c r="E53" s="194"/>
      <c r="F53" s="194"/>
      <c r="G53" s="194"/>
      <c r="H53" s="194"/>
      <c r="I53" s="195" t="n">
        <v>32121</v>
      </c>
      <c r="J53" s="196" t="s">
        <v>246</v>
      </c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76"/>
      <c r="W53" s="188"/>
      <c r="X53" s="197"/>
      <c r="Y53" s="188"/>
      <c r="Z53" s="188"/>
      <c r="AA53" s="197"/>
      <c r="AB53" s="197"/>
      <c r="AC53" s="197"/>
      <c r="AD53" s="197"/>
      <c r="AE53" s="197"/>
      <c r="AF53" s="197"/>
      <c r="AG53" s="198"/>
      <c r="AH53" s="197"/>
      <c r="AI53" s="197"/>
      <c r="AJ53" s="129"/>
      <c r="AK53" s="197"/>
      <c r="AL53" s="197"/>
      <c r="AM53" s="197"/>
      <c r="AN53" s="129"/>
      <c r="AO53" s="176" t="n">
        <f aca="false">SUM(AN53/$AN$2)</f>
        <v>0</v>
      </c>
      <c r="AP53" s="131" t="n">
        <v>3000</v>
      </c>
      <c r="AQ53" s="131"/>
      <c r="AR53" s="176" t="n">
        <f aca="false">SUM(AP53/$AN$2)</f>
        <v>398.168425243878</v>
      </c>
      <c r="AS53" s="131"/>
      <c r="AT53" s="131"/>
      <c r="AU53" s="176" t="n">
        <v>0</v>
      </c>
      <c r="AV53" s="177" t="n">
        <f aca="false">SUM(AU53/AR53*100)</f>
        <v>0</v>
      </c>
      <c r="AW53" s="176" t="n">
        <v>0</v>
      </c>
      <c r="BB53" s="19" t="n">
        <f aca="false">SUM(AW53+AX53+AY53+AZ53+BA53)</f>
        <v>0</v>
      </c>
      <c r="BC53" s="143" t="n">
        <f aca="false">SUM(AU53-BB53)</f>
        <v>0</v>
      </c>
    </row>
    <row r="54" customFormat="false" ht="12.75" hidden="false" customHeight="false" outlineLevel="0" collapsed="false">
      <c r="A54" s="193"/>
      <c r="B54" s="194"/>
      <c r="C54" s="194"/>
      <c r="D54" s="194"/>
      <c r="E54" s="194"/>
      <c r="F54" s="194"/>
      <c r="G54" s="194"/>
      <c r="H54" s="194"/>
      <c r="I54" s="195" t="n">
        <v>32131</v>
      </c>
      <c r="J54" s="196" t="s">
        <v>247</v>
      </c>
      <c r="K54" s="197" t="n">
        <v>1670</v>
      </c>
      <c r="L54" s="197" t="n">
        <v>3000</v>
      </c>
      <c r="M54" s="197" t="n">
        <v>3000</v>
      </c>
      <c r="N54" s="197" t="n">
        <v>1000</v>
      </c>
      <c r="O54" s="197" t="n">
        <v>1000</v>
      </c>
      <c r="P54" s="197" t="n">
        <v>1000</v>
      </c>
      <c r="Q54" s="197" t="n">
        <v>1000</v>
      </c>
      <c r="R54" s="197"/>
      <c r="S54" s="197" t="n">
        <v>1000</v>
      </c>
      <c r="T54" s="197"/>
      <c r="U54" s="197"/>
      <c r="V54" s="176" t="n">
        <f aca="false">S54/P54*100</f>
        <v>100</v>
      </c>
      <c r="W54" s="188" t="n">
        <v>1000</v>
      </c>
      <c r="X54" s="197" t="n">
        <v>9300</v>
      </c>
      <c r="Y54" s="197" t="n">
        <v>10000</v>
      </c>
      <c r="Z54" s="197" t="n">
        <v>10000</v>
      </c>
      <c r="AA54" s="197" t="n">
        <v>10000</v>
      </c>
      <c r="AB54" s="197" t="n">
        <v>1725</v>
      </c>
      <c r="AC54" s="197" t="n">
        <v>10000</v>
      </c>
      <c r="AD54" s="197" t="n">
        <v>2500</v>
      </c>
      <c r="AE54" s="197"/>
      <c r="AF54" s="197"/>
      <c r="AG54" s="198" t="n">
        <f aca="false">SUM(AD54+AE54-AF54)</f>
        <v>2500</v>
      </c>
      <c r="AH54" s="197" t="n">
        <v>3650</v>
      </c>
      <c r="AI54" s="197" t="n">
        <v>5000</v>
      </c>
      <c r="AJ54" s="129" t="n">
        <v>1950</v>
      </c>
      <c r="AK54" s="197" t="n">
        <v>5000</v>
      </c>
      <c r="AL54" s="197"/>
      <c r="AM54" s="197"/>
      <c r="AN54" s="129" t="n">
        <f aca="false">SUM(AK54+AL54-AM54)</f>
        <v>5000</v>
      </c>
      <c r="AO54" s="176" t="n">
        <f aca="false">SUM(AN54/$AN$2)</f>
        <v>663.61404207313</v>
      </c>
      <c r="AP54" s="131" t="n">
        <v>5000</v>
      </c>
      <c r="AQ54" s="131"/>
      <c r="AR54" s="176" t="n">
        <f aca="false">SUM(AP54/$AN$2)</f>
        <v>663.61404207313</v>
      </c>
      <c r="AS54" s="131"/>
      <c r="AT54" s="131"/>
      <c r="AU54" s="176" t="n">
        <v>26.54</v>
      </c>
      <c r="AV54" s="177" t="n">
        <f aca="false">SUM(AU54/AR54*100)</f>
        <v>3.9993126</v>
      </c>
      <c r="AW54" s="176" t="n">
        <v>26.54</v>
      </c>
      <c r="BB54" s="19" t="n">
        <f aca="false">SUM(AW54+AX54+AY54+AZ54+BA54)</f>
        <v>26.54</v>
      </c>
      <c r="BC54" s="143" t="n">
        <f aca="false">SUM(AU54-BB54)</f>
        <v>0</v>
      </c>
    </row>
    <row r="55" customFormat="false" ht="12.75" hidden="false" customHeight="false" outlineLevel="0" collapsed="false">
      <c r="A55" s="193"/>
      <c r="B55" s="194" t="s">
        <v>83</v>
      </c>
      <c r="C55" s="194"/>
      <c r="D55" s="194"/>
      <c r="E55" s="194"/>
      <c r="F55" s="194"/>
      <c r="G55" s="194"/>
      <c r="H55" s="194"/>
      <c r="I55" s="195" t="n">
        <v>322</v>
      </c>
      <c r="J55" s="196" t="s">
        <v>248</v>
      </c>
      <c r="K55" s="197" t="n">
        <f aca="false">SUM(K56:K64)</f>
        <v>218445.44</v>
      </c>
      <c r="L55" s="197" t="n">
        <f aca="false">SUM(L56:L64)</f>
        <v>184000</v>
      </c>
      <c r="M55" s="197" t="n">
        <f aca="false">SUM(M56:M64)</f>
        <v>184000</v>
      </c>
      <c r="N55" s="197" t="n">
        <f aca="false">SUM(N56:N64)</f>
        <v>146000</v>
      </c>
      <c r="O55" s="197" t="n">
        <f aca="false">SUM(O56:O64)</f>
        <v>146000</v>
      </c>
      <c r="P55" s="197" t="n">
        <f aca="false">SUM(P56:P64)</f>
        <v>127000</v>
      </c>
      <c r="Q55" s="197" t="n">
        <f aca="false">SUM(Q56:Q64)</f>
        <v>127000</v>
      </c>
      <c r="R55" s="197" t="n">
        <f aca="false">SUM(R56:R64)</f>
        <v>62539.5</v>
      </c>
      <c r="S55" s="197" t="n">
        <f aca="false">SUM(S56:S64)</f>
        <v>129000</v>
      </c>
      <c r="T55" s="197" t="n">
        <f aca="false">SUM(T56:T64)</f>
        <v>58913.15</v>
      </c>
      <c r="U55" s="197" t="n">
        <f aca="false">SUM(U56:U64)</f>
        <v>0</v>
      </c>
      <c r="V55" s="197" t="n">
        <f aca="false">SUM(V56:V64)</f>
        <v>888.888888888889</v>
      </c>
      <c r="W55" s="197" t="n">
        <f aca="false">SUM(W56:W64)</f>
        <v>132000</v>
      </c>
      <c r="X55" s="197" t="n">
        <f aca="false">SUM(X56:X64)</f>
        <v>148000</v>
      </c>
      <c r="Y55" s="197" t="n">
        <f aca="false">SUM(Y56:Y64)</f>
        <v>167000</v>
      </c>
      <c r="Z55" s="197" t="n">
        <f aca="false">SUM(Z56:Z64)</f>
        <v>156000</v>
      </c>
      <c r="AA55" s="197" t="n">
        <f aca="false">SUM(AA56:AA64)</f>
        <v>177000</v>
      </c>
      <c r="AB55" s="197" t="n">
        <f aca="false">SUM(AB56:AB64)</f>
        <v>44702.85</v>
      </c>
      <c r="AC55" s="197" t="n">
        <f aca="false">SUM(AC56:AC65)</f>
        <v>177000</v>
      </c>
      <c r="AD55" s="197" t="n">
        <f aca="false">SUM(AD56:AD65)</f>
        <v>220000</v>
      </c>
      <c r="AE55" s="197" t="n">
        <f aca="false">SUM(AE56:AE65)</f>
        <v>0</v>
      </c>
      <c r="AF55" s="197" t="n">
        <f aca="false">SUM(AF56:AF65)</f>
        <v>0</v>
      </c>
      <c r="AG55" s="197" t="n">
        <f aca="false">SUM(AG56:AG65)</f>
        <v>220000</v>
      </c>
      <c r="AH55" s="197" t="n">
        <f aca="false">SUM(AH56:AH65)</f>
        <v>106467.7</v>
      </c>
      <c r="AI55" s="197" t="n">
        <f aca="false">SUM(AI56:AI65)</f>
        <v>207000</v>
      </c>
      <c r="AJ55" s="197" t="n">
        <f aca="false">SUM(AJ56:AJ65)</f>
        <v>69059.75</v>
      </c>
      <c r="AK55" s="197" t="n">
        <f aca="false">SUM(AK56:AK65)</f>
        <v>203000</v>
      </c>
      <c r="AL55" s="197" t="n">
        <f aca="false">SUM(AL56:AL65)</f>
        <v>40000</v>
      </c>
      <c r="AM55" s="197" t="n">
        <f aca="false">SUM(AM56:AM65)</f>
        <v>0</v>
      </c>
      <c r="AN55" s="197" t="n">
        <f aca="false">SUM(AN56:AN66)</f>
        <v>243000</v>
      </c>
      <c r="AO55" s="176" t="n">
        <f aca="false">SUM(AN55/$AN$2)</f>
        <v>32251.6424447541</v>
      </c>
      <c r="AP55" s="188" t="n">
        <f aca="false">SUM(AP56:AP66)</f>
        <v>238000</v>
      </c>
      <c r="AQ55" s="188"/>
      <c r="AR55" s="176" t="n">
        <f aca="false">SUM(AP55/$AN$2)</f>
        <v>31588.028402681</v>
      </c>
      <c r="AS55" s="188"/>
      <c r="AT55" s="188"/>
      <c r="AU55" s="176" t="n">
        <f aca="false">SUM(AU56:AU66)</f>
        <v>12208.84</v>
      </c>
      <c r="AV55" s="177" t="n">
        <f aca="false">SUM(AU55/AR55*100)</f>
        <v>38.6502121764706</v>
      </c>
      <c r="AW55" s="176"/>
      <c r="BB55" s="19" t="n">
        <f aca="false">SUM(AW55+AX55+AY55+AZ55+BA55)</f>
        <v>0</v>
      </c>
      <c r="BC55" s="143" t="n">
        <f aca="false">SUM(AU55-BB55)</f>
        <v>12208.84</v>
      </c>
    </row>
    <row r="56" customFormat="false" ht="12.75" hidden="false" customHeight="false" outlineLevel="0" collapsed="false">
      <c r="A56" s="193"/>
      <c r="B56" s="194"/>
      <c r="C56" s="194"/>
      <c r="D56" s="194"/>
      <c r="E56" s="194"/>
      <c r="F56" s="194"/>
      <c r="G56" s="194"/>
      <c r="H56" s="194"/>
      <c r="I56" s="195" t="n">
        <v>32211</v>
      </c>
      <c r="J56" s="196" t="s">
        <v>249</v>
      </c>
      <c r="K56" s="197" t="n">
        <v>24260.17</v>
      </c>
      <c r="L56" s="197" t="n">
        <v>10000</v>
      </c>
      <c r="M56" s="197" t="n">
        <v>10000</v>
      </c>
      <c r="N56" s="197" t="n">
        <v>8000</v>
      </c>
      <c r="O56" s="197" t="n">
        <v>8000</v>
      </c>
      <c r="P56" s="197" t="n">
        <v>10000</v>
      </c>
      <c r="Q56" s="197" t="n">
        <v>10000</v>
      </c>
      <c r="R56" s="197" t="n">
        <v>1159.38</v>
      </c>
      <c r="S56" s="197" t="n">
        <v>10000</v>
      </c>
      <c r="T56" s="197" t="n">
        <v>4564.53</v>
      </c>
      <c r="U56" s="197"/>
      <c r="V56" s="176" t="n">
        <f aca="false">S56/P56*100</f>
        <v>100</v>
      </c>
      <c r="W56" s="188" t="n">
        <v>10000</v>
      </c>
      <c r="X56" s="197" t="n">
        <v>10000</v>
      </c>
      <c r="Y56" s="197" t="n">
        <v>10000</v>
      </c>
      <c r="Z56" s="197" t="n">
        <v>6000</v>
      </c>
      <c r="AA56" s="197" t="n">
        <v>10000</v>
      </c>
      <c r="AB56" s="197" t="n">
        <v>1858.13</v>
      </c>
      <c r="AC56" s="197" t="n">
        <v>10000</v>
      </c>
      <c r="AD56" s="197" t="n">
        <v>15000</v>
      </c>
      <c r="AE56" s="197"/>
      <c r="AF56" s="197"/>
      <c r="AG56" s="198" t="n">
        <f aca="false">SUM(AD56+AE56-AF56)</f>
        <v>15000</v>
      </c>
      <c r="AH56" s="197" t="n">
        <v>10410.75</v>
      </c>
      <c r="AI56" s="197" t="n">
        <v>15000</v>
      </c>
      <c r="AJ56" s="129" t="n">
        <v>2804.81</v>
      </c>
      <c r="AK56" s="197" t="n">
        <v>10000</v>
      </c>
      <c r="AL56" s="197"/>
      <c r="AM56" s="197"/>
      <c r="AN56" s="129" t="n">
        <f aca="false">SUM(AK56+AL56-AM56)</f>
        <v>10000</v>
      </c>
      <c r="AO56" s="176" t="n">
        <f aca="false">SUM(AN56/$AN$2)</f>
        <v>1327.22808414626</v>
      </c>
      <c r="AP56" s="131" t="n">
        <v>10000</v>
      </c>
      <c r="AQ56" s="131"/>
      <c r="AR56" s="176" t="n">
        <f aca="false">SUM(AP56/$AN$2)</f>
        <v>1327.22808414626</v>
      </c>
      <c r="AS56" s="131"/>
      <c r="AT56" s="131"/>
      <c r="AU56" s="176" t="n">
        <v>950.92</v>
      </c>
      <c r="AV56" s="177" t="n">
        <f aca="false">SUM(AU56/AR56*100)</f>
        <v>71.6470674</v>
      </c>
      <c r="AW56" s="176" t="n">
        <v>950.92</v>
      </c>
      <c r="BB56" s="19" t="n">
        <f aca="false">SUM(AW56+AX56+AY56+AZ56+BA56)</f>
        <v>950.92</v>
      </c>
      <c r="BC56" s="143" t="n">
        <f aca="false">SUM(AU56-BB56)</f>
        <v>0</v>
      </c>
    </row>
    <row r="57" customFormat="false" ht="12.75" hidden="false" customHeight="false" outlineLevel="0" collapsed="false">
      <c r="A57" s="193"/>
      <c r="B57" s="194"/>
      <c r="C57" s="194"/>
      <c r="D57" s="194"/>
      <c r="E57" s="194"/>
      <c r="F57" s="194"/>
      <c r="G57" s="194"/>
      <c r="H57" s="194"/>
      <c r="I57" s="195" t="n">
        <v>32211</v>
      </c>
      <c r="J57" s="196" t="s">
        <v>250</v>
      </c>
      <c r="K57" s="197" t="n">
        <v>5842.59</v>
      </c>
      <c r="L57" s="197" t="n">
        <v>3000</v>
      </c>
      <c r="M57" s="197" t="n">
        <v>3000</v>
      </c>
      <c r="N57" s="197" t="n">
        <v>4000</v>
      </c>
      <c r="O57" s="197" t="n">
        <v>4000</v>
      </c>
      <c r="P57" s="197" t="n">
        <v>3000</v>
      </c>
      <c r="Q57" s="197" t="n">
        <v>3000</v>
      </c>
      <c r="R57" s="197" t="n">
        <v>3187.5</v>
      </c>
      <c r="S57" s="197" t="n">
        <v>5000</v>
      </c>
      <c r="T57" s="197" t="n">
        <v>2296.29</v>
      </c>
      <c r="U57" s="197"/>
      <c r="V57" s="176" t="n">
        <f aca="false">S57/P57*100</f>
        <v>166.666666666667</v>
      </c>
      <c r="W57" s="188" t="n">
        <v>5000</v>
      </c>
      <c r="X57" s="197" t="n">
        <v>5000</v>
      </c>
      <c r="Y57" s="197" t="n">
        <v>5000</v>
      </c>
      <c r="Z57" s="197" t="n">
        <v>5000</v>
      </c>
      <c r="AA57" s="197" t="n">
        <v>5000</v>
      </c>
      <c r="AB57" s="197" t="n">
        <v>998.3</v>
      </c>
      <c r="AC57" s="197" t="n">
        <v>5000</v>
      </c>
      <c r="AD57" s="197" t="n">
        <v>15000</v>
      </c>
      <c r="AE57" s="197"/>
      <c r="AF57" s="197"/>
      <c r="AG57" s="198" t="n">
        <f aca="false">SUM(AD57+AE57-AF57)</f>
        <v>15000</v>
      </c>
      <c r="AH57" s="197" t="n">
        <v>2116.92</v>
      </c>
      <c r="AI57" s="197" t="n">
        <v>10000</v>
      </c>
      <c r="AJ57" s="129" t="n">
        <v>215.4</v>
      </c>
      <c r="AK57" s="197" t="n">
        <v>5000</v>
      </c>
      <c r="AL57" s="197"/>
      <c r="AM57" s="197"/>
      <c r="AN57" s="129" t="n">
        <f aca="false">SUM(AK57+AL57-AM57)</f>
        <v>5000</v>
      </c>
      <c r="AO57" s="176" t="n">
        <f aca="false">SUM(AN57/$AN$2)</f>
        <v>663.61404207313</v>
      </c>
      <c r="AP57" s="131" t="n">
        <v>15000</v>
      </c>
      <c r="AQ57" s="131"/>
      <c r="AR57" s="176" t="n">
        <f aca="false">SUM(AP57/$AN$2)</f>
        <v>1990.84212621939</v>
      </c>
      <c r="AS57" s="131"/>
      <c r="AT57" s="131"/>
      <c r="AU57" s="176" t="n">
        <v>965.88</v>
      </c>
      <c r="AV57" s="177" t="n">
        <f aca="false">SUM(AU57/AR57*100)</f>
        <v>48.5161524</v>
      </c>
      <c r="AW57" s="176" t="n">
        <v>965.88</v>
      </c>
      <c r="BB57" s="19" t="n">
        <f aca="false">SUM(AW57+AX57+AY57+AZ57+BA57)</f>
        <v>965.88</v>
      </c>
      <c r="BC57" s="143" t="n">
        <f aca="false">SUM(AU57-BB57)</f>
        <v>0</v>
      </c>
    </row>
    <row r="58" customFormat="false" ht="12.75" hidden="false" customHeight="false" outlineLevel="0" collapsed="false">
      <c r="A58" s="193"/>
      <c r="B58" s="194"/>
      <c r="C58" s="194"/>
      <c r="D58" s="194"/>
      <c r="E58" s="194"/>
      <c r="F58" s="194"/>
      <c r="G58" s="194"/>
      <c r="H58" s="194"/>
      <c r="I58" s="195" t="n">
        <v>32212</v>
      </c>
      <c r="J58" s="196" t="s">
        <v>251</v>
      </c>
      <c r="K58" s="197" t="n">
        <v>4710.17</v>
      </c>
      <c r="L58" s="197" t="n">
        <v>1000</v>
      </c>
      <c r="M58" s="197" t="n">
        <v>1000</v>
      </c>
      <c r="N58" s="197" t="n">
        <v>8000</v>
      </c>
      <c r="O58" s="197" t="n">
        <v>8000</v>
      </c>
      <c r="P58" s="197" t="n">
        <v>8000</v>
      </c>
      <c r="Q58" s="197" t="n">
        <v>8000</v>
      </c>
      <c r="R58" s="197" t="n">
        <v>7900</v>
      </c>
      <c r="S58" s="197" t="n">
        <v>8000</v>
      </c>
      <c r="T58" s="197" t="n">
        <v>6972.5</v>
      </c>
      <c r="U58" s="197"/>
      <c r="V58" s="176" t="n">
        <f aca="false">S58/P58*100</f>
        <v>100</v>
      </c>
      <c r="W58" s="188" t="n">
        <v>8000</v>
      </c>
      <c r="X58" s="197" t="n">
        <v>13000</v>
      </c>
      <c r="Y58" s="197" t="n">
        <v>13000</v>
      </c>
      <c r="Z58" s="197" t="n">
        <v>13000</v>
      </c>
      <c r="AA58" s="197" t="n">
        <v>15000</v>
      </c>
      <c r="AB58" s="197" t="n">
        <v>7278</v>
      </c>
      <c r="AC58" s="197" t="n">
        <v>15000</v>
      </c>
      <c r="AD58" s="197" t="n">
        <v>8000</v>
      </c>
      <c r="AE58" s="197"/>
      <c r="AF58" s="197"/>
      <c r="AG58" s="198" t="n">
        <f aca="false">SUM(AD58+AE58-AF58)</f>
        <v>8000</v>
      </c>
      <c r="AH58" s="197" t="n">
        <v>5200</v>
      </c>
      <c r="AI58" s="197" t="n">
        <v>8000</v>
      </c>
      <c r="AJ58" s="129" t="n">
        <v>0</v>
      </c>
      <c r="AK58" s="197" t="n">
        <v>5000</v>
      </c>
      <c r="AL58" s="197"/>
      <c r="AM58" s="197"/>
      <c r="AN58" s="129" t="n">
        <f aca="false">SUM(AK58+AL58-AM58)</f>
        <v>5000</v>
      </c>
      <c r="AO58" s="176" t="n">
        <f aca="false">SUM(AN58/$AN$2)</f>
        <v>663.61404207313</v>
      </c>
      <c r="AP58" s="131" t="n">
        <v>3000</v>
      </c>
      <c r="AQ58" s="131"/>
      <c r="AR58" s="176" t="n">
        <f aca="false">SUM(AP58/$AN$2)</f>
        <v>398.168425243878</v>
      </c>
      <c r="AS58" s="131"/>
      <c r="AT58" s="131"/>
      <c r="AU58" s="176"/>
      <c r="AV58" s="177" t="n">
        <f aca="false">SUM(AU58/AR58*100)</f>
        <v>0</v>
      </c>
      <c r="AW58" s="176"/>
      <c r="BB58" s="19" t="n">
        <f aca="false">SUM(AW58+AX58+AY58+AZ58+BA58)</f>
        <v>0</v>
      </c>
      <c r="BC58" s="143" t="n">
        <f aca="false">SUM(AU58-BB58)</f>
        <v>0</v>
      </c>
    </row>
    <row r="59" customFormat="false" ht="12.75" hidden="false" customHeight="false" outlineLevel="0" collapsed="false">
      <c r="A59" s="193"/>
      <c r="B59" s="194"/>
      <c r="C59" s="194"/>
      <c r="D59" s="194"/>
      <c r="E59" s="194"/>
      <c r="F59" s="194"/>
      <c r="G59" s="194"/>
      <c r="H59" s="194"/>
      <c r="I59" s="195" t="n">
        <v>32231</v>
      </c>
      <c r="J59" s="196" t="s">
        <v>252</v>
      </c>
      <c r="K59" s="197" t="n">
        <v>61703.83</v>
      </c>
      <c r="L59" s="197" t="n">
        <v>100000</v>
      </c>
      <c r="M59" s="197" t="n">
        <v>100000</v>
      </c>
      <c r="N59" s="197" t="n">
        <v>80000</v>
      </c>
      <c r="O59" s="197" t="n">
        <v>80000</v>
      </c>
      <c r="P59" s="197" t="n">
        <v>50000</v>
      </c>
      <c r="Q59" s="197" t="n">
        <v>50000</v>
      </c>
      <c r="R59" s="197" t="n">
        <v>22715.36</v>
      </c>
      <c r="S59" s="197" t="n">
        <v>50000</v>
      </c>
      <c r="T59" s="197" t="n">
        <v>26170.2</v>
      </c>
      <c r="U59" s="197"/>
      <c r="V59" s="176" t="n">
        <f aca="false">S59/P59*100</f>
        <v>100</v>
      </c>
      <c r="W59" s="188" t="n">
        <v>55000</v>
      </c>
      <c r="X59" s="197" t="n">
        <v>54000</v>
      </c>
      <c r="Y59" s="197" t="n">
        <v>76000</v>
      </c>
      <c r="Z59" s="197" t="n">
        <v>54000</v>
      </c>
      <c r="AA59" s="197" t="n">
        <v>80000</v>
      </c>
      <c r="AB59" s="197" t="n">
        <v>8087.73</v>
      </c>
      <c r="AC59" s="197" t="n">
        <v>80000</v>
      </c>
      <c r="AD59" s="197" t="n">
        <v>60000</v>
      </c>
      <c r="AE59" s="197"/>
      <c r="AF59" s="197"/>
      <c r="AG59" s="198" t="n">
        <f aca="false">SUM(AD59+AE59-AF59)</f>
        <v>60000</v>
      </c>
      <c r="AH59" s="197" t="n">
        <v>29636.08</v>
      </c>
      <c r="AI59" s="197" t="n">
        <v>60000</v>
      </c>
      <c r="AJ59" s="129" t="n">
        <v>18715.83</v>
      </c>
      <c r="AK59" s="197" t="n">
        <v>60000</v>
      </c>
      <c r="AL59" s="197" t="n">
        <v>40000</v>
      </c>
      <c r="AM59" s="197"/>
      <c r="AN59" s="129" t="n">
        <f aca="false">SUM(AK59+AL59-AM59)</f>
        <v>100000</v>
      </c>
      <c r="AO59" s="176" t="n">
        <f aca="false">SUM(AN59/$AN$2)</f>
        <v>13272.2808414626</v>
      </c>
      <c r="AP59" s="131" t="n">
        <v>100000</v>
      </c>
      <c r="AQ59" s="131"/>
      <c r="AR59" s="176" t="n">
        <f aca="false">SUM(AP59/$AN$2)</f>
        <v>13272.2808414626</v>
      </c>
      <c r="AS59" s="131"/>
      <c r="AT59" s="131"/>
      <c r="AU59" s="176" t="n">
        <v>7946.32</v>
      </c>
      <c r="AV59" s="177" t="n">
        <f aca="false">SUM(AU59/AR59*100)</f>
        <v>59.87154804</v>
      </c>
      <c r="AW59" s="176" t="n">
        <v>7946.32</v>
      </c>
      <c r="BB59" s="19" t="n">
        <f aca="false">SUM(AW59+AX59+AY59+AZ59+BA59)</f>
        <v>7946.32</v>
      </c>
      <c r="BC59" s="143" t="n">
        <f aca="false">SUM(AU59-BB59)</f>
        <v>0</v>
      </c>
    </row>
    <row r="60" customFormat="false" ht="12.75" hidden="false" customHeight="false" outlineLevel="0" collapsed="false">
      <c r="A60" s="193"/>
      <c r="B60" s="194"/>
      <c r="C60" s="194"/>
      <c r="D60" s="194"/>
      <c r="E60" s="194"/>
      <c r="F60" s="194"/>
      <c r="G60" s="194"/>
      <c r="H60" s="194"/>
      <c r="I60" s="195" t="n">
        <v>32231</v>
      </c>
      <c r="J60" s="196" t="s">
        <v>253</v>
      </c>
      <c r="K60" s="197" t="n">
        <v>48994.69</v>
      </c>
      <c r="L60" s="197" t="n">
        <v>50000</v>
      </c>
      <c r="M60" s="197" t="n">
        <v>50000</v>
      </c>
      <c r="N60" s="197" t="n">
        <v>20000</v>
      </c>
      <c r="O60" s="197" t="n">
        <v>20000</v>
      </c>
      <c r="P60" s="197" t="n">
        <v>28000</v>
      </c>
      <c r="Q60" s="197" t="n">
        <v>28000</v>
      </c>
      <c r="R60" s="197" t="n">
        <v>17223.27</v>
      </c>
      <c r="S60" s="197" t="n">
        <v>28000</v>
      </c>
      <c r="T60" s="197" t="n">
        <v>9032.83</v>
      </c>
      <c r="U60" s="197"/>
      <c r="V60" s="176" t="n">
        <f aca="false">S60/P60*100</f>
        <v>100</v>
      </c>
      <c r="W60" s="188" t="n">
        <v>28000</v>
      </c>
      <c r="X60" s="197" t="n">
        <v>20000</v>
      </c>
      <c r="Y60" s="197" t="n">
        <v>20000</v>
      </c>
      <c r="Z60" s="197" t="n">
        <v>20000</v>
      </c>
      <c r="AA60" s="197" t="n">
        <v>20000</v>
      </c>
      <c r="AB60" s="197" t="n">
        <v>13090.92</v>
      </c>
      <c r="AC60" s="197" t="n">
        <v>20000</v>
      </c>
      <c r="AD60" s="197" t="n">
        <v>40000</v>
      </c>
      <c r="AE60" s="197"/>
      <c r="AF60" s="197"/>
      <c r="AG60" s="198" t="n">
        <f aca="false">SUM(AD60+AE60-AF60)</f>
        <v>40000</v>
      </c>
      <c r="AH60" s="197" t="n">
        <v>18059.09</v>
      </c>
      <c r="AI60" s="197" t="n">
        <v>40000</v>
      </c>
      <c r="AJ60" s="129" t="n">
        <v>26889.33</v>
      </c>
      <c r="AK60" s="197" t="n">
        <v>50000</v>
      </c>
      <c r="AL60" s="197"/>
      <c r="AM60" s="197"/>
      <c r="AN60" s="129" t="n">
        <f aca="false">SUM(AK60+AL60-AM60)</f>
        <v>50000</v>
      </c>
      <c r="AO60" s="176" t="n">
        <f aca="false">SUM(AN60/$AN$2)</f>
        <v>6636.1404207313</v>
      </c>
      <c r="AP60" s="131" t="n">
        <v>50000</v>
      </c>
      <c r="AQ60" s="131"/>
      <c r="AR60" s="176" t="n">
        <f aca="false">SUM(AP60/$AN$2)</f>
        <v>6636.1404207313</v>
      </c>
      <c r="AS60" s="131"/>
      <c r="AT60" s="131"/>
      <c r="AU60" s="176" t="n">
        <v>132.14</v>
      </c>
      <c r="AV60" s="177" t="n">
        <f aca="false">SUM(AU60/AR60*100)</f>
        <v>1.99121766</v>
      </c>
      <c r="AW60" s="176"/>
      <c r="AX60" s="176" t="n">
        <v>132.14</v>
      </c>
      <c r="BB60" s="19" t="n">
        <f aca="false">SUM(AW60+AX60+AY60+AZ60+BA60)</f>
        <v>132.14</v>
      </c>
      <c r="BC60" s="143" t="n">
        <f aca="false">SUM(AU60-BB60)</f>
        <v>0</v>
      </c>
    </row>
    <row r="61" customFormat="false" ht="12.75" hidden="false" customHeight="false" outlineLevel="0" collapsed="false">
      <c r="A61" s="193"/>
      <c r="B61" s="194"/>
      <c r="C61" s="194"/>
      <c r="D61" s="194"/>
      <c r="E61" s="194"/>
      <c r="F61" s="194"/>
      <c r="G61" s="194"/>
      <c r="H61" s="194"/>
      <c r="I61" s="195" t="n">
        <v>32231</v>
      </c>
      <c r="J61" s="196" t="s">
        <v>254</v>
      </c>
      <c r="K61" s="197"/>
      <c r="L61" s="197"/>
      <c r="M61" s="197"/>
      <c r="N61" s="197" t="n">
        <v>14000</v>
      </c>
      <c r="O61" s="197" t="n">
        <v>14000</v>
      </c>
      <c r="P61" s="197" t="n">
        <v>16000</v>
      </c>
      <c r="Q61" s="197" t="n">
        <v>16000</v>
      </c>
      <c r="R61" s="197" t="n">
        <v>6145.96</v>
      </c>
      <c r="S61" s="197" t="n">
        <v>16000</v>
      </c>
      <c r="T61" s="197" t="n">
        <v>5319.12</v>
      </c>
      <c r="U61" s="197"/>
      <c r="V61" s="176" t="n">
        <f aca="false">S61/P61*100</f>
        <v>100</v>
      </c>
      <c r="W61" s="188" t="n">
        <v>15000</v>
      </c>
      <c r="X61" s="197" t="n">
        <v>18000</v>
      </c>
      <c r="Y61" s="197" t="n">
        <v>18000</v>
      </c>
      <c r="Z61" s="197" t="n">
        <v>18000</v>
      </c>
      <c r="AA61" s="197" t="n">
        <v>20000</v>
      </c>
      <c r="AB61" s="197" t="n">
        <v>6721.38</v>
      </c>
      <c r="AC61" s="197" t="n">
        <v>20000</v>
      </c>
      <c r="AD61" s="197" t="n">
        <v>20000</v>
      </c>
      <c r="AE61" s="197"/>
      <c r="AF61" s="197"/>
      <c r="AG61" s="198" t="n">
        <f aca="false">SUM(AD61+AE61-AF61)</f>
        <v>20000</v>
      </c>
      <c r="AH61" s="197" t="n">
        <v>7601.83</v>
      </c>
      <c r="AI61" s="197" t="n">
        <v>15000</v>
      </c>
      <c r="AJ61" s="129" t="n">
        <v>7096.47</v>
      </c>
      <c r="AK61" s="197" t="n">
        <v>15000</v>
      </c>
      <c r="AL61" s="197"/>
      <c r="AM61" s="197"/>
      <c r="AN61" s="129" t="n">
        <f aca="false">SUM(AK61+AL61-AM61)</f>
        <v>15000</v>
      </c>
      <c r="AO61" s="176" t="n">
        <f aca="false">SUM(AN61/$AN$2)</f>
        <v>1990.84212621939</v>
      </c>
      <c r="AP61" s="131" t="n">
        <v>15000</v>
      </c>
      <c r="AQ61" s="131"/>
      <c r="AR61" s="176" t="n">
        <f aca="false">SUM(AP61/$AN$2)</f>
        <v>1990.84212621939</v>
      </c>
      <c r="AS61" s="131"/>
      <c r="AT61" s="131"/>
      <c r="AU61" s="176" t="n">
        <v>664.3</v>
      </c>
      <c r="AV61" s="177" t="n">
        <f aca="false">SUM(AU61/AR61*100)</f>
        <v>33.367789</v>
      </c>
      <c r="AW61" s="176"/>
      <c r="AX61" s="176" t="n">
        <v>664.3</v>
      </c>
      <c r="BB61" s="19" t="n">
        <f aca="false">SUM(AW61+AX61+AY61+AZ61+BA61)</f>
        <v>664.3</v>
      </c>
      <c r="BC61" s="143" t="n">
        <f aca="false">SUM(AU61-BB61)</f>
        <v>0</v>
      </c>
    </row>
    <row r="62" customFormat="false" ht="12.75" hidden="false" customHeight="false" outlineLevel="0" collapsed="false">
      <c r="A62" s="193"/>
      <c r="B62" s="194"/>
      <c r="C62" s="194"/>
      <c r="D62" s="194"/>
      <c r="E62" s="194"/>
      <c r="F62" s="194"/>
      <c r="G62" s="194"/>
      <c r="H62" s="194"/>
      <c r="I62" s="195" t="n">
        <v>32231</v>
      </c>
      <c r="J62" s="196" t="s">
        <v>255</v>
      </c>
      <c r="K62" s="197" t="n">
        <v>60498.47</v>
      </c>
      <c r="L62" s="197"/>
      <c r="M62" s="197" t="n">
        <v>0</v>
      </c>
      <c r="N62" s="197" t="n">
        <v>10000</v>
      </c>
      <c r="O62" s="197" t="n">
        <v>10000</v>
      </c>
      <c r="P62" s="197" t="n">
        <v>9000</v>
      </c>
      <c r="Q62" s="197" t="n">
        <v>9000</v>
      </c>
      <c r="R62" s="197" t="n">
        <v>2180.43</v>
      </c>
      <c r="S62" s="197" t="n">
        <v>8000</v>
      </c>
      <c r="T62" s="197" t="n">
        <v>3901.43</v>
      </c>
      <c r="U62" s="197"/>
      <c r="V62" s="176" t="n">
        <f aca="false">S62/P62*100</f>
        <v>88.8888888888889</v>
      </c>
      <c r="W62" s="188" t="n">
        <v>8000</v>
      </c>
      <c r="X62" s="197" t="n">
        <v>10000</v>
      </c>
      <c r="Y62" s="197" t="n">
        <v>10000</v>
      </c>
      <c r="Z62" s="197" t="n">
        <v>10000</v>
      </c>
      <c r="AA62" s="197" t="n">
        <v>12000</v>
      </c>
      <c r="AB62" s="197" t="n">
        <v>3380.65</v>
      </c>
      <c r="AC62" s="197" t="n">
        <v>6000</v>
      </c>
      <c r="AD62" s="197" t="n">
        <v>6000</v>
      </c>
      <c r="AE62" s="197"/>
      <c r="AF62" s="197"/>
      <c r="AG62" s="198" t="n">
        <f aca="false">SUM(AD62+AE62-AF62)</f>
        <v>6000</v>
      </c>
      <c r="AH62" s="197" t="n">
        <v>5860.37</v>
      </c>
      <c r="AI62" s="197" t="n">
        <v>8000</v>
      </c>
      <c r="AJ62" s="129" t="n">
        <v>4295.77</v>
      </c>
      <c r="AK62" s="197" t="n">
        <v>8000</v>
      </c>
      <c r="AL62" s="197"/>
      <c r="AM62" s="197"/>
      <c r="AN62" s="129" t="n">
        <f aca="false">SUM(AK62+AL62-AM62)</f>
        <v>8000</v>
      </c>
      <c r="AO62" s="176" t="n">
        <f aca="false">SUM(AN62/$AN$2)</f>
        <v>1061.78246731701</v>
      </c>
      <c r="AP62" s="131" t="n">
        <v>8000</v>
      </c>
      <c r="AQ62" s="131"/>
      <c r="AR62" s="176" t="n">
        <f aca="false">SUM(AP62/$AN$2)</f>
        <v>1061.78246731701</v>
      </c>
      <c r="AS62" s="131"/>
      <c r="AT62" s="131"/>
      <c r="AU62" s="176" t="n">
        <v>229.14</v>
      </c>
      <c r="AV62" s="177" t="n">
        <f aca="false">SUM(AU62/AR62*100)</f>
        <v>21.580691625</v>
      </c>
      <c r="AW62" s="176"/>
      <c r="AX62" s="176" t="n">
        <v>229.14</v>
      </c>
      <c r="BB62" s="19" t="n">
        <f aca="false">SUM(AW62+AX62+AY62+AZ62+BA62)</f>
        <v>229.14</v>
      </c>
      <c r="BC62" s="143" t="n">
        <f aca="false">SUM(AU62-BB62)</f>
        <v>0</v>
      </c>
    </row>
    <row r="63" customFormat="false" ht="12.75" hidden="false" customHeight="false" outlineLevel="0" collapsed="false">
      <c r="A63" s="193"/>
      <c r="B63" s="194"/>
      <c r="C63" s="194"/>
      <c r="D63" s="194"/>
      <c r="E63" s="194"/>
      <c r="F63" s="194"/>
      <c r="G63" s="194"/>
      <c r="H63" s="194"/>
      <c r="I63" s="195" t="n">
        <v>32231</v>
      </c>
      <c r="J63" s="196" t="s">
        <v>256</v>
      </c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76"/>
      <c r="W63" s="188"/>
      <c r="X63" s="197"/>
      <c r="Y63" s="197"/>
      <c r="Z63" s="197"/>
      <c r="AA63" s="197"/>
      <c r="AB63" s="197"/>
      <c r="AC63" s="197" t="n">
        <v>6000</v>
      </c>
      <c r="AD63" s="197" t="n">
        <v>6000</v>
      </c>
      <c r="AE63" s="197"/>
      <c r="AF63" s="197"/>
      <c r="AG63" s="198" t="n">
        <f aca="false">SUM(AD63+AE63-AF63)</f>
        <v>6000</v>
      </c>
      <c r="AH63" s="197" t="n">
        <v>4530.8</v>
      </c>
      <c r="AI63" s="197" t="n">
        <v>6000</v>
      </c>
      <c r="AJ63" s="129" t="n">
        <v>5050.77</v>
      </c>
      <c r="AK63" s="197" t="n">
        <v>10000</v>
      </c>
      <c r="AL63" s="197"/>
      <c r="AM63" s="197"/>
      <c r="AN63" s="129" t="n">
        <f aca="false">SUM(AK63+AL63-AM63)</f>
        <v>10000</v>
      </c>
      <c r="AO63" s="176" t="n">
        <f aca="false">SUM(AN63/$AN$2)</f>
        <v>1327.22808414626</v>
      </c>
      <c r="AP63" s="131" t="n">
        <v>20000</v>
      </c>
      <c r="AQ63" s="131"/>
      <c r="AR63" s="176" t="n">
        <f aca="false">SUM(AP63/$AN$2)</f>
        <v>2654.45616829252</v>
      </c>
      <c r="AS63" s="131"/>
      <c r="AT63" s="131"/>
      <c r="AU63" s="176" t="n">
        <v>1074.08</v>
      </c>
      <c r="AV63" s="177" t="n">
        <f aca="false">SUM(AU63/AR63*100)</f>
        <v>40.4632788</v>
      </c>
      <c r="AW63" s="176"/>
      <c r="AX63" s="176" t="n">
        <v>1074.08</v>
      </c>
      <c r="BB63" s="19" t="n">
        <f aca="false">SUM(AW63+AX63+AY63+AZ63+BA63)</f>
        <v>1074.08</v>
      </c>
      <c r="BC63" s="143" t="n">
        <f aca="false">SUM(AU63-BB63)</f>
        <v>0</v>
      </c>
    </row>
    <row r="64" customFormat="false" ht="12.75" hidden="false" customHeight="false" outlineLevel="0" collapsed="false">
      <c r="A64" s="193"/>
      <c r="B64" s="194"/>
      <c r="C64" s="194"/>
      <c r="D64" s="194"/>
      <c r="E64" s="194"/>
      <c r="F64" s="194"/>
      <c r="G64" s="194"/>
      <c r="H64" s="194"/>
      <c r="I64" s="195" t="n">
        <v>32251</v>
      </c>
      <c r="J64" s="196" t="s">
        <v>257</v>
      </c>
      <c r="K64" s="197" t="n">
        <v>12435.52</v>
      </c>
      <c r="L64" s="197" t="n">
        <v>20000</v>
      </c>
      <c r="M64" s="197" t="n">
        <v>20000</v>
      </c>
      <c r="N64" s="197" t="n">
        <v>2000</v>
      </c>
      <c r="O64" s="197" t="n">
        <v>2000</v>
      </c>
      <c r="P64" s="197" t="n">
        <v>3000</v>
      </c>
      <c r="Q64" s="197" t="n">
        <v>3000</v>
      </c>
      <c r="R64" s="197" t="n">
        <v>2027.6</v>
      </c>
      <c r="S64" s="197" t="n">
        <v>4000</v>
      </c>
      <c r="T64" s="197" t="n">
        <v>656.25</v>
      </c>
      <c r="U64" s="197"/>
      <c r="V64" s="176" t="n">
        <f aca="false">S64/P64*100</f>
        <v>133.333333333333</v>
      </c>
      <c r="W64" s="188" t="n">
        <v>3000</v>
      </c>
      <c r="X64" s="197" t="n">
        <v>18000</v>
      </c>
      <c r="Y64" s="197" t="n">
        <v>15000</v>
      </c>
      <c r="Z64" s="197" t="n">
        <v>30000</v>
      </c>
      <c r="AA64" s="197" t="n">
        <v>15000</v>
      </c>
      <c r="AB64" s="197" t="n">
        <v>3287.74</v>
      </c>
      <c r="AC64" s="197" t="n">
        <v>15000</v>
      </c>
      <c r="AD64" s="197" t="n">
        <v>15000</v>
      </c>
      <c r="AE64" s="197"/>
      <c r="AF64" s="197"/>
      <c r="AG64" s="198" t="n">
        <f aca="false">SUM(AD64+AE64-AF64)</f>
        <v>15000</v>
      </c>
      <c r="AH64" s="197" t="n">
        <v>526.11</v>
      </c>
      <c r="AI64" s="197" t="n">
        <v>10000</v>
      </c>
      <c r="AJ64" s="129" t="n">
        <v>3009.37</v>
      </c>
      <c r="AK64" s="197" t="n">
        <v>10000</v>
      </c>
      <c r="AL64" s="197"/>
      <c r="AM64" s="197"/>
      <c r="AN64" s="129" t="n">
        <f aca="false">SUM(AK64+AL64-AM64)</f>
        <v>10000</v>
      </c>
      <c r="AO64" s="176" t="n">
        <f aca="false">SUM(AN64/$AN$2)</f>
        <v>1327.22808414626</v>
      </c>
      <c r="AP64" s="131" t="n">
        <v>5000</v>
      </c>
      <c r="AQ64" s="131"/>
      <c r="AR64" s="176" t="n">
        <f aca="false">SUM(AP64/$AN$2)</f>
        <v>663.61404207313</v>
      </c>
      <c r="AS64" s="131"/>
      <c r="AT64" s="131"/>
      <c r="AU64" s="176" t="n">
        <v>246.06</v>
      </c>
      <c r="AV64" s="177" t="n">
        <f aca="false">SUM(AU64/AR64*100)</f>
        <v>37.0787814</v>
      </c>
      <c r="AW64" s="176" t="n">
        <v>246.06</v>
      </c>
      <c r="BB64" s="19" t="n">
        <f aca="false">SUM(AW64+AX64+AY64+AZ64+BA64)</f>
        <v>246.06</v>
      </c>
      <c r="BC64" s="143" t="n">
        <f aca="false">SUM(AU64-BB64)</f>
        <v>0</v>
      </c>
    </row>
    <row r="65" customFormat="false" ht="12.75" hidden="false" customHeight="false" outlineLevel="0" collapsed="false">
      <c r="A65" s="193"/>
      <c r="B65" s="194"/>
      <c r="C65" s="194"/>
      <c r="D65" s="194"/>
      <c r="E65" s="194"/>
      <c r="F65" s="194"/>
      <c r="G65" s="194"/>
      <c r="H65" s="194"/>
      <c r="I65" s="195" t="n">
        <v>32271</v>
      </c>
      <c r="J65" s="196" t="s">
        <v>258</v>
      </c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76"/>
      <c r="W65" s="188"/>
      <c r="X65" s="197"/>
      <c r="Y65" s="197"/>
      <c r="Z65" s="197"/>
      <c r="AA65" s="197"/>
      <c r="AB65" s="197"/>
      <c r="AC65" s="197"/>
      <c r="AD65" s="197" t="n">
        <v>35000</v>
      </c>
      <c r="AE65" s="197"/>
      <c r="AF65" s="197"/>
      <c r="AG65" s="198" t="n">
        <f aca="false">SUM(AD65+AE65-AF65)</f>
        <v>35000</v>
      </c>
      <c r="AH65" s="197" t="n">
        <v>22525.75</v>
      </c>
      <c r="AI65" s="197" t="n">
        <v>35000</v>
      </c>
      <c r="AJ65" s="129" t="n">
        <v>982</v>
      </c>
      <c r="AK65" s="197" t="n">
        <v>30000</v>
      </c>
      <c r="AL65" s="197"/>
      <c r="AM65" s="197"/>
      <c r="AN65" s="129" t="n">
        <f aca="false">SUM(AK65+AL65-AM65)</f>
        <v>30000</v>
      </c>
      <c r="AO65" s="176" t="n">
        <f aca="false">SUM(AN65/$AN$2)</f>
        <v>3981.68425243878</v>
      </c>
      <c r="AP65" s="131" t="n">
        <v>10000</v>
      </c>
      <c r="AQ65" s="131"/>
      <c r="AR65" s="176" t="n">
        <f aca="false">SUM(AP65/$AN$2)</f>
        <v>1327.22808414626</v>
      </c>
      <c r="AS65" s="131"/>
      <c r="AT65" s="131"/>
      <c r="AU65" s="176"/>
      <c r="AV65" s="177" t="n">
        <f aca="false">SUM(AU65/AR65*100)</f>
        <v>0</v>
      </c>
      <c r="BB65" s="19" t="n">
        <f aca="false">SUM(AW65+AX65+AY65+AZ65+BA65)</f>
        <v>0</v>
      </c>
      <c r="BC65" s="143" t="n">
        <f aca="false">SUM(AU65-BB65)</f>
        <v>0</v>
      </c>
    </row>
    <row r="66" customFormat="false" ht="12.75" hidden="false" customHeight="false" outlineLevel="0" collapsed="false">
      <c r="A66" s="193"/>
      <c r="B66" s="194"/>
      <c r="C66" s="194"/>
      <c r="D66" s="194"/>
      <c r="E66" s="194"/>
      <c r="F66" s="194"/>
      <c r="G66" s="194"/>
      <c r="H66" s="194"/>
      <c r="I66" s="195" t="n">
        <v>32271</v>
      </c>
      <c r="J66" s="196" t="s">
        <v>259</v>
      </c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76"/>
      <c r="W66" s="188"/>
      <c r="X66" s="197"/>
      <c r="Y66" s="197"/>
      <c r="Z66" s="197"/>
      <c r="AA66" s="197"/>
      <c r="AB66" s="197"/>
      <c r="AC66" s="197"/>
      <c r="AD66" s="197"/>
      <c r="AE66" s="197"/>
      <c r="AF66" s="197"/>
      <c r="AG66" s="198"/>
      <c r="AH66" s="197"/>
      <c r="AI66" s="197"/>
      <c r="AJ66" s="129"/>
      <c r="AK66" s="197"/>
      <c r="AL66" s="197"/>
      <c r="AM66" s="197"/>
      <c r="AN66" s="129"/>
      <c r="AO66" s="176" t="n">
        <f aca="false">SUM(AN66/$AN$2)</f>
        <v>0</v>
      </c>
      <c r="AP66" s="131" t="n">
        <v>2000</v>
      </c>
      <c r="AQ66" s="131"/>
      <c r="AR66" s="176" t="n">
        <f aca="false">SUM(AP66/$AN$2)</f>
        <v>265.445616829252</v>
      </c>
      <c r="AS66" s="131"/>
      <c r="AT66" s="131"/>
      <c r="AU66" s="176"/>
      <c r="AV66" s="177" t="n">
        <f aca="false">SUM(AU66/AR66*100)</f>
        <v>0</v>
      </c>
      <c r="BB66" s="19" t="n">
        <f aca="false">SUM(AW66+AX66+AY66+AZ66+BA66)</f>
        <v>0</v>
      </c>
      <c r="BC66" s="143" t="n">
        <f aca="false">SUM(AU66-BB66)</f>
        <v>0</v>
      </c>
    </row>
    <row r="67" customFormat="false" ht="12.75" hidden="false" customHeight="false" outlineLevel="0" collapsed="false">
      <c r="A67" s="193"/>
      <c r="B67" s="194" t="s">
        <v>83</v>
      </c>
      <c r="C67" s="194"/>
      <c r="D67" s="194"/>
      <c r="E67" s="194"/>
      <c r="F67" s="194"/>
      <c r="G67" s="194"/>
      <c r="H67" s="194"/>
      <c r="I67" s="195" t="n">
        <v>323</v>
      </c>
      <c r="J67" s="196" t="s">
        <v>260</v>
      </c>
      <c r="K67" s="197" t="n">
        <f aca="false">SUM(K68:K106)</f>
        <v>511849.45</v>
      </c>
      <c r="L67" s="197" t="n">
        <f aca="false">SUM(L68:L106)</f>
        <v>173000</v>
      </c>
      <c r="M67" s="197" t="n">
        <f aca="false">SUM(M68:M106)</f>
        <v>173000</v>
      </c>
      <c r="N67" s="197" t="n">
        <f aca="false">SUM(N68:N108)</f>
        <v>251000</v>
      </c>
      <c r="O67" s="197" t="n">
        <f aca="false">SUM(O68:O108)</f>
        <v>251000</v>
      </c>
      <c r="P67" s="197" t="n">
        <f aca="false">SUM(P68:P108)</f>
        <v>237000</v>
      </c>
      <c r="Q67" s="197" t="n">
        <f aca="false">SUM(Q68:Q108)</f>
        <v>237000</v>
      </c>
      <c r="R67" s="197" t="n">
        <f aca="false">SUM(R68:R108)</f>
        <v>51233.7</v>
      </c>
      <c r="S67" s="197" t="n">
        <f aca="false">SUM(S68:S108)</f>
        <v>346000</v>
      </c>
      <c r="T67" s="197" t="n">
        <f aca="false">SUM(T68:T108)</f>
        <v>83002.68</v>
      </c>
      <c r="U67" s="197" t="n">
        <f aca="false">SUM(U68:U108)</f>
        <v>0</v>
      </c>
      <c r="V67" s="197" t="e">
        <f aca="false">SUM(V68:V108)</f>
        <v>#DIV/0!</v>
      </c>
      <c r="W67" s="197" t="n">
        <f aca="false">SUM(W68:W108)</f>
        <v>294000</v>
      </c>
      <c r="X67" s="197" t="n">
        <f aca="false">SUM(X68:X108)</f>
        <v>574500</v>
      </c>
      <c r="Y67" s="197" t="n">
        <f aca="false">SUM(Y68:Y108)</f>
        <v>596500</v>
      </c>
      <c r="Z67" s="197" t="n">
        <f aca="false">SUM(Z68:Z108)</f>
        <v>716500</v>
      </c>
      <c r="AA67" s="197" t="n">
        <f aca="false">SUM(AA68:AA108)</f>
        <v>773500</v>
      </c>
      <c r="AB67" s="197" t="n">
        <f aca="false">SUM(AB68:AB108)</f>
        <v>149184.54</v>
      </c>
      <c r="AC67" s="197" t="n">
        <f aca="false">SUM(AC68:AC108)</f>
        <v>738500</v>
      </c>
      <c r="AD67" s="197" t="n">
        <f aca="false">SUM(AD68:AD108)</f>
        <v>658000</v>
      </c>
      <c r="AE67" s="197" t="n">
        <f aca="false">SUM(AE68:AE108)</f>
        <v>0</v>
      </c>
      <c r="AF67" s="197" t="n">
        <f aca="false">SUM(AF68:AF108)</f>
        <v>0</v>
      </c>
      <c r="AG67" s="197" t="n">
        <f aca="false">SUM(AG68:AG108)</f>
        <v>663000</v>
      </c>
      <c r="AH67" s="197" t="n">
        <f aca="false">SUM(AH68:AH108)</f>
        <v>472412.03</v>
      </c>
      <c r="AI67" s="197" t="n">
        <f aca="false">SUM(AI68:AI108)</f>
        <v>789000</v>
      </c>
      <c r="AJ67" s="197" t="n">
        <f aca="false">SUM(AJ68:AJ108)</f>
        <v>201674.47</v>
      </c>
      <c r="AK67" s="197" t="n">
        <f aca="false">SUM(AK68:AK108)</f>
        <v>862970</v>
      </c>
      <c r="AL67" s="197" t="n">
        <f aca="false">SUM(AL68:AL108)</f>
        <v>123000</v>
      </c>
      <c r="AM67" s="197" t="n">
        <f aca="false">SUM(AM68:AM108)</f>
        <v>0</v>
      </c>
      <c r="AN67" s="197" t="n">
        <f aca="false">SUM(AN68:AN108)</f>
        <v>985970</v>
      </c>
      <c r="AO67" s="176" t="n">
        <f aca="false">SUM(AN67/$AN$2)</f>
        <v>130860.707412569</v>
      </c>
      <c r="AP67" s="188" t="n">
        <f aca="false">SUM(AP68:AP108)</f>
        <v>823500</v>
      </c>
      <c r="AQ67" s="188"/>
      <c r="AR67" s="176" t="n">
        <f aca="false">SUM(AP67/$AN$2)</f>
        <v>109297.232729445</v>
      </c>
      <c r="AS67" s="188"/>
      <c r="AT67" s="188"/>
      <c r="AU67" s="176" t="n">
        <f aca="false">SUM(AU68:AU108)</f>
        <v>32362.77</v>
      </c>
      <c r="AV67" s="177" t="n">
        <f aca="false">SUM(AU67/AR67*100)</f>
        <v>29.6098713497268</v>
      </c>
      <c r="BB67" s="19" t="n">
        <f aca="false">SUM(AW67+AX67+AY67+AZ67+BA67)</f>
        <v>0</v>
      </c>
      <c r="BC67" s="143" t="n">
        <f aca="false">SUM(AU67-BB67)</f>
        <v>32362.77</v>
      </c>
    </row>
    <row r="68" customFormat="false" ht="12.75" hidden="false" customHeight="false" outlineLevel="0" collapsed="false">
      <c r="A68" s="193"/>
      <c r="B68" s="194"/>
      <c r="C68" s="194"/>
      <c r="D68" s="194"/>
      <c r="E68" s="194"/>
      <c r="F68" s="194"/>
      <c r="G68" s="194"/>
      <c r="H68" s="194"/>
      <c r="I68" s="195" t="n">
        <v>32311</v>
      </c>
      <c r="J68" s="196" t="s">
        <v>261</v>
      </c>
      <c r="K68" s="197" t="n">
        <v>58381.98</v>
      </c>
      <c r="L68" s="197" t="n">
        <v>35000</v>
      </c>
      <c r="M68" s="197" t="n">
        <v>35000</v>
      </c>
      <c r="N68" s="197" t="n">
        <v>20000</v>
      </c>
      <c r="O68" s="197" t="n">
        <v>20000</v>
      </c>
      <c r="P68" s="197" t="n">
        <v>20000</v>
      </c>
      <c r="Q68" s="197" t="n">
        <v>20000</v>
      </c>
      <c r="R68" s="197" t="n">
        <v>7226.15</v>
      </c>
      <c r="S68" s="197" t="n">
        <v>20000</v>
      </c>
      <c r="T68" s="197" t="n">
        <v>6906.77</v>
      </c>
      <c r="U68" s="197"/>
      <c r="V68" s="176" t="n">
        <f aca="false">S68/P68*100</f>
        <v>100</v>
      </c>
      <c r="W68" s="188" t="n">
        <v>20000</v>
      </c>
      <c r="X68" s="197" t="n">
        <v>20000</v>
      </c>
      <c r="Y68" s="197" t="n">
        <v>20000</v>
      </c>
      <c r="Z68" s="197" t="n">
        <v>14000</v>
      </c>
      <c r="AA68" s="197" t="n">
        <v>20000</v>
      </c>
      <c r="AB68" s="197" t="n">
        <v>5307.29</v>
      </c>
      <c r="AC68" s="197" t="n">
        <v>20000</v>
      </c>
      <c r="AD68" s="197" t="n">
        <v>20000</v>
      </c>
      <c r="AE68" s="197"/>
      <c r="AF68" s="197"/>
      <c r="AG68" s="198" t="n">
        <f aca="false">SUM(AD68+AE68-AF68)</f>
        <v>20000</v>
      </c>
      <c r="AH68" s="197" t="n">
        <v>14892.56</v>
      </c>
      <c r="AI68" s="197" t="n">
        <v>20000</v>
      </c>
      <c r="AJ68" s="129" t="n">
        <v>7834.29</v>
      </c>
      <c r="AK68" s="197" t="n">
        <v>25000</v>
      </c>
      <c r="AL68" s="197"/>
      <c r="AM68" s="197"/>
      <c r="AN68" s="129" t="n">
        <f aca="false">SUM(AK68+AL68-AM68)</f>
        <v>25000</v>
      </c>
      <c r="AO68" s="176" t="n">
        <f aca="false">SUM(AN68/$AN$2)</f>
        <v>3318.07021036565</v>
      </c>
      <c r="AP68" s="131" t="n">
        <v>25000</v>
      </c>
      <c r="AQ68" s="131"/>
      <c r="AR68" s="176" t="n">
        <f aca="false">SUM(AP68/$AN$2)</f>
        <v>3318.07021036565</v>
      </c>
      <c r="AS68" s="131"/>
      <c r="AT68" s="131"/>
      <c r="AU68" s="176" t="n">
        <v>1691.41</v>
      </c>
      <c r="AV68" s="177" t="n">
        <f aca="false">SUM(AU68/AR68*100)</f>
        <v>50.97571458</v>
      </c>
      <c r="AW68" s="176" t="n">
        <v>1691.41</v>
      </c>
      <c r="BB68" s="19" t="n">
        <f aca="false">SUM(AW68+AX68+AY68+AZ68+BA68)</f>
        <v>1691.41</v>
      </c>
      <c r="BC68" s="143" t="n">
        <f aca="false">SUM(AU68-BB68)</f>
        <v>0</v>
      </c>
    </row>
    <row r="69" customFormat="false" ht="12.75" hidden="false" customHeight="false" outlineLevel="0" collapsed="false">
      <c r="A69" s="193"/>
      <c r="B69" s="194"/>
      <c r="C69" s="194"/>
      <c r="D69" s="194"/>
      <c r="E69" s="194"/>
      <c r="F69" s="194"/>
      <c r="G69" s="194"/>
      <c r="H69" s="194"/>
      <c r="I69" s="195" t="n">
        <v>32313</v>
      </c>
      <c r="J69" s="196" t="s">
        <v>262</v>
      </c>
      <c r="K69" s="197" t="n">
        <v>7833.32</v>
      </c>
      <c r="L69" s="197" t="n">
        <v>2000</v>
      </c>
      <c r="M69" s="197" t="n">
        <v>2000</v>
      </c>
      <c r="N69" s="197" t="n">
        <v>2000</v>
      </c>
      <c r="O69" s="197" t="n">
        <v>2000</v>
      </c>
      <c r="P69" s="197" t="n">
        <v>2000</v>
      </c>
      <c r="Q69" s="197" t="n">
        <v>2000</v>
      </c>
      <c r="R69" s="197" t="n">
        <v>526.5</v>
      </c>
      <c r="S69" s="197" t="n">
        <v>2000</v>
      </c>
      <c r="T69" s="197" t="n">
        <v>552</v>
      </c>
      <c r="U69" s="197"/>
      <c r="V69" s="176" t="n">
        <f aca="false">S69/P69*100</f>
        <v>100</v>
      </c>
      <c r="W69" s="188" t="n">
        <v>2000</v>
      </c>
      <c r="X69" s="197" t="n">
        <v>2000</v>
      </c>
      <c r="Y69" s="197" t="n">
        <v>2000</v>
      </c>
      <c r="Z69" s="197" t="n">
        <v>4000</v>
      </c>
      <c r="AA69" s="197" t="n">
        <v>2000</v>
      </c>
      <c r="AB69" s="197" t="n">
        <v>1750.64</v>
      </c>
      <c r="AC69" s="197" t="n">
        <v>2000</v>
      </c>
      <c r="AD69" s="197" t="n">
        <v>2000</v>
      </c>
      <c r="AE69" s="197"/>
      <c r="AF69" s="197"/>
      <c r="AG69" s="198" t="n">
        <f aca="false">SUM(AD69+AE69-AF69)</f>
        <v>2000</v>
      </c>
      <c r="AH69" s="197" t="n">
        <v>794.7</v>
      </c>
      <c r="AI69" s="197" t="n">
        <v>2000</v>
      </c>
      <c r="AJ69" s="129" t="n">
        <v>446.7</v>
      </c>
      <c r="AK69" s="197" t="n">
        <v>2000</v>
      </c>
      <c r="AL69" s="197"/>
      <c r="AM69" s="197"/>
      <c r="AN69" s="129" t="n">
        <f aca="false">SUM(AK69+AL69-AM69)</f>
        <v>2000</v>
      </c>
      <c r="AO69" s="176" t="n">
        <f aca="false">SUM(AN69/$AN$2)</f>
        <v>265.445616829252</v>
      </c>
      <c r="AP69" s="131" t="n">
        <v>4000</v>
      </c>
      <c r="AQ69" s="131"/>
      <c r="AR69" s="176" t="n">
        <f aca="false">SUM(AP69/$AN$2)</f>
        <v>530.891233658504</v>
      </c>
      <c r="AS69" s="131"/>
      <c r="AT69" s="131"/>
      <c r="AU69" s="176" t="n">
        <v>142.86</v>
      </c>
      <c r="AV69" s="177" t="n">
        <f aca="false">SUM(AU69/AR69*100)</f>
        <v>26.90946675</v>
      </c>
      <c r="AW69" s="176" t="n">
        <v>142.86</v>
      </c>
      <c r="BB69" s="19" t="n">
        <f aca="false">SUM(AW69+AX69+AY69+AZ69+BA69)</f>
        <v>142.86</v>
      </c>
      <c r="BC69" s="143" t="n">
        <f aca="false">SUM(AU69-BB69)</f>
        <v>0</v>
      </c>
    </row>
    <row r="70" customFormat="false" ht="12.75" hidden="false" customHeight="false" outlineLevel="0" collapsed="false">
      <c r="A70" s="193"/>
      <c r="B70" s="194"/>
      <c r="C70" s="194"/>
      <c r="D70" s="194"/>
      <c r="E70" s="194"/>
      <c r="F70" s="194"/>
      <c r="G70" s="194"/>
      <c r="H70" s="194"/>
      <c r="I70" s="195" t="n">
        <v>32321</v>
      </c>
      <c r="J70" s="196" t="s">
        <v>263</v>
      </c>
      <c r="K70" s="197" t="n">
        <v>58032.22</v>
      </c>
      <c r="L70" s="197" t="n">
        <v>10000</v>
      </c>
      <c r="M70" s="197" t="n">
        <v>10000</v>
      </c>
      <c r="N70" s="197" t="n">
        <v>45000</v>
      </c>
      <c r="O70" s="197" t="n">
        <v>45000</v>
      </c>
      <c r="P70" s="197" t="n">
        <v>45000</v>
      </c>
      <c r="Q70" s="197" t="n">
        <v>45000</v>
      </c>
      <c r="R70" s="197" t="n">
        <v>695</v>
      </c>
      <c r="S70" s="188" t="n">
        <v>30000</v>
      </c>
      <c r="T70" s="197" t="n">
        <v>1541.41</v>
      </c>
      <c r="U70" s="197"/>
      <c r="V70" s="176" t="n">
        <f aca="false">S70/P70*100</f>
        <v>66.6666666666667</v>
      </c>
      <c r="W70" s="188" t="n">
        <v>30000</v>
      </c>
      <c r="X70" s="197" t="n">
        <v>100000</v>
      </c>
      <c r="Y70" s="197" t="n">
        <v>100000</v>
      </c>
      <c r="Z70" s="197" t="n">
        <v>100000</v>
      </c>
      <c r="AA70" s="197" t="n">
        <v>100000</v>
      </c>
      <c r="AB70" s="197" t="n">
        <v>10612.4</v>
      </c>
      <c r="AC70" s="197" t="n">
        <v>100000</v>
      </c>
      <c r="AD70" s="197" t="n">
        <v>50000</v>
      </c>
      <c r="AE70" s="197"/>
      <c r="AF70" s="197"/>
      <c r="AG70" s="198" t="n">
        <f aca="false">SUM(AD70+AE70-AF70)</f>
        <v>50000</v>
      </c>
      <c r="AH70" s="197" t="n">
        <v>18891.54</v>
      </c>
      <c r="AI70" s="197" t="n">
        <v>50000</v>
      </c>
      <c r="AJ70" s="129" t="n">
        <v>20904.5</v>
      </c>
      <c r="AK70" s="197" t="n">
        <v>50000</v>
      </c>
      <c r="AL70" s="197"/>
      <c r="AM70" s="197"/>
      <c r="AN70" s="129" t="n">
        <f aca="false">SUM(AK70+AL70-AM70)</f>
        <v>50000</v>
      </c>
      <c r="AO70" s="176" t="n">
        <f aca="false">SUM(AN70/$AN$2)</f>
        <v>6636.1404207313</v>
      </c>
      <c r="AP70" s="131" t="n">
        <v>50000</v>
      </c>
      <c r="AQ70" s="131"/>
      <c r="AR70" s="176" t="n">
        <f aca="false">SUM(AP70/$AN$2)</f>
        <v>6636.1404207313</v>
      </c>
      <c r="AS70" s="131"/>
      <c r="AT70" s="131"/>
      <c r="AU70" s="176" t="n">
        <v>1811.01</v>
      </c>
      <c r="AV70" s="177" t="n">
        <f aca="false">SUM(AU70/AR70*100)</f>
        <v>27.29010969</v>
      </c>
      <c r="AW70" s="176"/>
      <c r="AX70" s="19" t="n">
        <v>1811.01</v>
      </c>
      <c r="BB70" s="19" t="n">
        <f aca="false">SUM(AW70+AX70+AY70+AZ70+BA70)</f>
        <v>1811.01</v>
      </c>
      <c r="BC70" s="143" t="n">
        <f aca="false">SUM(AU70-BB70)</f>
        <v>0</v>
      </c>
    </row>
    <row r="71" customFormat="false" ht="12.75" hidden="false" customHeight="false" outlineLevel="0" collapsed="false">
      <c r="A71" s="193"/>
      <c r="B71" s="194"/>
      <c r="C71" s="194"/>
      <c r="D71" s="194"/>
      <c r="E71" s="194"/>
      <c r="F71" s="194"/>
      <c r="G71" s="194"/>
      <c r="H71" s="194"/>
      <c r="I71" s="195" t="n">
        <v>32321</v>
      </c>
      <c r="J71" s="196" t="s">
        <v>264</v>
      </c>
      <c r="K71" s="197"/>
      <c r="L71" s="197"/>
      <c r="M71" s="197"/>
      <c r="N71" s="197"/>
      <c r="O71" s="197"/>
      <c r="P71" s="197"/>
      <c r="Q71" s="197"/>
      <c r="R71" s="197"/>
      <c r="S71" s="188"/>
      <c r="T71" s="197" t="n">
        <v>2250</v>
      </c>
      <c r="U71" s="197"/>
      <c r="V71" s="176"/>
      <c r="W71" s="188" t="n">
        <v>8000</v>
      </c>
      <c r="X71" s="197" t="n">
        <v>8000</v>
      </c>
      <c r="Y71" s="197" t="n">
        <v>8000</v>
      </c>
      <c r="Z71" s="197" t="n">
        <v>8000</v>
      </c>
      <c r="AA71" s="197" t="n">
        <v>8000</v>
      </c>
      <c r="AB71" s="197" t="n">
        <v>4987.5</v>
      </c>
      <c r="AC71" s="197" t="n">
        <v>8000</v>
      </c>
      <c r="AD71" s="197" t="n">
        <v>8000</v>
      </c>
      <c r="AE71" s="197"/>
      <c r="AF71" s="197"/>
      <c r="AG71" s="198" t="n">
        <f aca="false">SUM(AD71+AE71-AF71)</f>
        <v>8000</v>
      </c>
      <c r="AH71" s="197"/>
      <c r="AI71" s="197" t="n">
        <v>8000</v>
      </c>
      <c r="AJ71" s="129" t="n">
        <v>0</v>
      </c>
      <c r="AK71" s="197" t="n">
        <v>8000</v>
      </c>
      <c r="AL71" s="197"/>
      <c r="AM71" s="197"/>
      <c r="AN71" s="129" t="n">
        <f aca="false">SUM(AK71+AL71-AM71)</f>
        <v>8000</v>
      </c>
      <c r="AO71" s="176" t="n">
        <f aca="false">SUM(AN71/$AN$2)</f>
        <v>1061.78246731701</v>
      </c>
      <c r="AP71" s="131" t="n">
        <v>8000</v>
      </c>
      <c r="AQ71" s="131"/>
      <c r="AR71" s="176" t="n">
        <f aca="false">SUM(AP71/$AN$2)</f>
        <v>1061.78246731701</v>
      </c>
      <c r="AS71" s="131"/>
      <c r="AT71" s="131"/>
      <c r="AU71" s="176"/>
      <c r="AV71" s="177" t="n">
        <f aca="false">SUM(AU71/AR71*100)</f>
        <v>0</v>
      </c>
      <c r="AW71" s="176"/>
      <c r="BB71" s="19" t="n">
        <f aca="false">SUM(AW71+AX71+AY71+AZ71+BA71)</f>
        <v>0</v>
      </c>
      <c r="BC71" s="143" t="n">
        <f aca="false">SUM(AU71-BB71)</f>
        <v>0</v>
      </c>
    </row>
    <row r="72" customFormat="false" ht="12.75" hidden="false" customHeight="false" outlineLevel="0" collapsed="false">
      <c r="A72" s="193"/>
      <c r="B72" s="194"/>
      <c r="C72" s="194"/>
      <c r="D72" s="194"/>
      <c r="E72" s="194"/>
      <c r="F72" s="194"/>
      <c r="G72" s="194"/>
      <c r="H72" s="194"/>
      <c r="I72" s="195" t="n">
        <v>32321</v>
      </c>
      <c r="J72" s="196" t="s">
        <v>265</v>
      </c>
      <c r="K72" s="197"/>
      <c r="L72" s="197"/>
      <c r="M72" s="197"/>
      <c r="N72" s="197"/>
      <c r="O72" s="197"/>
      <c r="P72" s="197"/>
      <c r="Q72" s="197"/>
      <c r="R72" s="197"/>
      <c r="S72" s="188"/>
      <c r="T72" s="197"/>
      <c r="U72" s="197"/>
      <c r="V72" s="176"/>
      <c r="W72" s="188"/>
      <c r="X72" s="197"/>
      <c r="Y72" s="197"/>
      <c r="Z72" s="197"/>
      <c r="AA72" s="197"/>
      <c r="AB72" s="197"/>
      <c r="AC72" s="197"/>
      <c r="AD72" s="197"/>
      <c r="AE72" s="197"/>
      <c r="AF72" s="197"/>
      <c r="AG72" s="198"/>
      <c r="AH72" s="197" t="n">
        <v>5000</v>
      </c>
      <c r="AI72" s="197" t="n">
        <v>5000</v>
      </c>
      <c r="AJ72" s="129" t="n">
        <v>0</v>
      </c>
      <c r="AK72" s="197" t="n">
        <v>5000</v>
      </c>
      <c r="AL72" s="197" t="n">
        <v>50000</v>
      </c>
      <c r="AM72" s="197"/>
      <c r="AN72" s="129" t="n">
        <f aca="false">SUM(AK72+AL72-AM72)</f>
        <v>55000</v>
      </c>
      <c r="AO72" s="176" t="n">
        <f aca="false">SUM(AN72/$AN$2)</f>
        <v>7299.75446280443</v>
      </c>
      <c r="AP72" s="131" t="n">
        <v>55000</v>
      </c>
      <c r="AQ72" s="131"/>
      <c r="AR72" s="176" t="n">
        <f aca="false">SUM(AP72/$AN$2)</f>
        <v>7299.75446280443</v>
      </c>
      <c r="AS72" s="131"/>
      <c r="AT72" s="131"/>
      <c r="AU72" s="176" t="n">
        <v>0</v>
      </c>
      <c r="AV72" s="177" t="n">
        <f aca="false">SUM(AU72/AR72*100)</f>
        <v>0</v>
      </c>
      <c r="AW72" s="176" t="n">
        <v>0</v>
      </c>
      <c r="BB72" s="19" t="n">
        <f aca="false">SUM(AW72+AX72+AY72+AZ72+BA72)</f>
        <v>0</v>
      </c>
      <c r="BC72" s="143" t="n">
        <f aca="false">SUM(AU72-BB72)</f>
        <v>0</v>
      </c>
    </row>
    <row r="73" customFormat="false" ht="12.75" hidden="false" customHeight="false" outlineLevel="0" collapsed="false">
      <c r="A73" s="193"/>
      <c r="B73" s="194"/>
      <c r="C73" s="194"/>
      <c r="D73" s="194"/>
      <c r="E73" s="194"/>
      <c r="F73" s="194"/>
      <c r="G73" s="194"/>
      <c r="H73" s="194"/>
      <c r="I73" s="195" t="n">
        <v>32322</v>
      </c>
      <c r="J73" s="196" t="s">
        <v>266</v>
      </c>
      <c r="K73" s="197" t="n">
        <v>40297.04</v>
      </c>
      <c r="L73" s="197" t="n">
        <v>18000</v>
      </c>
      <c r="M73" s="197" t="n">
        <v>18000</v>
      </c>
      <c r="N73" s="197" t="n">
        <v>5000</v>
      </c>
      <c r="O73" s="197" t="n">
        <v>5000</v>
      </c>
      <c r="P73" s="197" t="n">
        <v>7000</v>
      </c>
      <c r="Q73" s="197" t="n">
        <v>7000</v>
      </c>
      <c r="R73" s="197" t="n">
        <v>2102.28</v>
      </c>
      <c r="S73" s="197" t="n">
        <v>7000</v>
      </c>
      <c r="T73" s="197" t="n">
        <v>9759.23</v>
      </c>
      <c r="U73" s="197"/>
      <c r="V73" s="176" t="n">
        <f aca="false">S73/P73*100</f>
        <v>100</v>
      </c>
      <c r="W73" s="188" t="n">
        <v>20000</v>
      </c>
      <c r="X73" s="197" t="n">
        <v>25000</v>
      </c>
      <c r="Y73" s="197" t="n">
        <v>25000</v>
      </c>
      <c r="Z73" s="197" t="n">
        <v>15000</v>
      </c>
      <c r="AA73" s="197" t="n">
        <v>25000</v>
      </c>
      <c r="AB73" s="197" t="n">
        <v>3566.75</v>
      </c>
      <c r="AC73" s="197" t="n">
        <v>25000</v>
      </c>
      <c r="AD73" s="197" t="n">
        <v>25000</v>
      </c>
      <c r="AE73" s="197"/>
      <c r="AF73" s="197"/>
      <c r="AG73" s="198" t="n">
        <f aca="false">SUM(AD73+AE73-AF73)</f>
        <v>25000</v>
      </c>
      <c r="AH73" s="197" t="n">
        <v>24657.39</v>
      </c>
      <c r="AI73" s="197" t="n">
        <v>30000</v>
      </c>
      <c r="AJ73" s="129" t="n">
        <v>8254.96</v>
      </c>
      <c r="AK73" s="197" t="n">
        <v>33000</v>
      </c>
      <c r="AL73" s="197"/>
      <c r="AM73" s="197"/>
      <c r="AN73" s="129" t="n">
        <f aca="false">SUM(AK73+AL73-AM73)</f>
        <v>33000</v>
      </c>
      <c r="AO73" s="176" t="n">
        <f aca="false">SUM(AN73/$AN$2)</f>
        <v>4379.85267768266</v>
      </c>
      <c r="AP73" s="131" t="n">
        <v>30000</v>
      </c>
      <c r="AQ73" s="131"/>
      <c r="AR73" s="176" t="n">
        <f aca="false">SUM(AP73/$AN$2)</f>
        <v>3981.68425243878</v>
      </c>
      <c r="AS73" s="131"/>
      <c r="AT73" s="131"/>
      <c r="AU73" s="176" t="n">
        <v>1358.89</v>
      </c>
      <c r="AV73" s="177" t="n">
        <f aca="false">SUM(AU73/AR73*100)</f>
        <v>34.12852235</v>
      </c>
      <c r="AW73" s="176" t="n">
        <v>1358.89</v>
      </c>
      <c r="BB73" s="19" t="n">
        <f aca="false">SUM(AW73+AX73+AY73+AZ73+BA73)</f>
        <v>1358.89</v>
      </c>
      <c r="BC73" s="143" t="n">
        <f aca="false">SUM(AU73-BB73)</f>
        <v>0</v>
      </c>
    </row>
    <row r="74" customFormat="false" ht="12.75" hidden="false" customHeight="false" outlineLevel="0" collapsed="false">
      <c r="A74" s="193"/>
      <c r="B74" s="194"/>
      <c r="C74" s="194"/>
      <c r="D74" s="194"/>
      <c r="E74" s="194"/>
      <c r="F74" s="194"/>
      <c r="G74" s="194"/>
      <c r="H74" s="194"/>
      <c r="I74" s="195" t="n">
        <v>32323</v>
      </c>
      <c r="J74" s="196" t="s">
        <v>267</v>
      </c>
      <c r="K74" s="197" t="n">
        <v>81354.02</v>
      </c>
      <c r="L74" s="197" t="n">
        <v>35000</v>
      </c>
      <c r="M74" s="197" t="n">
        <v>35000</v>
      </c>
      <c r="N74" s="197" t="n">
        <v>5000</v>
      </c>
      <c r="O74" s="197" t="n">
        <v>5000</v>
      </c>
      <c r="P74" s="197" t="n">
        <v>5000</v>
      </c>
      <c r="Q74" s="197" t="n">
        <v>5000</v>
      </c>
      <c r="R74" s="197" t="n">
        <v>151</v>
      </c>
      <c r="S74" s="197" t="n">
        <v>5000</v>
      </c>
      <c r="T74" s="197" t="n">
        <v>1059.54</v>
      </c>
      <c r="U74" s="197"/>
      <c r="V74" s="176" t="n">
        <f aca="false">S74/P74*100</f>
        <v>100</v>
      </c>
      <c r="W74" s="188" t="n">
        <v>5000</v>
      </c>
      <c r="X74" s="197" t="n">
        <v>7000</v>
      </c>
      <c r="Y74" s="197" t="n">
        <v>7000</v>
      </c>
      <c r="Z74" s="197" t="n">
        <v>10000</v>
      </c>
      <c r="AA74" s="197" t="n">
        <v>10000</v>
      </c>
      <c r="AB74" s="197" t="n">
        <v>5196.35</v>
      </c>
      <c r="AC74" s="197" t="n">
        <v>5000</v>
      </c>
      <c r="AD74" s="197" t="n">
        <v>5000</v>
      </c>
      <c r="AE74" s="197"/>
      <c r="AF74" s="197"/>
      <c r="AG74" s="198" t="n">
        <f aca="false">SUM(AD74+AE74-AF74)</f>
        <v>5000</v>
      </c>
      <c r="AH74" s="197" t="n">
        <v>2565.64</v>
      </c>
      <c r="AI74" s="197" t="n">
        <v>5000</v>
      </c>
      <c r="AJ74" s="129" t="n">
        <v>8170.71</v>
      </c>
      <c r="AK74" s="197" t="n">
        <v>10000</v>
      </c>
      <c r="AL74" s="197"/>
      <c r="AM74" s="197"/>
      <c r="AN74" s="129" t="n">
        <f aca="false">SUM(AK74+AL74-AM74)</f>
        <v>10000</v>
      </c>
      <c r="AO74" s="176" t="n">
        <f aca="false">SUM(AN74/$AN$2)</f>
        <v>1327.22808414626</v>
      </c>
      <c r="AP74" s="131" t="n">
        <v>10000</v>
      </c>
      <c r="AQ74" s="131"/>
      <c r="AR74" s="176" t="n">
        <f aca="false">SUM(AP74/$AN$2)</f>
        <v>1327.22808414626</v>
      </c>
      <c r="AS74" s="131"/>
      <c r="AT74" s="131"/>
      <c r="AU74" s="176" t="n">
        <v>1723.89</v>
      </c>
      <c r="AV74" s="177" t="n">
        <f aca="false">SUM(AU74/AR74*100)</f>
        <v>129.88649205</v>
      </c>
      <c r="AW74" s="176" t="n">
        <v>471.18</v>
      </c>
      <c r="AX74" s="19" t="n">
        <v>1252.71</v>
      </c>
      <c r="BB74" s="19" t="n">
        <f aca="false">SUM(AW74+AX74+AY74+AZ74+BA74)</f>
        <v>1723.89</v>
      </c>
      <c r="BC74" s="143" t="n">
        <f aca="false">SUM(AU74-BB74)</f>
        <v>0</v>
      </c>
    </row>
    <row r="75" customFormat="false" ht="12.75" hidden="false" customHeight="false" outlineLevel="0" collapsed="false">
      <c r="A75" s="193"/>
      <c r="B75" s="194"/>
      <c r="C75" s="194"/>
      <c r="D75" s="194"/>
      <c r="E75" s="194"/>
      <c r="F75" s="194"/>
      <c r="G75" s="194"/>
      <c r="H75" s="194"/>
      <c r="I75" s="195" t="n">
        <v>32323</v>
      </c>
      <c r="J75" s="196" t="s">
        <v>268</v>
      </c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76"/>
      <c r="W75" s="188"/>
      <c r="X75" s="197"/>
      <c r="Y75" s="197"/>
      <c r="Z75" s="197"/>
      <c r="AA75" s="197"/>
      <c r="AB75" s="197"/>
      <c r="AC75" s="197" t="n">
        <v>10000</v>
      </c>
      <c r="AD75" s="197" t="n">
        <v>10000</v>
      </c>
      <c r="AE75" s="197"/>
      <c r="AF75" s="197"/>
      <c r="AG75" s="198" t="n">
        <f aca="false">SUM(AD75+AE75-AF75)</f>
        <v>10000</v>
      </c>
      <c r="AH75" s="197"/>
      <c r="AI75" s="197" t="n">
        <v>10000</v>
      </c>
      <c r="AJ75" s="129" t="n">
        <v>0</v>
      </c>
      <c r="AK75" s="197" t="n">
        <v>15000</v>
      </c>
      <c r="AL75" s="197"/>
      <c r="AM75" s="197"/>
      <c r="AN75" s="129" t="n">
        <f aca="false">SUM(AK75+AL75-AM75)</f>
        <v>15000</v>
      </c>
      <c r="AO75" s="176" t="n">
        <f aca="false">SUM(AN75/$AN$2)</f>
        <v>1990.84212621939</v>
      </c>
      <c r="AP75" s="131" t="n">
        <v>0</v>
      </c>
      <c r="AQ75" s="131"/>
      <c r="AR75" s="176" t="n">
        <f aca="false">SUM(AP75/$AN$2)</f>
        <v>0</v>
      </c>
      <c r="AS75" s="131"/>
      <c r="AT75" s="131"/>
      <c r="AU75" s="176"/>
      <c r="AV75" s="177" t="n">
        <v>0</v>
      </c>
      <c r="AW75" s="176"/>
      <c r="BB75" s="19" t="n">
        <f aca="false">SUM(AW75+AX75+AY75+AZ75+BA75)</f>
        <v>0</v>
      </c>
      <c r="BC75" s="143" t="n">
        <f aca="false">SUM(AU75-BB75)</f>
        <v>0</v>
      </c>
    </row>
    <row r="76" customFormat="false" ht="12.75" hidden="false" customHeight="false" outlineLevel="0" collapsed="false">
      <c r="A76" s="193"/>
      <c r="B76" s="194"/>
      <c r="C76" s="194"/>
      <c r="D76" s="194"/>
      <c r="E76" s="194"/>
      <c r="F76" s="194"/>
      <c r="G76" s="194"/>
      <c r="H76" s="194"/>
      <c r="I76" s="195" t="n">
        <v>32329</v>
      </c>
      <c r="J76" s="196" t="s">
        <v>269</v>
      </c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76"/>
      <c r="W76" s="188"/>
      <c r="X76" s="197" t="n">
        <v>15000</v>
      </c>
      <c r="Y76" s="197" t="n">
        <v>15000</v>
      </c>
      <c r="Z76" s="197" t="n">
        <v>15000</v>
      </c>
      <c r="AA76" s="197" t="n">
        <v>20000</v>
      </c>
      <c r="AB76" s="197" t="n">
        <v>539.1</v>
      </c>
      <c r="AC76" s="197" t="n">
        <v>20000</v>
      </c>
      <c r="AD76" s="197" t="n">
        <v>20000</v>
      </c>
      <c r="AE76" s="197"/>
      <c r="AF76" s="197"/>
      <c r="AG76" s="198" t="n">
        <f aca="false">SUM(AD76+AE76-AF76)</f>
        <v>20000</v>
      </c>
      <c r="AH76" s="197" t="n">
        <v>15000</v>
      </c>
      <c r="AI76" s="197" t="n">
        <v>15000</v>
      </c>
      <c r="AJ76" s="129" t="n">
        <v>0</v>
      </c>
      <c r="AK76" s="197" t="n">
        <v>15000</v>
      </c>
      <c r="AL76" s="197"/>
      <c r="AM76" s="197"/>
      <c r="AN76" s="129" t="n">
        <f aca="false">SUM(AK76+AL76-AM76)</f>
        <v>15000</v>
      </c>
      <c r="AO76" s="176" t="n">
        <f aca="false">SUM(AN76/$AN$2)</f>
        <v>1990.84212621939</v>
      </c>
      <c r="AP76" s="131" t="n">
        <v>15000</v>
      </c>
      <c r="AQ76" s="131"/>
      <c r="AR76" s="176" t="n">
        <f aca="false">SUM(AP76/$AN$2)</f>
        <v>1990.84212621939</v>
      </c>
      <c r="AS76" s="131"/>
      <c r="AT76" s="131"/>
      <c r="AU76" s="176" t="n">
        <v>531.4</v>
      </c>
      <c r="AV76" s="177" t="n">
        <f aca="false">SUM(AU76/AR76*100)</f>
        <v>26.692222</v>
      </c>
      <c r="AW76" s="176" t="n">
        <v>531.4</v>
      </c>
      <c r="BB76" s="19" t="n">
        <f aca="false">SUM(AW76+AX76+AY76+AZ76+BA76)</f>
        <v>531.4</v>
      </c>
      <c r="BC76" s="143" t="n">
        <f aca="false">SUM(AU76-BB76)</f>
        <v>0</v>
      </c>
    </row>
    <row r="77" customFormat="false" ht="12.75" hidden="false" customHeight="false" outlineLevel="0" collapsed="false">
      <c r="A77" s="193"/>
      <c r="B77" s="194"/>
      <c r="C77" s="194"/>
      <c r="D77" s="194"/>
      <c r="E77" s="194"/>
      <c r="F77" s="194"/>
      <c r="G77" s="194"/>
      <c r="H77" s="194"/>
      <c r="I77" s="195" t="n">
        <v>32329</v>
      </c>
      <c r="J77" s="196" t="s">
        <v>270</v>
      </c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76"/>
      <c r="W77" s="188"/>
      <c r="X77" s="197" t="n">
        <v>150000</v>
      </c>
      <c r="Y77" s="197" t="n">
        <v>100000</v>
      </c>
      <c r="Z77" s="197" t="n">
        <v>100000</v>
      </c>
      <c r="AA77" s="197" t="n">
        <v>100000</v>
      </c>
      <c r="AB77" s="197" t="n">
        <v>21125</v>
      </c>
      <c r="AC77" s="197" t="n">
        <v>60000</v>
      </c>
      <c r="AD77" s="197" t="n">
        <v>30000</v>
      </c>
      <c r="AE77" s="197"/>
      <c r="AF77" s="197"/>
      <c r="AG77" s="198" t="n">
        <f aca="false">SUM(AD77+AE77-AF77)</f>
        <v>30000</v>
      </c>
      <c r="AH77" s="197" t="n">
        <v>50217.5</v>
      </c>
      <c r="AI77" s="197" t="n">
        <v>50000</v>
      </c>
      <c r="AJ77" s="129" t="n">
        <v>3500</v>
      </c>
      <c r="AK77" s="188" t="n">
        <v>50000</v>
      </c>
      <c r="AL77" s="197" t="n">
        <v>18000</v>
      </c>
      <c r="AM77" s="197"/>
      <c r="AN77" s="129" t="n">
        <f aca="false">SUM(AK77+AL77-AM77)</f>
        <v>68000</v>
      </c>
      <c r="AO77" s="176" t="n">
        <f aca="false">SUM(AN77/$AN$2)</f>
        <v>9025.15097219457</v>
      </c>
      <c r="AP77" s="131" t="n">
        <v>68000</v>
      </c>
      <c r="AQ77" s="131"/>
      <c r="AR77" s="176" t="n">
        <f aca="false">SUM(AP77/$AN$2)</f>
        <v>9025.15097219457</v>
      </c>
      <c r="AS77" s="131"/>
      <c r="AT77" s="131"/>
      <c r="AU77" s="176"/>
      <c r="AV77" s="177" t="n">
        <f aca="false">SUM(AU77/AR77*100)</f>
        <v>0</v>
      </c>
      <c r="AW77" s="176"/>
      <c r="BB77" s="19" t="n">
        <f aca="false">SUM(AW77+AX77+AY77+AZ77+BA77)</f>
        <v>0</v>
      </c>
      <c r="BC77" s="143" t="n">
        <f aca="false">SUM(AU77-BB77)</f>
        <v>0</v>
      </c>
    </row>
    <row r="78" customFormat="false" ht="12.75" hidden="false" customHeight="false" outlineLevel="0" collapsed="false">
      <c r="A78" s="193"/>
      <c r="B78" s="194"/>
      <c r="C78" s="194"/>
      <c r="D78" s="194"/>
      <c r="E78" s="194"/>
      <c r="F78" s="194"/>
      <c r="G78" s="194"/>
      <c r="H78" s="194"/>
      <c r="I78" s="195" t="n">
        <v>32329</v>
      </c>
      <c r="J78" s="196" t="s">
        <v>271</v>
      </c>
      <c r="K78" s="197"/>
      <c r="L78" s="197"/>
      <c r="M78" s="197"/>
      <c r="N78" s="197" t="n">
        <v>50000</v>
      </c>
      <c r="O78" s="197" t="n">
        <v>50000</v>
      </c>
      <c r="P78" s="197" t="n">
        <v>40000</v>
      </c>
      <c r="Q78" s="197" t="n">
        <v>40000</v>
      </c>
      <c r="R78" s="197"/>
      <c r="S78" s="188" t="n">
        <v>40000</v>
      </c>
      <c r="T78" s="197" t="n">
        <v>22500</v>
      </c>
      <c r="U78" s="197"/>
      <c r="V78" s="176" t="n">
        <f aca="false">S78/P78*100</f>
        <v>100</v>
      </c>
      <c r="W78" s="188" t="n">
        <v>42000</v>
      </c>
      <c r="X78" s="197" t="n">
        <v>10000</v>
      </c>
      <c r="Y78" s="197" t="n">
        <v>10000</v>
      </c>
      <c r="Z78" s="197" t="n">
        <v>10000</v>
      </c>
      <c r="AA78" s="197" t="n">
        <v>10000</v>
      </c>
      <c r="AB78" s="197"/>
      <c r="AC78" s="197" t="n">
        <v>10000</v>
      </c>
      <c r="AD78" s="197" t="n">
        <v>10000</v>
      </c>
      <c r="AE78" s="197"/>
      <c r="AF78" s="197"/>
      <c r="AG78" s="198" t="n">
        <f aca="false">SUM(AD78+AE78-AF78)</f>
        <v>10000</v>
      </c>
      <c r="AH78" s="197"/>
      <c r="AI78" s="197" t="n">
        <v>10000</v>
      </c>
      <c r="AJ78" s="129" t="n">
        <v>0</v>
      </c>
      <c r="AK78" s="197" t="n">
        <v>10000</v>
      </c>
      <c r="AL78" s="197"/>
      <c r="AM78" s="197"/>
      <c r="AN78" s="129" t="n">
        <f aca="false">SUM(AK78+AL78-AM78)</f>
        <v>10000</v>
      </c>
      <c r="AO78" s="176" t="n">
        <f aca="false">SUM(AN78/$AN$2)</f>
        <v>1327.22808414626</v>
      </c>
      <c r="AP78" s="131" t="n">
        <v>10000</v>
      </c>
      <c r="AQ78" s="131"/>
      <c r="AR78" s="176" t="n">
        <f aca="false">SUM(AP78/$AN$2)</f>
        <v>1327.22808414626</v>
      </c>
      <c r="AS78" s="131"/>
      <c r="AT78" s="131"/>
      <c r="AU78" s="176"/>
      <c r="AV78" s="177" t="n">
        <f aca="false">SUM(AU78/AR78*100)</f>
        <v>0</v>
      </c>
      <c r="AW78" s="176"/>
      <c r="BB78" s="19" t="n">
        <f aca="false">SUM(AW78+AX78+AY78+AZ78+BA78)</f>
        <v>0</v>
      </c>
      <c r="BC78" s="143" t="n">
        <f aca="false">SUM(AU78-BB78)</f>
        <v>0</v>
      </c>
    </row>
    <row r="79" customFormat="false" ht="12.75" hidden="false" customHeight="false" outlineLevel="0" collapsed="false">
      <c r="A79" s="193"/>
      <c r="B79" s="194"/>
      <c r="C79" s="194"/>
      <c r="D79" s="194"/>
      <c r="E79" s="194"/>
      <c r="F79" s="194"/>
      <c r="G79" s="194"/>
      <c r="H79" s="194"/>
      <c r="I79" s="195" t="n">
        <v>32329</v>
      </c>
      <c r="J79" s="196" t="s">
        <v>272</v>
      </c>
      <c r="K79" s="197"/>
      <c r="L79" s="197"/>
      <c r="M79" s="197"/>
      <c r="N79" s="197"/>
      <c r="O79" s="197"/>
      <c r="P79" s="197"/>
      <c r="Q79" s="197"/>
      <c r="R79" s="197"/>
      <c r="S79" s="188"/>
      <c r="T79" s="197"/>
      <c r="U79" s="197"/>
      <c r="V79" s="176"/>
      <c r="W79" s="188"/>
      <c r="X79" s="197"/>
      <c r="Y79" s="197"/>
      <c r="Z79" s="197"/>
      <c r="AA79" s="197"/>
      <c r="AB79" s="197"/>
      <c r="AC79" s="197"/>
      <c r="AD79" s="197"/>
      <c r="AE79" s="197"/>
      <c r="AF79" s="197"/>
      <c r="AG79" s="198"/>
      <c r="AH79" s="197"/>
      <c r="AI79" s="197"/>
      <c r="AJ79" s="129"/>
      <c r="AK79" s="197" t="n">
        <v>50000</v>
      </c>
      <c r="AL79" s="197"/>
      <c r="AM79" s="197"/>
      <c r="AN79" s="129" t="n">
        <f aca="false">SUM(AK79+AL79-AM79)</f>
        <v>50000</v>
      </c>
      <c r="AO79" s="176" t="n">
        <f aca="false">SUM(AN79/$AN$2)</f>
        <v>6636.1404207313</v>
      </c>
      <c r="AP79" s="131" t="n">
        <v>30000</v>
      </c>
      <c r="AQ79" s="131"/>
      <c r="AR79" s="176" t="n">
        <f aca="false">SUM(AP79/$AN$2)</f>
        <v>3981.68425243878</v>
      </c>
      <c r="AS79" s="131"/>
      <c r="AT79" s="131"/>
      <c r="AU79" s="176"/>
      <c r="AV79" s="177" t="n">
        <f aca="false">SUM(AU79/AR79*100)</f>
        <v>0</v>
      </c>
      <c r="AW79" s="176"/>
      <c r="BB79" s="19" t="n">
        <f aca="false">SUM(AW79+AX79+AY79+AZ79+BA79)</f>
        <v>0</v>
      </c>
      <c r="BC79" s="143" t="n">
        <f aca="false">SUM(AU79-BB79)</f>
        <v>0</v>
      </c>
    </row>
    <row r="80" customFormat="false" ht="12.75" hidden="false" customHeight="false" outlineLevel="0" collapsed="false">
      <c r="A80" s="193"/>
      <c r="B80" s="194"/>
      <c r="C80" s="194"/>
      <c r="D80" s="194"/>
      <c r="E80" s="194"/>
      <c r="F80" s="194"/>
      <c r="G80" s="194"/>
      <c r="H80" s="194"/>
      <c r="I80" s="195" t="n">
        <v>32329</v>
      </c>
      <c r="J80" s="196" t="s">
        <v>273</v>
      </c>
      <c r="K80" s="197"/>
      <c r="L80" s="197"/>
      <c r="M80" s="197"/>
      <c r="N80" s="197"/>
      <c r="O80" s="197"/>
      <c r="P80" s="197"/>
      <c r="Q80" s="197"/>
      <c r="R80" s="197"/>
      <c r="S80" s="188"/>
      <c r="T80" s="197"/>
      <c r="U80" s="197"/>
      <c r="V80" s="176"/>
      <c r="W80" s="188"/>
      <c r="X80" s="197"/>
      <c r="Y80" s="197"/>
      <c r="Z80" s="197"/>
      <c r="AA80" s="197"/>
      <c r="AB80" s="197"/>
      <c r="AC80" s="197"/>
      <c r="AD80" s="197"/>
      <c r="AE80" s="197"/>
      <c r="AF80" s="197"/>
      <c r="AG80" s="198"/>
      <c r="AH80" s="197"/>
      <c r="AI80" s="197"/>
      <c r="AJ80" s="129"/>
      <c r="AK80" s="197" t="n">
        <v>32970</v>
      </c>
      <c r="AL80" s="197"/>
      <c r="AM80" s="197"/>
      <c r="AN80" s="129" t="n">
        <f aca="false">SUM(AK80+AL80-AM80)</f>
        <v>32970</v>
      </c>
      <c r="AO80" s="176" t="n">
        <f aca="false">SUM(AN80/$AN$2)</f>
        <v>4375.87099343022</v>
      </c>
      <c r="AP80" s="131" t="n">
        <v>0</v>
      </c>
      <c r="AQ80" s="131"/>
      <c r="AR80" s="176" t="n">
        <f aca="false">SUM(AP80/$AN$2)</f>
        <v>0</v>
      </c>
      <c r="AS80" s="131"/>
      <c r="AT80" s="131"/>
      <c r="AU80" s="176"/>
      <c r="AV80" s="177" t="n">
        <v>0</v>
      </c>
      <c r="AW80" s="176"/>
      <c r="BB80" s="19" t="n">
        <f aca="false">SUM(AW80+AX80+AY80+AZ80+BA80)</f>
        <v>0</v>
      </c>
      <c r="BC80" s="143" t="n">
        <f aca="false">SUM(AU80-BB80)</f>
        <v>0</v>
      </c>
    </row>
    <row r="81" customFormat="false" ht="12.75" hidden="false" customHeight="false" outlineLevel="0" collapsed="false">
      <c r="A81" s="193"/>
      <c r="B81" s="194"/>
      <c r="C81" s="194"/>
      <c r="D81" s="194"/>
      <c r="E81" s="194"/>
      <c r="F81" s="194"/>
      <c r="G81" s="194"/>
      <c r="H81" s="194"/>
      <c r="I81" s="195" t="n">
        <v>32351</v>
      </c>
      <c r="J81" s="196" t="s">
        <v>274</v>
      </c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76"/>
      <c r="W81" s="188"/>
      <c r="X81" s="197"/>
      <c r="Y81" s="197"/>
      <c r="Z81" s="197"/>
      <c r="AA81" s="197"/>
      <c r="AB81" s="197"/>
      <c r="AC81" s="197"/>
      <c r="AD81" s="197" t="n">
        <v>30000</v>
      </c>
      <c r="AE81" s="197"/>
      <c r="AF81" s="197"/>
      <c r="AG81" s="198" t="n">
        <f aca="false">SUM(AD81+AE81-AF81)</f>
        <v>30000</v>
      </c>
      <c r="AH81" s="197" t="n">
        <v>19823.31</v>
      </c>
      <c r="AI81" s="197" t="n">
        <v>30000</v>
      </c>
      <c r="AJ81" s="129" t="n">
        <v>11346.33</v>
      </c>
      <c r="AK81" s="197" t="n">
        <v>30000</v>
      </c>
      <c r="AL81" s="197"/>
      <c r="AM81" s="197"/>
      <c r="AN81" s="129" t="n">
        <f aca="false">SUM(AK81+AL81-AM81)</f>
        <v>30000</v>
      </c>
      <c r="AO81" s="176" t="n">
        <f aca="false">SUM(AN81/$AN$2)</f>
        <v>3981.68425243878</v>
      </c>
      <c r="AP81" s="131" t="n">
        <v>30000</v>
      </c>
      <c r="AQ81" s="131"/>
      <c r="AR81" s="176" t="n">
        <f aca="false">SUM(AP81/$AN$2)</f>
        <v>3981.68425243878</v>
      </c>
      <c r="AS81" s="131"/>
      <c r="AT81" s="131"/>
      <c r="AU81" s="176"/>
      <c r="AV81" s="177" t="n">
        <f aca="false">SUM(AU81/AR81*100)</f>
        <v>0</v>
      </c>
      <c r="AW81" s="176"/>
      <c r="BB81" s="19" t="n">
        <f aca="false">SUM(AW81+AX81+AY81+AZ81+BA81)</f>
        <v>0</v>
      </c>
      <c r="BC81" s="143" t="n">
        <f aca="false">SUM(AU81-BB81)</f>
        <v>0</v>
      </c>
    </row>
    <row r="82" customFormat="false" ht="12.75" hidden="false" customHeight="false" outlineLevel="0" collapsed="false">
      <c r="A82" s="193"/>
      <c r="B82" s="194"/>
      <c r="C82" s="194"/>
      <c r="D82" s="194"/>
      <c r="E82" s="194"/>
      <c r="F82" s="194"/>
      <c r="G82" s="194"/>
      <c r="H82" s="194"/>
      <c r="I82" s="195" t="n">
        <v>32353</v>
      </c>
      <c r="J82" s="196" t="s">
        <v>275</v>
      </c>
      <c r="K82" s="197"/>
      <c r="L82" s="197"/>
      <c r="M82" s="197"/>
      <c r="N82" s="197"/>
      <c r="O82" s="197"/>
      <c r="P82" s="197"/>
      <c r="Q82" s="197"/>
      <c r="R82" s="197"/>
      <c r="S82" s="197"/>
      <c r="T82" s="197" t="n">
        <v>412.35</v>
      </c>
      <c r="U82" s="197"/>
      <c r="V82" s="176"/>
      <c r="W82" s="188" t="n">
        <v>1000</v>
      </c>
      <c r="X82" s="197" t="n">
        <v>1500</v>
      </c>
      <c r="Y82" s="197" t="n">
        <v>1500</v>
      </c>
      <c r="Z82" s="197" t="n">
        <v>1500</v>
      </c>
      <c r="AA82" s="197" t="n">
        <v>1500</v>
      </c>
      <c r="AB82" s="197" t="n">
        <v>695.96</v>
      </c>
      <c r="AC82" s="197" t="n">
        <v>1500</v>
      </c>
      <c r="AD82" s="197" t="n">
        <v>5000</v>
      </c>
      <c r="AE82" s="197"/>
      <c r="AF82" s="197"/>
      <c r="AG82" s="198" t="n">
        <f aca="false">SUM(AD82+AE82-AF82)</f>
        <v>5000</v>
      </c>
      <c r="AH82" s="197" t="n">
        <v>2940.5</v>
      </c>
      <c r="AI82" s="197" t="n">
        <v>5000</v>
      </c>
      <c r="AJ82" s="129" t="n">
        <v>2109.85</v>
      </c>
      <c r="AK82" s="197" t="n">
        <v>5000</v>
      </c>
      <c r="AL82" s="197"/>
      <c r="AM82" s="197"/>
      <c r="AN82" s="129" t="n">
        <f aca="false">SUM(AK82+AL82-AM82)</f>
        <v>5000</v>
      </c>
      <c r="AO82" s="176" t="n">
        <f aca="false">SUM(AN82/$AN$2)</f>
        <v>663.61404207313</v>
      </c>
      <c r="AP82" s="131" t="n">
        <v>5000</v>
      </c>
      <c r="AQ82" s="131"/>
      <c r="AR82" s="176" t="n">
        <f aca="false">SUM(AP82/$AN$2)</f>
        <v>663.61404207313</v>
      </c>
      <c r="AS82" s="131"/>
      <c r="AT82" s="131"/>
      <c r="AU82" s="176" t="n">
        <v>414.87</v>
      </c>
      <c r="AV82" s="177" t="n">
        <f aca="false">SUM(AU82/AR82*100)</f>
        <v>62.5167603</v>
      </c>
      <c r="AW82" s="176" t="n">
        <v>414.87</v>
      </c>
      <c r="BB82" s="19" t="n">
        <f aca="false">SUM(AW82+AX82+AY82+AZ82+BA82)</f>
        <v>414.87</v>
      </c>
      <c r="BC82" s="143" t="n">
        <f aca="false">SUM(AU82-BB82)</f>
        <v>0</v>
      </c>
    </row>
    <row r="83" customFormat="false" ht="12.75" hidden="false" customHeight="false" outlineLevel="0" collapsed="false">
      <c r="A83" s="193"/>
      <c r="B83" s="194"/>
      <c r="C83" s="194"/>
      <c r="D83" s="194"/>
      <c r="E83" s="194"/>
      <c r="F83" s="194"/>
      <c r="G83" s="194"/>
      <c r="H83" s="194"/>
      <c r="I83" s="195" t="n">
        <v>32331</v>
      </c>
      <c r="J83" s="196" t="s">
        <v>276</v>
      </c>
      <c r="K83" s="197"/>
      <c r="L83" s="197"/>
      <c r="M83" s="197"/>
      <c r="N83" s="197" t="n">
        <v>6000</v>
      </c>
      <c r="O83" s="197" t="n">
        <v>6000</v>
      </c>
      <c r="P83" s="197" t="n">
        <v>6000</v>
      </c>
      <c r="Q83" s="197" t="n">
        <v>6000</v>
      </c>
      <c r="R83" s="197" t="n">
        <v>5243.75</v>
      </c>
      <c r="S83" s="197" t="n">
        <v>8000</v>
      </c>
      <c r="T83" s="197" t="n">
        <v>8230.1</v>
      </c>
      <c r="U83" s="197"/>
      <c r="V83" s="176" t="n">
        <f aca="false">S83/P83*100</f>
        <v>133.333333333333</v>
      </c>
      <c r="W83" s="188" t="n">
        <v>15000</v>
      </c>
      <c r="X83" s="197" t="n">
        <v>20000</v>
      </c>
      <c r="Y83" s="197" t="n">
        <v>20000</v>
      </c>
      <c r="Z83" s="197" t="n">
        <v>25000</v>
      </c>
      <c r="AA83" s="197" t="n">
        <v>25000</v>
      </c>
      <c r="AB83" s="197" t="n">
        <v>10240</v>
      </c>
      <c r="AC83" s="197" t="n">
        <v>25000</v>
      </c>
      <c r="AD83" s="197" t="n">
        <v>25000</v>
      </c>
      <c r="AE83" s="197"/>
      <c r="AF83" s="197"/>
      <c r="AG83" s="198" t="n">
        <f aca="false">SUM(AD83+AE83-AF83)</f>
        <v>25000</v>
      </c>
      <c r="AH83" s="197" t="n">
        <v>11666.75</v>
      </c>
      <c r="AI83" s="197" t="n">
        <v>25000</v>
      </c>
      <c r="AJ83" s="129" t="n">
        <v>5157.8</v>
      </c>
      <c r="AK83" s="197" t="n">
        <v>25000</v>
      </c>
      <c r="AL83" s="197"/>
      <c r="AM83" s="197"/>
      <c r="AN83" s="129" t="n">
        <f aca="false">SUM(AK83+AL83-AM83)</f>
        <v>25000</v>
      </c>
      <c r="AO83" s="176" t="n">
        <f aca="false">SUM(AN83/$AN$2)</f>
        <v>3318.07021036565</v>
      </c>
      <c r="AP83" s="131" t="n">
        <v>30000</v>
      </c>
      <c r="AQ83" s="131"/>
      <c r="AR83" s="176" t="n">
        <f aca="false">SUM(AP83/$AN$2)</f>
        <v>3981.68425243878</v>
      </c>
      <c r="AS83" s="131"/>
      <c r="AT83" s="131"/>
      <c r="AU83" s="176" t="n">
        <v>712.78</v>
      </c>
      <c r="AV83" s="177" t="n">
        <f aca="false">SUM(AU83/AR83*100)</f>
        <v>17.9014697</v>
      </c>
      <c r="AW83" s="176" t="n">
        <v>712.78</v>
      </c>
      <c r="BB83" s="19" t="n">
        <f aca="false">SUM(AW83+AX83+AY83+AZ83+BA83)</f>
        <v>712.78</v>
      </c>
      <c r="BC83" s="143" t="n">
        <f aca="false">SUM(AU83-BB83)</f>
        <v>0</v>
      </c>
    </row>
    <row r="84" customFormat="false" ht="12.75" hidden="false" customHeight="false" outlineLevel="0" collapsed="false">
      <c r="A84" s="193"/>
      <c r="B84" s="194"/>
      <c r="C84" s="194"/>
      <c r="D84" s="194"/>
      <c r="E84" s="194"/>
      <c r="F84" s="194"/>
      <c r="G84" s="194"/>
      <c r="H84" s="194"/>
      <c r="I84" s="195" t="n">
        <v>32334</v>
      </c>
      <c r="J84" s="196" t="s">
        <v>277</v>
      </c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76"/>
      <c r="W84" s="188"/>
      <c r="X84" s="197"/>
      <c r="Y84" s="197"/>
      <c r="Z84" s="197" t="n">
        <v>8000</v>
      </c>
      <c r="AA84" s="197" t="n">
        <v>5000</v>
      </c>
      <c r="AB84" s="197" t="n">
        <v>3750</v>
      </c>
      <c r="AC84" s="197" t="n">
        <v>5000</v>
      </c>
      <c r="AD84" s="197" t="n">
        <v>10000</v>
      </c>
      <c r="AE84" s="197"/>
      <c r="AF84" s="197"/>
      <c r="AG84" s="198" t="n">
        <f aca="false">SUM(AD84+AE84-AF84)</f>
        <v>10000</v>
      </c>
      <c r="AH84" s="197" t="n">
        <v>4830.36</v>
      </c>
      <c r="AI84" s="197" t="n">
        <v>10000</v>
      </c>
      <c r="AJ84" s="129" t="n">
        <v>0</v>
      </c>
      <c r="AK84" s="197" t="n">
        <v>10000</v>
      </c>
      <c r="AL84" s="197"/>
      <c r="AM84" s="197"/>
      <c r="AN84" s="129" t="n">
        <f aca="false">SUM(AK84+AL84-AM84)</f>
        <v>10000</v>
      </c>
      <c r="AO84" s="176" t="n">
        <f aca="false">SUM(AN84/$AN$2)</f>
        <v>1327.22808414626</v>
      </c>
      <c r="AP84" s="131" t="n">
        <v>5000</v>
      </c>
      <c r="AQ84" s="131"/>
      <c r="AR84" s="176" t="n">
        <f aca="false">SUM(AP84/$AN$2)</f>
        <v>663.61404207313</v>
      </c>
      <c r="AS84" s="131"/>
      <c r="AT84" s="131"/>
      <c r="AU84" s="176"/>
      <c r="AV84" s="177" t="n">
        <f aca="false">SUM(AU84/AR84*100)</f>
        <v>0</v>
      </c>
      <c r="AW84" s="176"/>
      <c r="BB84" s="19" t="n">
        <f aca="false">SUM(AW84+AX84+AY84+AZ84+BA84)</f>
        <v>0</v>
      </c>
      <c r="BC84" s="143" t="n">
        <f aca="false">SUM(AU84-BB84)</f>
        <v>0</v>
      </c>
    </row>
    <row r="85" customFormat="false" ht="12.75" hidden="false" customHeight="false" outlineLevel="0" collapsed="false">
      <c r="A85" s="193"/>
      <c r="B85" s="194"/>
      <c r="C85" s="194"/>
      <c r="D85" s="194"/>
      <c r="E85" s="194"/>
      <c r="F85" s="194"/>
      <c r="G85" s="194"/>
      <c r="H85" s="194"/>
      <c r="I85" s="195" t="n">
        <v>32334</v>
      </c>
      <c r="J85" s="196" t="s">
        <v>278</v>
      </c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76"/>
      <c r="AP85" s="188"/>
      <c r="AQ85" s="188"/>
      <c r="AR85" s="176"/>
      <c r="AS85" s="188"/>
      <c r="AT85" s="188"/>
      <c r="AU85" s="176" t="n">
        <v>5900.5</v>
      </c>
      <c r="AV85" s="177" t="n">
        <v>0</v>
      </c>
      <c r="AW85" s="176"/>
      <c r="AY85" s="19" t="n">
        <v>5900.5</v>
      </c>
      <c r="BC85" s="143" t="n">
        <f aca="false">SUM(AU85-BB85)</f>
        <v>5900.5</v>
      </c>
    </row>
    <row r="86" customFormat="false" ht="12.75" hidden="false" customHeight="false" outlineLevel="0" collapsed="false">
      <c r="A86" s="193"/>
      <c r="B86" s="194"/>
      <c r="C86" s="194"/>
      <c r="D86" s="194"/>
      <c r="E86" s="194"/>
      <c r="F86" s="194"/>
      <c r="G86" s="194"/>
      <c r="H86" s="194"/>
      <c r="I86" s="195" t="n">
        <v>32331</v>
      </c>
      <c r="J86" s="196" t="s">
        <v>279</v>
      </c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76"/>
      <c r="W86" s="188"/>
      <c r="X86" s="197" t="n">
        <v>8000</v>
      </c>
      <c r="Y86" s="197" t="n">
        <v>8000</v>
      </c>
      <c r="Z86" s="197" t="n">
        <v>8000</v>
      </c>
      <c r="AA86" s="197" t="n">
        <v>8000</v>
      </c>
      <c r="AB86" s="188"/>
      <c r="AC86" s="197" t="n">
        <v>8000</v>
      </c>
      <c r="AD86" s="197" t="n">
        <v>8000</v>
      </c>
      <c r="AE86" s="197"/>
      <c r="AF86" s="197"/>
      <c r="AG86" s="198" t="n">
        <f aca="false">SUM(AD86+AE86-AF86)</f>
        <v>8000</v>
      </c>
      <c r="AH86" s="197" t="n">
        <v>3200</v>
      </c>
      <c r="AI86" s="197" t="n">
        <v>6000</v>
      </c>
      <c r="AJ86" s="129" t="n">
        <v>0</v>
      </c>
      <c r="AK86" s="197" t="n">
        <v>6000</v>
      </c>
      <c r="AL86" s="197"/>
      <c r="AM86" s="197"/>
      <c r="AN86" s="129" t="n">
        <f aca="false">SUM(AK86+AL86-AM86)</f>
        <v>6000</v>
      </c>
      <c r="AO86" s="176" t="n">
        <f aca="false">SUM(AN86/$AN$2)</f>
        <v>796.336850487756</v>
      </c>
      <c r="AP86" s="131" t="n">
        <v>0</v>
      </c>
      <c r="AQ86" s="131"/>
      <c r="AR86" s="176" t="n">
        <f aca="false">SUM(AP86/$AN$2)</f>
        <v>0</v>
      </c>
      <c r="AS86" s="131"/>
      <c r="AT86" s="131"/>
      <c r="AU86" s="176"/>
      <c r="AV86" s="177" t="n">
        <v>0</v>
      </c>
      <c r="AW86" s="176"/>
      <c r="BB86" s="19" t="n">
        <f aca="false">SUM(AW86+AX86+AY86+AZ86+BA86)</f>
        <v>0</v>
      </c>
      <c r="BC86" s="143" t="n">
        <f aca="false">SUM(AU86-BB86)</f>
        <v>0</v>
      </c>
    </row>
    <row r="87" customFormat="false" ht="12.75" hidden="false" customHeight="false" outlineLevel="0" collapsed="false">
      <c r="A87" s="193"/>
      <c r="B87" s="194"/>
      <c r="C87" s="194"/>
      <c r="D87" s="194"/>
      <c r="E87" s="194"/>
      <c r="F87" s="194"/>
      <c r="G87" s="194"/>
      <c r="H87" s="194"/>
      <c r="I87" s="195" t="n">
        <v>32342</v>
      </c>
      <c r="J87" s="196" t="s">
        <v>280</v>
      </c>
      <c r="K87" s="197" t="n">
        <v>151628.39</v>
      </c>
      <c r="L87" s="197" t="n">
        <v>5000</v>
      </c>
      <c r="M87" s="197" t="n">
        <v>5000</v>
      </c>
      <c r="N87" s="197" t="n">
        <v>5000</v>
      </c>
      <c r="O87" s="197" t="n">
        <v>5000</v>
      </c>
      <c r="P87" s="197" t="n">
        <v>5000</v>
      </c>
      <c r="Q87" s="197" t="n">
        <v>5000</v>
      </c>
      <c r="R87" s="197" t="n">
        <v>6000</v>
      </c>
      <c r="S87" s="197" t="n">
        <v>8000</v>
      </c>
      <c r="T87" s="197" t="n">
        <v>11250</v>
      </c>
      <c r="U87" s="197"/>
      <c r="V87" s="176" t="n">
        <f aca="false">S87/P87*100</f>
        <v>160</v>
      </c>
      <c r="W87" s="188" t="n">
        <v>15000</v>
      </c>
      <c r="X87" s="197" t="n">
        <v>15000</v>
      </c>
      <c r="Y87" s="197" t="n">
        <v>15000</v>
      </c>
      <c r="Z87" s="197" t="n">
        <v>65000</v>
      </c>
      <c r="AA87" s="197" t="n">
        <v>70000</v>
      </c>
      <c r="AB87" s="197" t="n">
        <v>15820</v>
      </c>
      <c r="AC87" s="197" t="n">
        <v>70000</v>
      </c>
      <c r="AD87" s="197" t="n">
        <v>50000</v>
      </c>
      <c r="AE87" s="197"/>
      <c r="AF87" s="197"/>
      <c r="AG87" s="198" t="n">
        <f aca="false">SUM(AD87+AE87-AF87)</f>
        <v>50000</v>
      </c>
      <c r="AH87" s="197" t="n">
        <v>40521.47</v>
      </c>
      <c r="AI87" s="197" t="n">
        <v>55000</v>
      </c>
      <c r="AJ87" s="129" t="n">
        <v>26754.62</v>
      </c>
      <c r="AK87" s="197" t="n">
        <v>55000</v>
      </c>
      <c r="AL87" s="197"/>
      <c r="AM87" s="197"/>
      <c r="AN87" s="129" t="n">
        <f aca="false">SUM(AK87+AL87-AM87)</f>
        <v>55000</v>
      </c>
      <c r="AO87" s="176" t="n">
        <f aca="false">SUM(AN87/$AN$2)</f>
        <v>7299.75446280443</v>
      </c>
      <c r="AP87" s="131" t="n">
        <v>40000</v>
      </c>
      <c r="AQ87" s="131"/>
      <c r="AR87" s="176" t="n">
        <f aca="false">SUM(AP87/$AN$2)</f>
        <v>5308.91233658504</v>
      </c>
      <c r="AS87" s="131"/>
      <c r="AT87" s="131"/>
      <c r="AU87" s="176" t="n">
        <v>1046.57</v>
      </c>
      <c r="AV87" s="177" t="n">
        <f aca="false">SUM(AU87/AR87*100)</f>
        <v>19.7134541625</v>
      </c>
      <c r="AW87" s="176" t="n">
        <v>1046.57</v>
      </c>
      <c r="BB87" s="19" t="n">
        <f aca="false">SUM(AW87+AX87+AY87+AZ87+BA87)</f>
        <v>1046.57</v>
      </c>
      <c r="BC87" s="143" t="n">
        <f aca="false">SUM(AU87-BB87)</f>
        <v>0</v>
      </c>
    </row>
    <row r="88" customFormat="false" ht="12.75" hidden="false" customHeight="false" outlineLevel="0" collapsed="false">
      <c r="A88" s="193"/>
      <c r="B88" s="194"/>
      <c r="C88" s="194"/>
      <c r="D88" s="194"/>
      <c r="E88" s="194"/>
      <c r="F88" s="194"/>
      <c r="G88" s="194"/>
      <c r="H88" s="194"/>
      <c r="I88" s="195" t="n">
        <v>32341</v>
      </c>
      <c r="J88" s="196" t="s">
        <v>281</v>
      </c>
      <c r="K88" s="197" t="n">
        <v>5288.02</v>
      </c>
      <c r="L88" s="197" t="n">
        <v>8000</v>
      </c>
      <c r="M88" s="197" t="n">
        <v>8000</v>
      </c>
      <c r="N88" s="197" t="n">
        <v>4000</v>
      </c>
      <c r="O88" s="197" t="n">
        <v>4000</v>
      </c>
      <c r="P88" s="197" t="n">
        <v>4000</v>
      </c>
      <c r="Q88" s="197" t="n">
        <v>4000</v>
      </c>
      <c r="R88" s="197" t="n">
        <v>850.82</v>
      </c>
      <c r="S88" s="197" t="n">
        <v>4000</v>
      </c>
      <c r="T88" s="197" t="n">
        <v>1386.78</v>
      </c>
      <c r="U88" s="197"/>
      <c r="V88" s="176" t="n">
        <f aca="false">S88/P88*100</f>
        <v>100</v>
      </c>
      <c r="W88" s="188" t="n">
        <v>4000</v>
      </c>
      <c r="X88" s="197" t="n">
        <v>3000</v>
      </c>
      <c r="Y88" s="197" t="n">
        <v>3000</v>
      </c>
      <c r="Z88" s="197" t="n">
        <v>3000</v>
      </c>
      <c r="AA88" s="197" t="n">
        <v>3000</v>
      </c>
      <c r="AB88" s="197" t="n">
        <v>660.49</v>
      </c>
      <c r="AC88" s="197" t="n">
        <v>3000</v>
      </c>
      <c r="AD88" s="197" t="n">
        <v>3000</v>
      </c>
      <c r="AE88" s="197"/>
      <c r="AF88" s="197"/>
      <c r="AG88" s="198" t="n">
        <f aca="false">SUM(AD88+AE88-AF88)</f>
        <v>3000</v>
      </c>
      <c r="AH88" s="197" t="n">
        <v>1699.95</v>
      </c>
      <c r="AI88" s="197" t="n">
        <v>3000</v>
      </c>
      <c r="AJ88" s="129" t="n">
        <v>672.4</v>
      </c>
      <c r="AK88" s="197" t="n">
        <v>3000</v>
      </c>
      <c r="AL88" s="197"/>
      <c r="AM88" s="197"/>
      <c r="AN88" s="129" t="n">
        <f aca="false">SUM(AK88+AL88-AM88)</f>
        <v>3000</v>
      </c>
      <c r="AO88" s="176" t="n">
        <f aca="false">SUM(AN88/$AN$2)</f>
        <v>398.168425243878</v>
      </c>
      <c r="AP88" s="131" t="n">
        <v>3500</v>
      </c>
      <c r="AQ88" s="131"/>
      <c r="AR88" s="176" t="n">
        <f aca="false">SUM(AP88/$AN$2)</f>
        <v>464.529829451191</v>
      </c>
      <c r="AS88" s="131"/>
      <c r="AT88" s="131"/>
      <c r="AU88" s="176" t="n">
        <v>92.44</v>
      </c>
      <c r="AV88" s="177" t="n">
        <f aca="false">SUM(AU88/AR88*100)</f>
        <v>19.8996908571429</v>
      </c>
      <c r="AW88" s="176" t="n">
        <v>92.44</v>
      </c>
      <c r="BB88" s="19" t="n">
        <f aca="false">SUM(AW88+AX88+AY88+AZ88+BA88)</f>
        <v>92.44</v>
      </c>
      <c r="BC88" s="143" t="n">
        <f aca="false">SUM(AU88-BB88)</f>
        <v>0</v>
      </c>
    </row>
    <row r="89" customFormat="false" ht="12.75" hidden="false" customHeight="false" outlineLevel="0" collapsed="false">
      <c r="A89" s="193"/>
      <c r="B89" s="194"/>
      <c r="C89" s="194"/>
      <c r="D89" s="194"/>
      <c r="E89" s="194"/>
      <c r="F89" s="194"/>
      <c r="G89" s="194"/>
      <c r="H89" s="194"/>
      <c r="I89" s="195" t="n">
        <v>32343</v>
      </c>
      <c r="J89" s="196" t="s">
        <v>282</v>
      </c>
      <c r="K89" s="197" t="n">
        <v>44650</v>
      </c>
      <c r="L89" s="197"/>
      <c r="M89" s="197" t="n">
        <v>0</v>
      </c>
      <c r="N89" s="197" t="n">
        <v>15000</v>
      </c>
      <c r="O89" s="197" t="n">
        <v>15000</v>
      </c>
      <c r="P89" s="197" t="n">
        <v>15000</v>
      </c>
      <c r="Q89" s="197" t="n">
        <v>15000</v>
      </c>
      <c r="R89" s="197" t="n">
        <v>218.75</v>
      </c>
      <c r="S89" s="197" t="n">
        <v>15000</v>
      </c>
      <c r="T89" s="197"/>
      <c r="U89" s="197"/>
      <c r="V89" s="176" t="n">
        <f aca="false">S89/P89*100</f>
        <v>100</v>
      </c>
      <c r="W89" s="188" t="n">
        <v>15000</v>
      </c>
      <c r="X89" s="197" t="n">
        <v>30000</v>
      </c>
      <c r="Y89" s="197" t="n">
        <v>30000</v>
      </c>
      <c r="Z89" s="197" t="n">
        <v>30000</v>
      </c>
      <c r="AA89" s="197" t="n">
        <v>35000</v>
      </c>
      <c r="AB89" s="197" t="n">
        <v>12993.75</v>
      </c>
      <c r="AC89" s="197" t="n">
        <v>35000</v>
      </c>
      <c r="AD89" s="197" t="n">
        <v>30000</v>
      </c>
      <c r="AE89" s="197"/>
      <c r="AF89" s="197"/>
      <c r="AG89" s="198" t="n">
        <f aca="false">SUM(AD89+AE89-AF89)</f>
        <v>30000</v>
      </c>
      <c r="AH89" s="197" t="n">
        <v>26433.75</v>
      </c>
      <c r="AI89" s="197" t="n">
        <v>30000</v>
      </c>
      <c r="AJ89" s="130" t="n">
        <v>36273.75</v>
      </c>
      <c r="AK89" s="197" t="n">
        <v>30000</v>
      </c>
      <c r="AL89" s="197"/>
      <c r="AM89" s="197"/>
      <c r="AN89" s="129" t="n">
        <f aca="false">SUM(AK89+AL89-AM89)</f>
        <v>30000</v>
      </c>
      <c r="AO89" s="176" t="n">
        <f aca="false">SUM(AN89/$AN$2)</f>
        <v>3981.68425243878</v>
      </c>
      <c r="AP89" s="131" t="n">
        <v>30000</v>
      </c>
      <c r="AQ89" s="131"/>
      <c r="AR89" s="176" t="n">
        <f aca="false">SUM(AP89/$AN$2)</f>
        <v>3981.68425243878</v>
      </c>
      <c r="AS89" s="131"/>
      <c r="AT89" s="131"/>
      <c r="AU89" s="176"/>
      <c r="AV89" s="177" t="n">
        <f aca="false">SUM(AU89/AR89*100)</f>
        <v>0</v>
      </c>
      <c r="AW89" s="176"/>
      <c r="BB89" s="19" t="n">
        <f aca="false">SUM(AW89+AX89+AY89+AZ89+BA89)</f>
        <v>0</v>
      </c>
      <c r="BC89" s="143" t="n">
        <f aca="false">SUM(AU89-BB89)</f>
        <v>0</v>
      </c>
    </row>
    <row r="90" customFormat="false" ht="12.75" hidden="false" customHeight="false" outlineLevel="0" collapsed="false">
      <c r="A90" s="193"/>
      <c r="B90" s="194"/>
      <c r="C90" s="194"/>
      <c r="D90" s="194"/>
      <c r="E90" s="194"/>
      <c r="F90" s="194"/>
      <c r="G90" s="194"/>
      <c r="H90" s="194"/>
      <c r="I90" s="195" t="n">
        <v>32343</v>
      </c>
      <c r="J90" s="196" t="s">
        <v>283</v>
      </c>
      <c r="K90" s="197"/>
      <c r="L90" s="197"/>
      <c r="M90" s="197"/>
      <c r="N90" s="197" t="n">
        <v>2000</v>
      </c>
      <c r="O90" s="197" t="n">
        <v>2000</v>
      </c>
      <c r="P90" s="197" t="n">
        <v>2000</v>
      </c>
      <c r="Q90" s="197" t="n">
        <v>2000</v>
      </c>
      <c r="R90" s="197"/>
      <c r="S90" s="197" t="n">
        <v>2000</v>
      </c>
      <c r="T90" s="197"/>
      <c r="U90" s="197"/>
      <c r="V90" s="176" t="n">
        <f aca="false">S90/P90*100</f>
        <v>100</v>
      </c>
      <c r="W90" s="188" t="n">
        <v>2000</v>
      </c>
      <c r="X90" s="197" t="n">
        <v>2000</v>
      </c>
      <c r="Y90" s="197" t="n">
        <v>0</v>
      </c>
      <c r="Z90" s="197" t="n">
        <v>30000</v>
      </c>
      <c r="AA90" s="197" t="n">
        <v>30000</v>
      </c>
      <c r="AB90" s="197"/>
      <c r="AC90" s="197" t="n">
        <v>30000</v>
      </c>
      <c r="AD90" s="197" t="n">
        <v>35000</v>
      </c>
      <c r="AE90" s="197"/>
      <c r="AF90" s="197"/>
      <c r="AG90" s="198" t="n">
        <f aca="false">SUM(AD90+AE90-AF90)</f>
        <v>35000</v>
      </c>
      <c r="AH90" s="197" t="n">
        <v>33925</v>
      </c>
      <c r="AI90" s="197" t="n">
        <v>35000</v>
      </c>
      <c r="AJ90" s="131" t="n">
        <v>0</v>
      </c>
      <c r="AK90" s="197" t="n">
        <v>45000</v>
      </c>
      <c r="AL90" s="197"/>
      <c r="AM90" s="197"/>
      <c r="AN90" s="129" t="n">
        <f aca="false">SUM(AK90+AL90-AM90)</f>
        <v>45000</v>
      </c>
      <c r="AO90" s="176" t="n">
        <f aca="false">SUM(AN90/$AN$2)</f>
        <v>5972.52637865817</v>
      </c>
      <c r="AP90" s="131" t="n">
        <v>45000</v>
      </c>
      <c r="AQ90" s="131"/>
      <c r="AR90" s="176" t="n">
        <f aca="false">SUM(AP90/$AN$2)</f>
        <v>5972.52637865817</v>
      </c>
      <c r="AS90" s="131"/>
      <c r="AT90" s="131"/>
      <c r="AU90" s="176" t="n">
        <v>2000</v>
      </c>
      <c r="AV90" s="177" t="n">
        <f aca="false">SUM(AU90/AR90*100)</f>
        <v>33.4866666666667</v>
      </c>
      <c r="AW90" s="176"/>
      <c r="BA90" s="19" t="n">
        <v>2000</v>
      </c>
      <c r="BB90" s="19" t="n">
        <f aca="false">SUM(AW90+AX90+AY90+AZ90+BA90)</f>
        <v>2000</v>
      </c>
      <c r="BC90" s="143" t="n">
        <f aca="false">SUM(AU90-BB90)</f>
        <v>0</v>
      </c>
    </row>
    <row r="91" customFormat="false" ht="12.75" hidden="false" customHeight="false" outlineLevel="0" collapsed="false">
      <c r="A91" s="193"/>
      <c r="B91" s="194"/>
      <c r="C91" s="194"/>
      <c r="D91" s="194"/>
      <c r="E91" s="194"/>
      <c r="F91" s="194"/>
      <c r="G91" s="194"/>
      <c r="H91" s="194"/>
      <c r="I91" s="195" t="n">
        <v>32343</v>
      </c>
      <c r="J91" s="196" t="s">
        <v>284</v>
      </c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76"/>
      <c r="W91" s="188"/>
      <c r="X91" s="197"/>
      <c r="Y91" s="197"/>
      <c r="Z91" s="197"/>
      <c r="AA91" s="197"/>
      <c r="AB91" s="197"/>
      <c r="AC91" s="197"/>
      <c r="AD91" s="197"/>
      <c r="AE91" s="197"/>
      <c r="AF91" s="197"/>
      <c r="AG91" s="198"/>
      <c r="AH91" s="197"/>
      <c r="AI91" s="197"/>
      <c r="AJ91" s="128" t="n">
        <v>1841.51</v>
      </c>
      <c r="AK91" s="197" t="n">
        <v>5000</v>
      </c>
      <c r="AL91" s="197" t="n">
        <v>5000</v>
      </c>
      <c r="AM91" s="197"/>
      <c r="AN91" s="129" t="n">
        <f aca="false">SUM(AK91+AL91-AM91)</f>
        <v>10000</v>
      </c>
      <c r="AO91" s="176" t="n">
        <f aca="false">SUM(AN91/$AN$2)</f>
        <v>1327.22808414626</v>
      </c>
      <c r="AP91" s="131" t="n">
        <v>10000</v>
      </c>
      <c r="AQ91" s="131"/>
      <c r="AR91" s="176" t="n">
        <f aca="false">SUM(AP91/$AN$2)</f>
        <v>1327.22808414626</v>
      </c>
      <c r="AS91" s="131"/>
      <c r="AT91" s="131"/>
      <c r="AU91" s="176" t="n">
        <v>544.38</v>
      </c>
      <c r="AV91" s="177" t="n">
        <f aca="false">SUM(AU91/AR91*100)</f>
        <v>41.0163111</v>
      </c>
      <c r="AW91" s="176" t="n">
        <v>544.38</v>
      </c>
      <c r="BB91" s="19" t="n">
        <f aca="false">SUM(AW91+AX91+AY91+AZ91+BA91)</f>
        <v>544.38</v>
      </c>
      <c r="BC91" s="143" t="n">
        <f aca="false">SUM(AU91-BB91)</f>
        <v>0</v>
      </c>
    </row>
    <row r="92" customFormat="false" ht="12.75" hidden="false" customHeight="false" outlineLevel="0" collapsed="false">
      <c r="A92" s="193"/>
      <c r="B92" s="194"/>
      <c r="C92" s="194"/>
      <c r="D92" s="194"/>
      <c r="E92" s="194"/>
      <c r="F92" s="194"/>
      <c r="G92" s="194"/>
      <c r="H92" s="194"/>
      <c r="I92" s="195" t="n">
        <v>32353</v>
      </c>
      <c r="J92" s="203" t="s">
        <v>285</v>
      </c>
      <c r="K92" s="197"/>
      <c r="L92" s="197"/>
      <c r="M92" s="197"/>
      <c r="N92" s="197"/>
      <c r="O92" s="197"/>
      <c r="P92" s="197"/>
      <c r="Q92" s="197"/>
      <c r="R92" s="197"/>
      <c r="S92" s="188"/>
      <c r="T92" s="197"/>
      <c r="U92" s="197"/>
      <c r="V92" s="176"/>
      <c r="W92" s="188"/>
      <c r="X92" s="197"/>
      <c r="Y92" s="197"/>
      <c r="Z92" s="197"/>
      <c r="AA92" s="197"/>
      <c r="AB92" s="197"/>
      <c r="AC92" s="197"/>
      <c r="AD92" s="197"/>
      <c r="AE92" s="197"/>
      <c r="AF92" s="197"/>
      <c r="AG92" s="198"/>
      <c r="AH92" s="204"/>
      <c r="AI92" s="197"/>
      <c r="AJ92" s="129" t="n">
        <v>1320.79</v>
      </c>
      <c r="AK92" s="197" t="n">
        <v>3000</v>
      </c>
      <c r="AL92" s="197"/>
      <c r="AM92" s="197"/>
      <c r="AN92" s="129" t="n">
        <f aca="false">SUM(AK92+AL92-AM92)</f>
        <v>3000</v>
      </c>
      <c r="AO92" s="176" t="n">
        <f aca="false">SUM(AN92/$AN$2)</f>
        <v>398.168425243878</v>
      </c>
      <c r="AP92" s="131" t="n">
        <v>3000</v>
      </c>
      <c r="AQ92" s="131"/>
      <c r="AR92" s="176" t="n">
        <f aca="false">SUM(AP92/$AN$2)</f>
        <v>398.168425243878</v>
      </c>
      <c r="AS92" s="131"/>
      <c r="AT92" s="131"/>
      <c r="AU92" s="176"/>
      <c r="AV92" s="177" t="n">
        <f aca="false">SUM(AU92/AR92*100)</f>
        <v>0</v>
      </c>
      <c r="AW92" s="176"/>
      <c r="BB92" s="19" t="n">
        <f aca="false">SUM(AW92+AX92+AY92+AZ92+BA92)</f>
        <v>0</v>
      </c>
      <c r="BC92" s="143" t="n">
        <f aca="false">SUM(AU92-BB92)</f>
        <v>0</v>
      </c>
    </row>
    <row r="93" customFormat="false" ht="12.75" hidden="false" customHeight="false" outlineLevel="0" collapsed="false">
      <c r="A93" s="193"/>
      <c r="B93" s="194"/>
      <c r="C93" s="194"/>
      <c r="D93" s="194"/>
      <c r="E93" s="194"/>
      <c r="F93" s="194"/>
      <c r="G93" s="194"/>
      <c r="H93" s="194"/>
      <c r="I93" s="195" t="n">
        <v>32361</v>
      </c>
      <c r="J93" s="196" t="s">
        <v>286</v>
      </c>
      <c r="K93" s="197"/>
      <c r="L93" s="197"/>
      <c r="M93" s="197"/>
      <c r="N93" s="197"/>
      <c r="O93" s="197"/>
      <c r="P93" s="197"/>
      <c r="Q93" s="197"/>
      <c r="R93" s="197"/>
      <c r="S93" s="188"/>
      <c r="T93" s="197"/>
      <c r="U93" s="197"/>
      <c r="V93" s="176"/>
      <c r="W93" s="188"/>
      <c r="X93" s="197" t="n">
        <v>4000</v>
      </c>
      <c r="Y93" s="197" t="n">
        <v>1000</v>
      </c>
      <c r="Z93" s="197" t="n">
        <v>0</v>
      </c>
      <c r="AA93" s="197" t="n">
        <v>5000</v>
      </c>
      <c r="AB93" s="197"/>
      <c r="AC93" s="197" t="n">
        <v>5000</v>
      </c>
      <c r="AD93" s="197" t="n">
        <v>5000</v>
      </c>
      <c r="AE93" s="197"/>
      <c r="AF93" s="197"/>
      <c r="AG93" s="198" t="n">
        <f aca="false">SUM(AD93+AE93-AF93)</f>
        <v>5000</v>
      </c>
      <c r="AH93" s="197" t="n">
        <v>110</v>
      </c>
      <c r="AI93" s="197" t="n">
        <v>5000</v>
      </c>
      <c r="AJ93" s="129" t="n">
        <v>310</v>
      </c>
      <c r="AK93" s="197" t="n">
        <v>5000</v>
      </c>
      <c r="AL93" s="197"/>
      <c r="AM93" s="197"/>
      <c r="AN93" s="129" t="n">
        <f aca="false">SUM(AK93+AL93-AM93)</f>
        <v>5000</v>
      </c>
      <c r="AO93" s="176" t="n">
        <f aca="false">SUM(AN93/$AN$2)</f>
        <v>663.61404207313</v>
      </c>
      <c r="AP93" s="131" t="n">
        <v>5000</v>
      </c>
      <c r="AQ93" s="131"/>
      <c r="AR93" s="176" t="n">
        <f aca="false">SUM(AP93/$AN$2)</f>
        <v>663.61404207313</v>
      </c>
      <c r="AS93" s="131"/>
      <c r="AT93" s="131"/>
      <c r="AU93" s="176"/>
      <c r="AV93" s="177" t="n">
        <f aca="false">SUM(AU93/AR93*100)</f>
        <v>0</v>
      </c>
      <c r="AW93" s="176"/>
      <c r="BB93" s="19" t="n">
        <f aca="false">SUM(AW93+AX93+AY93+AZ93+BA93)</f>
        <v>0</v>
      </c>
      <c r="BC93" s="143" t="n">
        <f aca="false">SUM(AU93-BB93)</f>
        <v>0</v>
      </c>
    </row>
    <row r="94" customFormat="false" ht="12.75" hidden="false" customHeight="false" outlineLevel="0" collapsed="false">
      <c r="A94" s="193"/>
      <c r="B94" s="194"/>
      <c r="C94" s="194"/>
      <c r="D94" s="194"/>
      <c r="E94" s="194"/>
      <c r="F94" s="194"/>
      <c r="G94" s="194"/>
      <c r="H94" s="194"/>
      <c r="I94" s="195" t="n">
        <v>32369</v>
      </c>
      <c r="J94" s="196" t="s">
        <v>287</v>
      </c>
      <c r="K94" s="197"/>
      <c r="L94" s="197"/>
      <c r="M94" s="197"/>
      <c r="N94" s="197"/>
      <c r="O94" s="197"/>
      <c r="P94" s="197"/>
      <c r="Q94" s="197"/>
      <c r="R94" s="197"/>
      <c r="S94" s="188"/>
      <c r="T94" s="197"/>
      <c r="U94" s="197"/>
      <c r="V94" s="176"/>
      <c r="W94" s="188"/>
      <c r="X94" s="197"/>
      <c r="Y94" s="197" t="n">
        <v>10000</v>
      </c>
      <c r="Z94" s="197" t="n">
        <v>20000</v>
      </c>
      <c r="AA94" s="197" t="n">
        <v>20000</v>
      </c>
      <c r="AB94" s="188" t="n">
        <v>1518.13</v>
      </c>
      <c r="AC94" s="197" t="n">
        <v>20000</v>
      </c>
      <c r="AD94" s="197" t="n">
        <v>20000</v>
      </c>
      <c r="AE94" s="197"/>
      <c r="AF94" s="197"/>
      <c r="AG94" s="198" t="n">
        <f aca="false">SUM(AD94+AE94-AF94)</f>
        <v>20000</v>
      </c>
      <c r="AH94" s="197" t="n">
        <v>800</v>
      </c>
      <c r="AI94" s="197" t="n">
        <v>15000</v>
      </c>
      <c r="AJ94" s="129" t="n">
        <v>0</v>
      </c>
      <c r="AK94" s="197" t="n">
        <v>15000</v>
      </c>
      <c r="AL94" s="197"/>
      <c r="AM94" s="197"/>
      <c r="AN94" s="129" t="n">
        <f aca="false">SUM(AK94+AL94-AM94)</f>
        <v>15000</v>
      </c>
      <c r="AO94" s="176" t="n">
        <f aca="false">SUM(AN94/$AN$2)</f>
        <v>1990.84212621939</v>
      </c>
      <c r="AP94" s="131" t="n">
        <v>15000</v>
      </c>
      <c r="AQ94" s="131"/>
      <c r="AR94" s="176" t="n">
        <f aca="false">SUM(AP94/$AN$2)</f>
        <v>1990.84212621939</v>
      </c>
      <c r="AS94" s="131"/>
      <c r="AT94" s="131"/>
      <c r="AU94" s="176" t="n">
        <v>1602.82</v>
      </c>
      <c r="AV94" s="177" t="n">
        <f aca="false">SUM(AU94/AR94*100)</f>
        <v>80.5096486</v>
      </c>
      <c r="AW94" s="176" t="n">
        <v>1602.82</v>
      </c>
      <c r="BB94" s="19" t="n">
        <f aca="false">SUM(AW94+AX94+AY94+AZ94+BA94)</f>
        <v>1602.82</v>
      </c>
      <c r="BC94" s="143" t="n">
        <f aca="false">SUM(AU94-BB94)</f>
        <v>0</v>
      </c>
    </row>
    <row r="95" customFormat="false" ht="12.75" hidden="false" customHeight="false" outlineLevel="0" collapsed="false">
      <c r="A95" s="193"/>
      <c r="B95" s="194"/>
      <c r="C95" s="194"/>
      <c r="D95" s="194"/>
      <c r="E95" s="194"/>
      <c r="F95" s="194"/>
      <c r="G95" s="194"/>
      <c r="H95" s="194"/>
      <c r="I95" s="195" t="n">
        <v>32371</v>
      </c>
      <c r="J95" s="196" t="s">
        <v>288</v>
      </c>
      <c r="K95" s="197" t="n">
        <v>0</v>
      </c>
      <c r="L95" s="197" t="n">
        <v>5000</v>
      </c>
      <c r="M95" s="197" t="n">
        <v>5000</v>
      </c>
      <c r="N95" s="197" t="n">
        <v>33000</v>
      </c>
      <c r="O95" s="197" t="n">
        <v>33000</v>
      </c>
      <c r="P95" s="197" t="n">
        <v>30000</v>
      </c>
      <c r="Q95" s="197" t="n">
        <v>30000</v>
      </c>
      <c r="R95" s="197" t="n">
        <v>9974.45</v>
      </c>
      <c r="S95" s="197" t="n">
        <v>30000</v>
      </c>
      <c r="T95" s="197" t="n">
        <v>5279.5</v>
      </c>
      <c r="U95" s="197"/>
      <c r="V95" s="176" t="n">
        <f aca="false">S95/P95*100</f>
        <v>100</v>
      </c>
      <c r="W95" s="188" t="n">
        <v>20000</v>
      </c>
      <c r="X95" s="197" t="n">
        <v>20000</v>
      </c>
      <c r="Y95" s="197" t="n">
        <v>20000</v>
      </c>
      <c r="Z95" s="197" t="n">
        <v>30000</v>
      </c>
      <c r="AA95" s="197" t="n">
        <v>20000</v>
      </c>
      <c r="AB95" s="197" t="n">
        <v>11679.55</v>
      </c>
      <c r="AC95" s="197" t="n">
        <v>25000</v>
      </c>
      <c r="AD95" s="197" t="n">
        <v>40000</v>
      </c>
      <c r="AE95" s="197"/>
      <c r="AF95" s="197"/>
      <c r="AG95" s="198" t="n">
        <f aca="false">SUM(AD95+AE95-AF95)</f>
        <v>40000</v>
      </c>
      <c r="AH95" s="205" t="n">
        <v>49477.21</v>
      </c>
      <c r="AI95" s="197" t="n">
        <v>50000</v>
      </c>
      <c r="AJ95" s="129" t="n">
        <v>4479.17</v>
      </c>
      <c r="AK95" s="197" t="n">
        <v>50000</v>
      </c>
      <c r="AL95" s="197" t="n">
        <v>40000</v>
      </c>
      <c r="AM95" s="197"/>
      <c r="AN95" s="129" t="n">
        <f aca="false">SUM(AK95+AL95-AM95)</f>
        <v>90000</v>
      </c>
      <c r="AO95" s="176" t="n">
        <f aca="false">SUM(AN95/$AN$2)</f>
        <v>11945.0527573163</v>
      </c>
      <c r="AP95" s="131" t="n">
        <v>100000</v>
      </c>
      <c r="AQ95" s="131"/>
      <c r="AR95" s="176" t="n">
        <f aca="false">SUM(AP95/$AN$2)</f>
        <v>13272.2808414626</v>
      </c>
      <c r="AS95" s="131"/>
      <c r="AT95" s="131"/>
      <c r="AU95" s="176" t="n">
        <v>3481.94</v>
      </c>
      <c r="AV95" s="177" t="n">
        <f aca="false">SUM(AU95/AR95*100)</f>
        <v>26.23467693</v>
      </c>
      <c r="AW95" s="176" t="n">
        <v>3481.94</v>
      </c>
      <c r="BB95" s="19" t="n">
        <f aca="false">SUM(AW95+AX95+AY95+AZ95+BA95)</f>
        <v>3481.94</v>
      </c>
      <c r="BC95" s="143" t="n">
        <f aca="false">SUM(AU95-BB95)</f>
        <v>0</v>
      </c>
    </row>
    <row r="96" customFormat="false" ht="12.75" hidden="false" customHeight="false" outlineLevel="0" collapsed="false">
      <c r="A96" s="193"/>
      <c r="B96" s="194"/>
      <c r="C96" s="194"/>
      <c r="D96" s="194"/>
      <c r="E96" s="194"/>
      <c r="F96" s="194"/>
      <c r="G96" s="194"/>
      <c r="H96" s="194"/>
      <c r="I96" s="195" t="n">
        <v>32371</v>
      </c>
      <c r="J96" s="196" t="s">
        <v>289</v>
      </c>
      <c r="K96" s="197"/>
      <c r="L96" s="197"/>
      <c r="M96" s="197"/>
      <c r="N96" s="197"/>
      <c r="O96" s="197"/>
      <c r="P96" s="197"/>
      <c r="Q96" s="197"/>
      <c r="R96" s="197"/>
      <c r="S96" s="197" t="n">
        <v>20000</v>
      </c>
      <c r="T96" s="197"/>
      <c r="U96" s="197"/>
      <c r="V96" s="176" t="e">
        <f aca="false">S96/P96*100</f>
        <v>#DIV/0!</v>
      </c>
      <c r="W96" s="188" t="n">
        <v>50000</v>
      </c>
      <c r="X96" s="197" t="n">
        <v>54000</v>
      </c>
      <c r="Y96" s="197" t="n">
        <v>110000</v>
      </c>
      <c r="Z96" s="197" t="n">
        <v>110000</v>
      </c>
      <c r="AA96" s="197" t="n">
        <v>150000</v>
      </c>
      <c r="AB96" s="188"/>
      <c r="AC96" s="197" t="n">
        <v>150000</v>
      </c>
      <c r="AD96" s="197" t="n">
        <v>50000</v>
      </c>
      <c r="AE96" s="197"/>
      <c r="AF96" s="197"/>
      <c r="AG96" s="198" t="n">
        <f aca="false">SUM(AD96+AE96-AF96)</f>
        <v>50000</v>
      </c>
      <c r="AH96" s="197" t="n">
        <v>21750</v>
      </c>
      <c r="AI96" s="197" t="n">
        <v>100000</v>
      </c>
      <c r="AJ96" s="129" t="n">
        <v>2750</v>
      </c>
      <c r="AK96" s="197" t="n">
        <v>100000</v>
      </c>
      <c r="AL96" s="197"/>
      <c r="AM96" s="197"/>
      <c r="AN96" s="129" t="n">
        <f aca="false">SUM(AK96+AL96-AM96)</f>
        <v>100000</v>
      </c>
      <c r="AO96" s="176" t="n">
        <f aca="false">SUM(AN96/$AN$2)</f>
        <v>13272.2808414626</v>
      </c>
      <c r="AP96" s="131" t="n">
        <v>100000</v>
      </c>
      <c r="AQ96" s="131"/>
      <c r="AR96" s="176" t="n">
        <f aca="false">SUM(AP96/$AN$2)</f>
        <v>13272.2808414626</v>
      </c>
      <c r="AS96" s="131"/>
      <c r="AT96" s="131"/>
      <c r="AU96" s="176" t="n">
        <v>3196.52</v>
      </c>
      <c r="AV96" s="177" t="n">
        <f aca="false">SUM(AU96/AR96*100)</f>
        <v>24.08417994</v>
      </c>
      <c r="AW96" s="176" t="n">
        <v>3196.52</v>
      </c>
      <c r="BB96" s="19" t="n">
        <f aca="false">SUM(AW96+AX96+AY96+AZ96+BA96)</f>
        <v>3196.52</v>
      </c>
      <c r="BC96" s="143" t="n">
        <f aca="false">SUM(AU96-BB96)</f>
        <v>0</v>
      </c>
    </row>
    <row r="97" customFormat="false" ht="12.75" hidden="true" customHeight="false" outlineLevel="0" collapsed="false">
      <c r="A97" s="193"/>
      <c r="B97" s="194"/>
      <c r="C97" s="194"/>
      <c r="D97" s="194"/>
      <c r="E97" s="194"/>
      <c r="F97" s="194"/>
      <c r="G97" s="194"/>
      <c r="H97" s="194"/>
      <c r="I97" s="195" t="n">
        <v>32371</v>
      </c>
      <c r="J97" s="196" t="s">
        <v>290</v>
      </c>
      <c r="K97" s="197"/>
      <c r="L97" s="197"/>
      <c r="M97" s="197"/>
      <c r="N97" s="197"/>
      <c r="O97" s="197"/>
      <c r="P97" s="197"/>
      <c r="Q97" s="197"/>
      <c r="R97" s="197"/>
      <c r="S97" s="197" t="n">
        <v>100000</v>
      </c>
      <c r="T97" s="197"/>
      <c r="U97" s="197"/>
      <c r="V97" s="176" t="e">
        <f aca="false">S97/P97*100</f>
        <v>#DIV/0!</v>
      </c>
      <c r="W97" s="188" t="n">
        <v>0</v>
      </c>
      <c r="X97" s="197" t="n">
        <v>11000</v>
      </c>
      <c r="Y97" s="197" t="n">
        <v>10000</v>
      </c>
      <c r="Z97" s="197" t="n">
        <v>12000</v>
      </c>
      <c r="AA97" s="197"/>
      <c r="AB97" s="197"/>
      <c r="AC97" s="197"/>
      <c r="AD97" s="197" t="n">
        <v>0</v>
      </c>
      <c r="AE97" s="197"/>
      <c r="AF97" s="197"/>
      <c r="AG97" s="198" t="n">
        <f aca="false">SUM(AD97+AE97-AF97)</f>
        <v>0</v>
      </c>
      <c r="AH97" s="197"/>
      <c r="AI97" s="197" t="n">
        <v>15000</v>
      </c>
      <c r="AJ97" s="129" t="n">
        <v>0</v>
      </c>
      <c r="AK97" s="197" t="n">
        <v>0</v>
      </c>
      <c r="AL97" s="197"/>
      <c r="AM97" s="197"/>
      <c r="AN97" s="129" t="n">
        <f aca="false">SUM(AK97+AL97-AM97)</f>
        <v>0</v>
      </c>
      <c r="AO97" s="176" t="n">
        <f aca="false">SUM(AN97/$AN$2)</f>
        <v>0</v>
      </c>
      <c r="AP97" s="131"/>
      <c r="AQ97" s="131"/>
      <c r="AR97" s="176" t="n">
        <f aca="false">SUM(AP97/$AN$2)</f>
        <v>0</v>
      </c>
      <c r="AS97" s="131"/>
      <c r="AT97" s="131"/>
      <c r="AU97" s="176"/>
      <c r="AV97" s="177" t="e">
        <f aca="false">SUM(AU97/AR97*100)</f>
        <v>#DIV/0!</v>
      </c>
      <c r="AW97" s="176"/>
      <c r="BB97" s="19" t="n">
        <f aca="false">SUM(AW97+AX97+AY97+AZ97+BA97)</f>
        <v>0</v>
      </c>
      <c r="BC97" s="143" t="n">
        <f aca="false">SUM(AU97-BB97)</f>
        <v>0</v>
      </c>
    </row>
    <row r="98" customFormat="false" ht="12.75" hidden="true" customHeight="false" outlineLevel="0" collapsed="false">
      <c r="A98" s="193"/>
      <c r="B98" s="194"/>
      <c r="C98" s="194"/>
      <c r="D98" s="194"/>
      <c r="E98" s="194"/>
      <c r="F98" s="194"/>
      <c r="G98" s="194"/>
      <c r="H98" s="194"/>
      <c r="I98" s="195" t="n">
        <v>32371</v>
      </c>
      <c r="J98" s="196" t="s">
        <v>291</v>
      </c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76"/>
      <c r="W98" s="188"/>
      <c r="X98" s="197"/>
      <c r="Y98" s="197"/>
      <c r="Z98" s="197" t="n">
        <v>16000</v>
      </c>
      <c r="AA98" s="197"/>
      <c r="AB98" s="197" t="n">
        <v>15625</v>
      </c>
      <c r="AC98" s="197"/>
      <c r="AD98" s="197" t="n">
        <v>0</v>
      </c>
      <c r="AE98" s="197"/>
      <c r="AF98" s="197"/>
      <c r="AG98" s="198" t="n">
        <f aca="false">SUM(AD98+AE98-AF98)</f>
        <v>0</v>
      </c>
      <c r="AH98" s="197"/>
      <c r="AI98" s="197" t="n">
        <v>0</v>
      </c>
      <c r="AJ98" s="129" t="n">
        <v>0</v>
      </c>
      <c r="AK98" s="197" t="n">
        <v>0</v>
      </c>
      <c r="AL98" s="197"/>
      <c r="AM98" s="197"/>
      <c r="AN98" s="129" t="n">
        <f aca="false">SUM(AK98+AL98-AM98)</f>
        <v>0</v>
      </c>
      <c r="AO98" s="176" t="n">
        <f aca="false">SUM(AN98/$AN$2)</f>
        <v>0</v>
      </c>
      <c r="AP98" s="131"/>
      <c r="AQ98" s="131"/>
      <c r="AR98" s="176" t="n">
        <f aca="false">SUM(AP98/$AN$2)</f>
        <v>0</v>
      </c>
      <c r="AS98" s="131"/>
      <c r="AT98" s="131"/>
      <c r="AU98" s="176"/>
      <c r="AV98" s="177" t="e">
        <f aca="false">SUM(AU98/AR98*100)</f>
        <v>#DIV/0!</v>
      </c>
      <c r="AW98" s="176"/>
      <c r="BB98" s="19" t="n">
        <f aca="false">SUM(AW98+AX98+AY98+AZ98+BA98)</f>
        <v>0</v>
      </c>
      <c r="BC98" s="143" t="n">
        <f aca="false">SUM(AU98-BB98)</f>
        <v>0</v>
      </c>
    </row>
    <row r="99" customFormat="false" ht="12.75" hidden="true" customHeight="false" outlineLevel="0" collapsed="false">
      <c r="A99" s="193"/>
      <c r="B99" s="194"/>
      <c r="C99" s="194"/>
      <c r="D99" s="194"/>
      <c r="E99" s="194"/>
      <c r="F99" s="194"/>
      <c r="G99" s="194"/>
      <c r="H99" s="194"/>
      <c r="I99" s="195" t="n">
        <v>32371</v>
      </c>
      <c r="J99" s="196" t="s">
        <v>292</v>
      </c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76"/>
      <c r="W99" s="188"/>
      <c r="X99" s="197"/>
      <c r="Y99" s="197"/>
      <c r="Z99" s="197"/>
      <c r="AA99" s="197"/>
      <c r="AB99" s="197"/>
      <c r="AC99" s="197"/>
      <c r="AD99" s="197"/>
      <c r="AE99" s="197"/>
      <c r="AF99" s="197"/>
      <c r="AG99" s="198"/>
      <c r="AH99" s="197"/>
      <c r="AI99" s="197" t="n">
        <v>20000</v>
      </c>
      <c r="AJ99" s="129" t="n">
        <v>16675</v>
      </c>
      <c r="AK99" s="197" t="n">
        <v>0</v>
      </c>
      <c r="AL99" s="197"/>
      <c r="AM99" s="197"/>
      <c r="AN99" s="129" t="n">
        <f aca="false">SUM(AK99+AL99-AM99)</f>
        <v>0</v>
      </c>
      <c r="AO99" s="176" t="n">
        <f aca="false">SUM(AN99/$AN$2)</f>
        <v>0</v>
      </c>
      <c r="AP99" s="131"/>
      <c r="AQ99" s="131"/>
      <c r="AR99" s="176" t="n">
        <f aca="false">SUM(AP99/$AN$2)</f>
        <v>0</v>
      </c>
      <c r="AS99" s="131"/>
      <c r="AT99" s="131"/>
      <c r="AU99" s="176"/>
      <c r="AV99" s="177" t="e">
        <f aca="false">SUM(AU99/AR99*100)</f>
        <v>#DIV/0!</v>
      </c>
      <c r="AW99" s="176"/>
      <c r="BB99" s="19" t="n">
        <f aca="false">SUM(AW99+AX99+AY99+AZ99+BA99)</f>
        <v>0</v>
      </c>
      <c r="BC99" s="143" t="n">
        <f aca="false">SUM(AU99-BB99)</f>
        <v>0</v>
      </c>
    </row>
    <row r="100" customFormat="false" ht="12.75" hidden="true" customHeight="false" outlineLevel="0" collapsed="false">
      <c r="A100" s="193"/>
      <c r="B100" s="194"/>
      <c r="C100" s="194"/>
      <c r="D100" s="194"/>
      <c r="E100" s="194"/>
      <c r="F100" s="194"/>
      <c r="G100" s="194"/>
      <c r="H100" s="194"/>
      <c r="I100" s="195" t="n">
        <v>32371</v>
      </c>
      <c r="J100" s="196" t="s">
        <v>293</v>
      </c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76"/>
      <c r="W100" s="188"/>
      <c r="X100" s="197"/>
      <c r="Y100" s="197"/>
      <c r="Z100" s="197"/>
      <c r="AA100" s="197"/>
      <c r="AB100" s="197"/>
      <c r="AC100" s="197"/>
      <c r="AD100" s="197" t="n">
        <v>16000</v>
      </c>
      <c r="AE100" s="197"/>
      <c r="AF100" s="197"/>
      <c r="AG100" s="198" t="n">
        <f aca="false">SUM(AD100+AE100-AF100)</f>
        <v>16000</v>
      </c>
      <c r="AH100" s="197" t="n">
        <v>7875</v>
      </c>
      <c r="AI100" s="197" t="n">
        <v>16000</v>
      </c>
      <c r="AJ100" s="129" t="n">
        <v>0</v>
      </c>
      <c r="AK100" s="197" t="n">
        <v>0</v>
      </c>
      <c r="AL100" s="197"/>
      <c r="AM100" s="197"/>
      <c r="AN100" s="129" t="n">
        <f aca="false">SUM(AK100+AL100-AM100)</f>
        <v>0</v>
      </c>
      <c r="AO100" s="176" t="n">
        <f aca="false">SUM(AN100/$AN$2)</f>
        <v>0</v>
      </c>
      <c r="AP100" s="131"/>
      <c r="AQ100" s="131"/>
      <c r="AR100" s="176" t="n">
        <f aca="false">SUM(AP100/$AN$2)</f>
        <v>0</v>
      </c>
      <c r="AS100" s="131"/>
      <c r="AT100" s="131"/>
      <c r="AU100" s="176"/>
      <c r="AV100" s="177" t="e">
        <f aca="false">SUM(AU100/AR100*100)</f>
        <v>#DIV/0!</v>
      </c>
      <c r="AW100" s="176"/>
      <c r="BB100" s="19" t="n">
        <f aca="false">SUM(AW100+AX100+AY100+AZ100+BA100)</f>
        <v>0</v>
      </c>
      <c r="BC100" s="143" t="n">
        <f aca="false">SUM(AU100-BB100)</f>
        <v>0</v>
      </c>
    </row>
    <row r="101" customFormat="false" ht="12.75" hidden="true" customHeight="false" outlineLevel="0" collapsed="false">
      <c r="A101" s="193"/>
      <c r="B101" s="194"/>
      <c r="C101" s="194"/>
      <c r="D101" s="194"/>
      <c r="E101" s="194"/>
      <c r="F101" s="194"/>
      <c r="G101" s="194"/>
      <c r="H101" s="194"/>
      <c r="I101" s="195" t="n">
        <v>32371</v>
      </c>
      <c r="J101" s="196" t="s">
        <v>294</v>
      </c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76"/>
      <c r="W101" s="188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8"/>
      <c r="AH101" s="197"/>
      <c r="AI101" s="197"/>
      <c r="AJ101" s="129" t="n">
        <v>12500</v>
      </c>
      <c r="AK101" s="197" t="n">
        <v>0</v>
      </c>
      <c r="AL101" s="197"/>
      <c r="AM101" s="197"/>
      <c r="AN101" s="129" t="n">
        <f aca="false">SUM(AK101+AL101-AM101)</f>
        <v>0</v>
      </c>
      <c r="AO101" s="176" t="n">
        <f aca="false">SUM(AN101/$AN$2)</f>
        <v>0</v>
      </c>
      <c r="AP101" s="131"/>
      <c r="AQ101" s="131"/>
      <c r="AR101" s="176" t="n">
        <f aca="false">SUM(AP101/$AN$2)</f>
        <v>0</v>
      </c>
      <c r="AS101" s="131"/>
      <c r="AT101" s="131"/>
      <c r="AU101" s="176"/>
      <c r="AV101" s="177" t="e">
        <f aca="false">SUM(AU101/AR101*100)</f>
        <v>#DIV/0!</v>
      </c>
      <c r="AW101" s="176"/>
      <c r="BB101" s="19" t="n">
        <f aca="false">SUM(AW101+AX101+AY101+AZ101+BA101)</f>
        <v>0</v>
      </c>
      <c r="BC101" s="143" t="n">
        <f aca="false">SUM(AU101-BB101)</f>
        <v>0</v>
      </c>
    </row>
    <row r="102" customFormat="false" ht="12.75" hidden="false" customHeight="false" outlineLevel="0" collapsed="false">
      <c r="A102" s="193"/>
      <c r="B102" s="194"/>
      <c r="C102" s="194"/>
      <c r="D102" s="194"/>
      <c r="E102" s="194"/>
      <c r="F102" s="194"/>
      <c r="G102" s="194"/>
      <c r="H102" s="194"/>
      <c r="I102" s="195" t="n">
        <v>32371</v>
      </c>
      <c r="J102" s="196" t="s">
        <v>295</v>
      </c>
      <c r="K102" s="197" t="n">
        <v>64384.46</v>
      </c>
      <c r="L102" s="197" t="n">
        <v>55000</v>
      </c>
      <c r="M102" s="197" t="n">
        <v>55000</v>
      </c>
      <c r="N102" s="197" t="n">
        <v>45000</v>
      </c>
      <c r="O102" s="197" t="n">
        <v>45000</v>
      </c>
      <c r="P102" s="197" t="n">
        <v>40000</v>
      </c>
      <c r="Q102" s="197" t="n">
        <v>40000</v>
      </c>
      <c r="R102" s="197" t="n">
        <v>10370</v>
      </c>
      <c r="S102" s="197" t="n">
        <v>40000</v>
      </c>
      <c r="T102" s="197" t="n">
        <v>10000</v>
      </c>
      <c r="U102" s="197"/>
      <c r="V102" s="176" t="n">
        <f aca="false">S102/P102*100</f>
        <v>100</v>
      </c>
      <c r="W102" s="188" t="n">
        <v>30000</v>
      </c>
      <c r="X102" s="197" t="n">
        <v>30000</v>
      </c>
      <c r="Y102" s="197" t="n">
        <v>30000</v>
      </c>
      <c r="Z102" s="197" t="n">
        <v>30000</v>
      </c>
      <c r="AA102" s="197" t="n">
        <v>50000</v>
      </c>
      <c r="AB102" s="197" t="n">
        <v>8250</v>
      </c>
      <c r="AC102" s="197" t="n">
        <v>45000</v>
      </c>
      <c r="AD102" s="197" t="n">
        <v>80000</v>
      </c>
      <c r="AE102" s="197"/>
      <c r="AF102" s="197"/>
      <c r="AG102" s="198" t="n">
        <v>85000</v>
      </c>
      <c r="AH102" s="197" t="n">
        <v>81442.44</v>
      </c>
      <c r="AI102" s="197" t="n">
        <v>90000</v>
      </c>
      <c r="AJ102" s="129" t="n">
        <v>15000</v>
      </c>
      <c r="AK102" s="197" t="n">
        <v>88000</v>
      </c>
      <c r="AL102" s="197"/>
      <c r="AM102" s="197"/>
      <c r="AN102" s="129" t="n">
        <f aca="false">SUM(AK102+AL102-AM102)</f>
        <v>88000</v>
      </c>
      <c r="AO102" s="176" t="n">
        <f aca="false">SUM(AN102/$AN$2)</f>
        <v>11679.6071404871</v>
      </c>
      <c r="AP102" s="131" t="n">
        <v>50000</v>
      </c>
      <c r="AQ102" s="131"/>
      <c r="AR102" s="176" t="n">
        <f aca="false">SUM(AP102/$AN$2)</f>
        <v>6636.1404207313</v>
      </c>
      <c r="AS102" s="131"/>
      <c r="AT102" s="131"/>
      <c r="AU102" s="176" t="n">
        <v>2156.75</v>
      </c>
      <c r="AV102" s="177" t="n">
        <f aca="false">SUM(AU102/AR102*100)</f>
        <v>32.50006575</v>
      </c>
      <c r="AW102" s="176" t="n">
        <v>2156.75</v>
      </c>
      <c r="BB102" s="19" t="n">
        <f aca="false">SUM(AW102+AX102+AY102+AZ102+BA102)</f>
        <v>2156.75</v>
      </c>
      <c r="BC102" s="143" t="n">
        <f aca="false">SUM(AU102-BB102)</f>
        <v>0</v>
      </c>
    </row>
    <row r="103" customFormat="false" ht="12.75" hidden="false" customHeight="false" outlineLevel="0" collapsed="false">
      <c r="A103" s="193"/>
      <c r="B103" s="194"/>
      <c r="C103" s="194"/>
      <c r="D103" s="194"/>
      <c r="E103" s="194"/>
      <c r="F103" s="194"/>
      <c r="G103" s="194"/>
      <c r="H103" s="194"/>
      <c r="I103" s="195" t="n">
        <v>32381</v>
      </c>
      <c r="J103" s="196" t="s">
        <v>296</v>
      </c>
      <c r="K103" s="197"/>
      <c r="L103" s="197"/>
      <c r="M103" s="197"/>
      <c r="N103" s="197" t="n">
        <v>2000</v>
      </c>
      <c r="O103" s="197" t="n">
        <v>2000</v>
      </c>
      <c r="P103" s="197" t="n">
        <v>4000</v>
      </c>
      <c r="Q103" s="197" t="n">
        <v>4000</v>
      </c>
      <c r="R103" s="197" t="n">
        <v>1875</v>
      </c>
      <c r="S103" s="197" t="n">
        <v>4000</v>
      </c>
      <c r="T103" s="197" t="n">
        <v>1875</v>
      </c>
      <c r="U103" s="197"/>
      <c r="V103" s="176" t="n">
        <f aca="false">S103/P103*100</f>
        <v>100</v>
      </c>
      <c r="W103" s="188" t="n">
        <v>4000</v>
      </c>
      <c r="X103" s="197" t="n">
        <v>4000</v>
      </c>
      <c r="Y103" s="197" t="n">
        <v>4000</v>
      </c>
      <c r="Z103" s="197" t="n">
        <v>4000</v>
      </c>
      <c r="AA103" s="197" t="n">
        <v>4000</v>
      </c>
      <c r="AB103" s="197" t="n">
        <v>1875</v>
      </c>
      <c r="AC103" s="197" t="n">
        <v>4000</v>
      </c>
      <c r="AD103" s="197" t="n">
        <v>4000</v>
      </c>
      <c r="AE103" s="197"/>
      <c r="AF103" s="197"/>
      <c r="AG103" s="198" t="n">
        <f aca="false">SUM(AD103+AE103-AF103)</f>
        <v>4000</v>
      </c>
      <c r="AH103" s="197" t="n">
        <v>3125</v>
      </c>
      <c r="AI103" s="197" t="n">
        <v>4000</v>
      </c>
      <c r="AJ103" s="129" t="n">
        <v>1875</v>
      </c>
      <c r="AK103" s="197" t="n">
        <v>4000</v>
      </c>
      <c r="AL103" s="197"/>
      <c r="AM103" s="197"/>
      <c r="AN103" s="129" t="n">
        <f aca="false">SUM(AK103+AL103-AM103)</f>
        <v>4000</v>
      </c>
      <c r="AO103" s="176" t="n">
        <f aca="false">SUM(AN103/$AN$2)</f>
        <v>530.891233658504</v>
      </c>
      <c r="AP103" s="131" t="n">
        <v>4000</v>
      </c>
      <c r="AQ103" s="131"/>
      <c r="AR103" s="176" t="n">
        <f aca="false">SUM(AP103/$AN$2)</f>
        <v>530.891233658504</v>
      </c>
      <c r="AS103" s="131"/>
      <c r="AT103" s="131"/>
      <c r="AU103" s="176" t="n">
        <v>256.5</v>
      </c>
      <c r="AV103" s="177" t="n">
        <f aca="false">SUM(AU103/AR103*100)</f>
        <v>48.31498125</v>
      </c>
      <c r="AW103" s="176" t="n">
        <v>256.5</v>
      </c>
      <c r="BB103" s="19" t="n">
        <f aca="false">SUM(AW103+AX103+AY103+AZ103+BA103)</f>
        <v>256.5</v>
      </c>
      <c r="BC103" s="143" t="n">
        <f aca="false">SUM(AU103-BB103)</f>
        <v>0</v>
      </c>
    </row>
    <row r="104" customFormat="false" ht="12.75" hidden="false" customHeight="false" outlineLevel="0" collapsed="false">
      <c r="A104" s="193"/>
      <c r="B104" s="194"/>
      <c r="C104" s="194"/>
      <c r="D104" s="194"/>
      <c r="E104" s="194"/>
      <c r="F104" s="194"/>
      <c r="G104" s="194"/>
      <c r="H104" s="194"/>
      <c r="I104" s="195" t="n">
        <v>32382</v>
      </c>
      <c r="J104" s="196" t="s">
        <v>297</v>
      </c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76"/>
      <c r="W104" s="188"/>
      <c r="X104" s="197"/>
      <c r="Y104" s="197"/>
      <c r="Z104" s="197"/>
      <c r="AA104" s="197"/>
      <c r="AB104" s="197"/>
      <c r="AC104" s="197"/>
      <c r="AD104" s="197" t="n">
        <v>15000</v>
      </c>
      <c r="AE104" s="197"/>
      <c r="AF104" s="197"/>
      <c r="AG104" s="198" t="n">
        <f aca="false">SUM(AD104+AE104-AF104)</f>
        <v>15000</v>
      </c>
      <c r="AH104" s="197" t="n">
        <v>9275</v>
      </c>
      <c r="AI104" s="197" t="n">
        <v>18000</v>
      </c>
      <c r="AJ104" s="129" t="n">
        <v>8512.5</v>
      </c>
      <c r="AK104" s="197" t="n">
        <v>30000</v>
      </c>
      <c r="AL104" s="197"/>
      <c r="AM104" s="197"/>
      <c r="AN104" s="129" t="n">
        <f aca="false">SUM(AK104+AL104-AM104)</f>
        <v>30000</v>
      </c>
      <c r="AO104" s="176" t="n">
        <f aca="false">SUM(AN104/$AN$2)</f>
        <v>3981.68425243878</v>
      </c>
      <c r="AP104" s="131" t="n">
        <v>10000</v>
      </c>
      <c r="AQ104" s="131"/>
      <c r="AR104" s="176" t="n">
        <f aca="false">SUM(AP104/$AN$2)</f>
        <v>1327.22808414626</v>
      </c>
      <c r="AS104" s="131"/>
      <c r="AT104" s="131"/>
      <c r="AU104" s="176" t="n">
        <v>2581.09</v>
      </c>
      <c r="AV104" s="177" t="n">
        <f aca="false">SUM(AU104/AR104*100)</f>
        <v>194.47222605</v>
      </c>
      <c r="AW104" s="176" t="n">
        <v>2581.09</v>
      </c>
      <c r="BB104" s="19" t="n">
        <f aca="false">SUM(AW104+AX104+AY104+AZ104+BA104)</f>
        <v>2581.09</v>
      </c>
      <c r="BC104" s="143" t="n">
        <f aca="false">SUM(AU104-BB104)</f>
        <v>0</v>
      </c>
    </row>
    <row r="105" customFormat="false" ht="12.75" hidden="false" customHeight="false" outlineLevel="0" collapsed="false">
      <c r="A105" s="193"/>
      <c r="B105" s="194"/>
      <c r="C105" s="194"/>
      <c r="D105" s="194"/>
      <c r="E105" s="194"/>
      <c r="F105" s="194"/>
      <c r="G105" s="194"/>
      <c r="H105" s="194"/>
      <c r="I105" s="195" t="n">
        <v>32391</v>
      </c>
      <c r="J105" s="196" t="s">
        <v>298</v>
      </c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76"/>
      <c r="W105" s="188"/>
      <c r="X105" s="197" t="n">
        <v>30000</v>
      </c>
      <c r="Y105" s="197" t="n">
        <v>30000</v>
      </c>
      <c r="Z105" s="197" t="n">
        <v>30000</v>
      </c>
      <c r="AA105" s="197" t="n">
        <v>35000</v>
      </c>
      <c r="AB105" s="197" t="n">
        <v>12991.63</v>
      </c>
      <c r="AC105" s="197" t="n">
        <v>35000</v>
      </c>
      <c r="AD105" s="197" t="n">
        <v>35000</v>
      </c>
      <c r="AE105" s="197"/>
      <c r="AF105" s="197"/>
      <c r="AG105" s="198" t="n">
        <f aca="false">SUM(AD105+AE105-AF105)</f>
        <v>35000</v>
      </c>
      <c r="AH105" s="197" t="n">
        <v>21496.96</v>
      </c>
      <c r="AI105" s="197" t="n">
        <v>35000</v>
      </c>
      <c r="AJ105" s="129" t="n">
        <v>4984.59</v>
      </c>
      <c r="AK105" s="197" t="n">
        <v>30000</v>
      </c>
      <c r="AL105" s="197"/>
      <c r="AM105" s="197"/>
      <c r="AN105" s="129" t="n">
        <f aca="false">SUM(AK105+AL105-AM105)</f>
        <v>30000</v>
      </c>
      <c r="AO105" s="176" t="n">
        <f aca="false">SUM(AN105/$AN$2)</f>
        <v>3981.68425243878</v>
      </c>
      <c r="AP105" s="131" t="n">
        <v>10000</v>
      </c>
      <c r="AQ105" s="131"/>
      <c r="AR105" s="176" t="n">
        <f aca="false">SUM(AP105/$AN$2)</f>
        <v>1327.22808414626</v>
      </c>
      <c r="AS105" s="131"/>
      <c r="AT105" s="131"/>
      <c r="AU105" s="176" t="n">
        <v>887.33</v>
      </c>
      <c r="AV105" s="177" t="n">
        <f aca="false">SUM(AU105/AR105*100)</f>
        <v>66.85587885</v>
      </c>
      <c r="AW105" s="176" t="n">
        <v>887.33</v>
      </c>
      <c r="BB105" s="19" t="n">
        <f aca="false">SUM(AW105+AX105+AY105+AZ105+BA105)</f>
        <v>887.33</v>
      </c>
      <c r="BC105" s="143" t="n">
        <f aca="false">SUM(AU105-BB105)</f>
        <v>0</v>
      </c>
    </row>
    <row r="106" customFormat="false" ht="12.75" hidden="false" customHeight="false" outlineLevel="0" collapsed="false">
      <c r="A106" s="193"/>
      <c r="B106" s="194"/>
      <c r="C106" s="194"/>
      <c r="D106" s="194"/>
      <c r="E106" s="194"/>
      <c r="F106" s="194"/>
      <c r="G106" s="194"/>
      <c r="H106" s="194"/>
      <c r="I106" s="195" t="n">
        <v>32391</v>
      </c>
      <c r="J106" s="196" t="s">
        <v>299</v>
      </c>
      <c r="K106" s="197" t="n">
        <v>0</v>
      </c>
      <c r="L106" s="197" t="n">
        <v>0</v>
      </c>
      <c r="M106" s="197" t="n">
        <v>0</v>
      </c>
      <c r="N106" s="197" t="n">
        <v>5000</v>
      </c>
      <c r="O106" s="197" t="n">
        <v>5000</v>
      </c>
      <c r="P106" s="197" t="n">
        <v>5000</v>
      </c>
      <c r="Q106" s="197" t="n">
        <v>5000</v>
      </c>
      <c r="R106" s="197"/>
      <c r="S106" s="197" t="n">
        <v>3000</v>
      </c>
      <c r="T106" s="197"/>
      <c r="U106" s="197"/>
      <c r="V106" s="176" t="n">
        <f aca="false">S106/P106*100</f>
        <v>60</v>
      </c>
      <c r="W106" s="188" t="n">
        <v>3000</v>
      </c>
      <c r="X106" s="197" t="n">
        <v>3000</v>
      </c>
      <c r="Y106" s="197" t="n">
        <v>5000</v>
      </c>
      <c r="Z106" s="197" t="n">
        <v>5000</v>
      </c>
      <c r="AA106" s="197" t="n">
        <v>5000</v>
      </c>
      <c r="AB106" s="197"/>
      <c r="AC106" s="197" t="n">
        <v>5000</v>
      </c>
      <c r="AD106" s="197" t="n">
        <v>5000</v>
      </c>
      <c r="AE106" s="197"/>
      <c r="AF106" s="197"/>
      <c r="AG106" s="198" t="n">
        <f aca="false">SUM(AD106+AE106-AF106)</f>
        <v>5000</v>
      </c>
      <c r="AH106" s="197"/>
      <c r="AI106" s="197" t="n">
        <v>5000</v>
      </c>
      <c r="AJ106" s="129" t="n">
        <v>0</v>
      </c>
      <c r="AK106" s="197" t="n">
        <v>5000</v>
      </c>
      <c r="AL106" s="197"/>
      <c r="AM106" s="197"/>
      <c r="AN106" s="129" t="n">
        <f aca="false">SUM(AK106+AL106-AM106)</f>
        <v>5000</v>
      </c>
      <c r="AO106" s="176" t="n">
        <f aca="false">SUM(AN106/$AN$2)</f>
        <v>663.61404207313</v>
      </c>
      <c r="AP106" s="131" t="n">
        <v>5000</v>
      </c>
      <c r="AQ106" s="131"/>
      <c r="AR106" s="176" t="n">
        <f aca="false">SUM(AP106/$AN$2)</f>
        <v>663.61404207313</v>
      </c>
      <c r="AS106" s="131"/>
      <c r="AT106" s="131"/>
      <c r="AU106" s="176"/>
      <c r="AV106" s="177" t="n">
        <f aca="false">SUM(AU106/AR106*100)</f>
        <v>0</v>
      </c>
      <c r="AW106" s="176"/>
      <c r="BB106" s="19" t="n">
        <f aca="false">SUM(AW106+AX106+AY106+AZ106+BA106)</f>
        <v>0</v>
      </c>
      <c r="BC106" s="143" t="n">
        <f aca="false">SUM(AU106-BB106)</f>
        <v>0</v>
      </c>
    </row>
    <row r="107" customFormat="false" ht="12.75" hidden="false" customHeight="false" outlineLevel="0" collapsed="false">
      <c r="A107" s="193"/>
      <c r="B107" s="194"/>
      <c r="C107" s="194"/>
      <c r="D107" s="194"/>
      <c r="E107" s="194"/>
      <c r="F107" s="194"/>
      <c r="G107" s="194"/>
      <c r="H107" s="194"/>
      <c r="I107" s="195" t="n">
        <v>32394</v>
      </c>
      <c r="J107" s="196" t="s">
        <v>300</v>
      </c>
      <c r="K107" s="197"/>
      <c r="L107" s="197"/>
      <c r="M107" s="197"/>
      <c r="N107" s="197" t="n">
        <v>2000</v>
      </c>
      <c r="O107" s="197" t="n">
        <v>2000</v>
      </c>
      <c r="P107" s="197" t="n">
        <v>2000</v>
      </c>
      <c r="Q107" s="197" t="n">
        <v>2000</v>
      </c>
      <c r="R107" s="197"/>
      <c r="S107" s="197" t="n">
        <v>2000</v>
      </c>
      <c r="T107" s="197"/>
      <c r="U107" s="197"/>
      <c r="V107" s="176" t="n">
        <f aca="false">S107/P107*100</f>
        <v>100</v>
      </c>
      <c r="W107" s="188" t="n">
        <v>2000</v>
      </c>
      <c r="X107" s="197" t="n">
        <v>2000</v>
      </c>
      <c r="Y107" s="197" t="n">
        <v>2000</v>
      </c>
      <c r="Z107" s="197" t="n">
        <v>3000</v>
      </c>
      <c r="AA107" s="197" t="n">
        <v>2000</v>
      </c>
      <c r="AB107" s="197"/>
      <c r="AC107" s="197" t="n">
        <v>2000</v>
      </c>
      <c r="AD107" s="197" t="n">
        <v>2000</v>
      </c>
      <c r="AE107" s="197"/>
      <c r="AF107" s="197"/>
      <c r="AG107" s="198" t="n">
        <f aca="false">SUM(AD107+AE107-AF107)</f>
        <v>2000</v>
      </c>
      <c r="AH107" s="197"/>
      <c r="AI107" s="197" t="n">
        <v>2000</v>
      </c>
      <c r="AJ107" s="129" t="n">
        <v>0</v>
      </c>
      <c r="AK107" s="197" t="n">
        <v>3000</v>
      </c>
      <c r="AL107" s="197"/>
      <c r="AM107" s="197"/>
      <c r="AN107" s="129" t="n">
        <f aca="false">SUM(AK107+AL107-AM107)</f>
        <v>3000</v>
      </c>
      <c r="AO107" s="176" t="n">
        <f aca="false">SUM(AN107/$AN$2)</f>
        <v>398.168425243878</v>
      </c>
      <c r="AP107" s="131" t="n">
        <v>3000</v>
      </c>
      <c r="AQ107" s="131"/>
      <c r="AR107" s="176" t="n">
        <f aca="false">SUM(AP107/$AN$2)</f>
        <v>398.168425243878</v>
      </c>
      <c r="AS107" s="131"/>
      <c r="AT107" s="131"/>
      <c r="AU107" s="176" t="n">
        <v>0</v>
      </c>
      <c r="AV107" s="177" t="n">
        <f aca="false">SUM(AU107/AR107*100)</f>
        <v>0</v>
      </c>
      <c r="AW107" s="176" t="n">
        <v>0</v>
      </c>
      <c r="BB107" s="19" t="n">
        <f aca="false">SUM(AW107+AX107+AY107+AZ107+BA107)</f>
        <v>0</v>
      </c>
      <c r="BC107" s="143" t="n">
        <f aca="false">SUM(AU107-BB107)</f>
        <v>0</v>
      </c>
    </row>
    <row r="108" customFormat="false" ht="12.75" hidden="false" customHeight="false" outlineLevel="0" collapsed="false">
      <c r="A108" s="193"/>
      <c r="B108" s="194"/>
      <c r="C108" s="194"/>
      <c r="D108" s="194"/>
      <c r="E108" s="194"/>
      <c r="F108" s="194"/>
      <c r="G108" s="194"/>
      <c r="H108" s="194"/>
      <c r="I108" s="195" t="n">
        <v>32399</v>
      </c>
      <c r="J108" s="196" t="s">
        <v>301</v>
      </c>
      <c r="K108" s="197"/>
      <c r="L108" s="197"/>
      <c r="M108" s="197"/>
      <c r="N108" s="197" t="n">
        <v>5000</v>
      </c>
      <c r="O108" s="197" t="n">
        <v>5000</v>
      </c>
      <c r="P108" s="197" t="n">
        <v>5000</v>
      </c>
      <c r="Q108" s="197" t="n">
        <v>5000</v>
      </c>
      <c r="R108" s="197" t="n">
        <v>6000</v>
      </c>
      <c r="S108" s="188" t="n">
        <v>6000</v>
      </c>
      <c r="T108" s="197"/>
      <c r="U108" s="197"/>
      <c r="V108" s="176" t="n">
        <f aca="false">S108/P108*100</f>
        <v>120</v>
      </c>
      <c r="W108" s="188" t="n">
        <v>6000</v>
      </c>
      <c r="X108" s="197" t="n">
        <v>0</v>
      </c>
      <c r="Y108" s="197" t="n">
        <v>10000</v>
      </c>
      <c r="Z108" s="197" t="n">
        <v>10000</v>
      </c>
      <c r="AA108" s="197" t="n">
        <v>10000</v>
      </c>
      <c r="AB108" s="197"/>
      <c r="AC108" s="197" t="n">
        <v>10000</v>
      </c>
      <c r="AD108" s="197" t="n">
        <v>10000</v>
      </c>
      <c r="AE108" s="197"/>
      <c r="AF108" s="197"/>
      <c r="AG108" s="198" t="n">
        <f aca="false">SUM(AD108+AE108-AF108)</f>
        <v>10000</v>
      </c>
      <c r="AH108" s="197"/>
      <c r="AI108" s="197" t="n">
        <v>10000</v>
      </c>
      <c r="AJ108" s="129" t="n">
        <v>0</v>
      </c>
      <c r="AK108" s="197" t="n">
        <v>10000</v>
      </c>
      <c r="AL108" s="197" t="n">
        <v>10000</v>
      </c>
      <c r="AM108" s="197"/>
      <c r="AN108" s="129" t="n">
        <f aca="false">SUM(AK108+AL108-AM108)</f>
        <v>20000</v>
      </c>
      <c r="AO108" s="176" t="n">
        <f aca="false">SUM(AN108/$AN$2)</f>
        <v>2654.45616829252</v>
      </c>
      <c r="AP108" s="131" t="n">
        <v>15000</v>
      </c>
      <c r="AQ108" s="131"/>
      <c r="AR108" s="176" t="n">
        <f aca="false">SUM(AP108/$AN$2)</f>
        <v>1990.84212621939</v>
      </c>
      <c r="AS108" s="131"/>
      <c r="AT108" s="131"/>
      <c r="AU108" s="176" t="n">
        <v>228.82</v>
      </c>
      <c r="AV108" s="177" t="n">
        <f aca="false">SUM(AU108/AR108*100)</f>
        <v>11.4936286</v>
      </c>
      <c r="AW108" s="176" t="n">
        <v>228.82</v>
      </c>
      <c r="BB108" s="19" t="n">
        <f aca="false">SUM(AW108+AX108+AY108+AZ108+BA108)</f>
        <v>228.82</v>
      </c>
      <c r="BC108" s="143" t="n">
        <f aca="false">SUM(AU108-BB108)</f>
        <v>0</v>
      </c>
    </row>
    <row r="109" customFormat="false" ht="12.75" hidden="false" customHeight="false" outlineLevel="0" collapsed="false">
      <c r="A109" s="193"/>
      <c r="B109" s="194" t="s">
        <v>83</v>
      </c>
      <c r="C109" s="194"/>
      <c r="D109" s="194"/>
      <c r="E109" s="194"/>
      <c r="F109" s="194"/>
      <c r="G109" s="194"/>
      <c r="H109" s="194"/>
      <c r="I109" s="195" t="n">
        <v>329</v>
      </c>
      <c r="J109" s="196" t="s">
        <v>212</v>
      </c>
      <c r="K109" s="197" t="n">
        <f aca="false">SUM(K113:K113)</f>
        <v>247013.43</v>
      </c>
      <c r="L109" s="197" t="n">
        <f aca="false">SUM(L113:L113)</f>
        <v>44500</v>
      </c>
      <c r="M109" s="197" t="n">
        <f aca="false">SUM(M113:M113)</f>
        <v>44500</v>
      </c>
      <c r="N109" s="197" t="n">
        <f aca="false">SUM(N110:N114)</f>
        <v>21000</v>
      </c>
      <c r="O109" s="197" t="n">
        <f aca="false">SUM(O110:O114)</f>
        <v>21000</v>
      </c>
      <c r="P109" s="197" t="n">
        <f aca="false">SUM(P110:P114)</f>
        <v>21362</v>
      </c>
      <c r="Q109" s="197" t="n">
        <f aca="false">SUM(Q110:Q114)</f>
        <v>21362</v>
      </c>
      <c r="R109" s="197" t="n">
        <f aca="false">SUM(R110:R114)</f>
        <v>15900.84</v>
      </c>
      <c r="S109" s="197" t="n">
        <f aca="false">SUM(S110:S114)</f>
        <v>25000</v>
      </c>
      <c r="T109" s="197" t="n">
        <f aca="false">SUM(T110:T114)</f>
        <v>8027.64</v>
      </c>
      <c r="U109" s="197" t="n">
        <f aca="false">SUM(U110:U114)</f>
        <v>0</v>
      </c>
      <c r="V109" s="197" t="n">
        <f aca="false">SUM(V110:V114)</f>
        <v>257.183275699466</v>
      </c>
      <c r="W109" s="197" t="n">
        <f aca="false">SUM(W110:W114)</f>
        <v>44000</v>
      </c>
      <c r="X109" s="197" t="n">
        <f aca="false">SUM(X110:X114)</f>
        <v>95700</v>
      </c>
      <c r="Y109" s="197" t="n">
        <f aca="false">SUM(Y110:Y115)</f>
        <v>142296</v>
      </c>
      <c r="Z109" s="197" t="n">
        <f aca="false">SUM(Z110:Z115)</f>
        <v>1174004</v>
      </c>
      <c r="AA109" s="197" t="n">
        <f aca="false">SUM(AA110:AA115)</f>
        <v>163000</v>
      </c>
      <c r="AB109" s="197" t="n">
        <f aca="false">SUM(AB110:AB115)</f>
        <v>29492.02</v>
      </c>
      <c r="AC109" s="197" t="n">
        <f aca="false">SUM(AC110:AC115)</f>
        <v>233000</v>
      </c>
      <c r="AD109" s="197" t="n">
        <f aca="false">SUM(AD110:AD115)</f>
        <v>85500</v>
      </c>
      <c r="AE109" s="197" t="n">
        <f aca="false">SUM(AE110:AE115)</f>
        <v>0</v>
      </c>
      <c r="AF109" s="197" t="n">
        <f aca="false">SUM(AF110:AF115)</f>
        <v>0</v>
      </c>
      <c r="AG109" s="197" t="n">
        <f aca="false">SUM(AG110:AG115)</f>
        <v>85500</v>
      </c>
      <c r="AH109" s="197" t="n">
        <f aca="false">SUM(AH110:AH115)</f>
        <v>41781.32</v>
      </c>
      <c r="AI109" s="197" t="n">
        <f aca="false">SUM(AI110:AI115)</f>
        <v>229200</v>
      </c>
      <c r="AJ109" s="197" t="n">
        <f aca="false">SUM(AJ110:AJ115)</f>
        <v>19146.15</v>
      </c>
      <c r="AK109" s="197" t="n">
        <v>269691.6</v>
      </c>
      <c r="AL109" s="197" t="n">
        <f aca="false">SUM(AL110:AL115)</f>
        <v>15000</v>
      </c>
      <c r="AM109" s="197" t="n">
        <f aca="false">SUM(AM110:AM115)</f>
        <v>125500</v>
      </c>
      <c r="AN109" s="197" t="n">
        <f aca="false">SUM(AN110:AN115)</f>
        <v>164191.6</v>
      </c>
      <c r="AO109" s="176" t="n">
        <f aca="false">SUM(AN109/$AN$2)</f>
        <v>21791.9702700909</v>
      </c>
      <c r="AP109" s="188" t="n">
        <f aca="false">SUM(AP110:AP115)</f>
        <v>125000</v>
      </c>
      <c r="AQ109" s="188"/>
      <c r="AR109" s="176" t="n">
        <f aca="false">SUM(AP109/$AN$2)</f>
        <v>16590.3510518283</v>
      </c>
      <c r="AS109" s="188"/>
      <c r="AT109" s="188"/>
      <c r="AU109" s="176" t="n">
        <f aca="false">SUM(AU110:AU115)</f>
        <v>2342.66</v>
      </c>
      <c r="AV109" s="177" t="n">
        <f aca="false">SUM(AU109/AR109*100)</f>
        <v>14.120617416</v>
      </c>
      <c r="BB109" s="19" t="n">
        <f aca="false">SUM(AW109+AX109+AY109+AZ109+BA109)</f>
        <v>0</v>
      </c>
      <c r="BC109" s="143" t="n">
        <f aca="false">SUM(AU109-BB109)</f>
        <v>2342.66</v>
      </c>
    </row>
    <row r="110" customFormat="false" ht="12.75" hidden="false" customHeight="false" outlineLevel="0" collapsed="false">
      <c r="A110" s="193"/>
      <c r="B110" s="194"/>
      <c r="C110" s="194"/>
      <c r="D110" s="194"/>
      <c r="E110" s="194"/>
      <c r="F110" s="194"/>
      <c r="G110" s="194"/>
      <c r="H110" s="194"/>
      <c r="I110" s="195" t="n">
        <v>32931</v>
      </c>
      <c r="J110" s="196" t="s">
        <v>302</v>
      </c>
      <c r="K110" s="197"/>
      <c r="L110" s="197"/>
      <c r="M110" s="197"/>
      <c r="N110" s="197" t="n">
        <v>15000</v>
      </c>
      <c r="O110" s="197" t="n">
        <v>15000</v>
      </c>
      <c r="P110" s="197" t="n">
        <v>15000</v>
      </c>
      <c r="Q110" s="197" t="n">
        <v>15000</v>
      </c>
      <c r="R110" s="197" t="n">
        <v>6124.59</v>
      </c>
      <c r="S110" s="197" t="n">
        <v>15000</v>
      </c>
      <c r="T110" s="197" t="n">
        <v>4490.14</v>
      </c>
      <c r="U110" s="197"/>
      <c r="V110" s="176" t="n">
        <f aca="false">S110/P110*100</f>
        <v>100</v>
      </c>
      <c r="W110" s="188" t="n">
        <v>15000</v>
      </c>
      <c r="X110" s="197" t="n">
        <v>35000</v>
      </c>
      <c r="Y110" s="197" t="n">
        <v>35000</v>
      </c>
      <c r="Z110" s="197" t="n">
        <v>40000</v>
      </c>
      <c r="AA110" s="197" t="n">
        <v>35000</v>
      </c>
      <c r="AB110" s="188" t="n">
        <v>8714.75</v>
      </c>
      <c r="AC110" s="197" t="n">
        <v>35000</v>
      </c>
      <c r="AD110" s="197" t="n">
        <v>35000</v>
      </c>
      <c r="AE110" s="197"/>
      <c r="AF110" s="197"/>
      <c r="AG110" s="198" t="n">
        <f aca="false">SUM(AD110+AE110-AF110)</f>
        <v>35000</v>
      </c>
      <c r="AH110" s="197" t="n">
        <v>17082.95</v>
      </c>
      <c r="AI110" s="197" t="n">
        <v>40000</v>
      </c>
      <c r="AJ110" s="129" t="n">
        <v>5090.41</v>
      </c>
      <c r="AK110" s="197" t="n">
        <v>40000</v>
      </c>
      <c r="AL110" s="197"/>
      <c r="AM110" s="197"/>
      <c r="AN110" s="129" t="n">
        <f aca="false">SUM(AK110+AL110-AM110)</f>
        <v>40000</v>
      </c>
      <c r="AO110" s="176" t="n">
        <f aca="false">SUM(AN110/$AN$2)</f>
        <v>5308.91233658504</v>
      </c>
      <c r="AP110" s="131" t="n">
        <v>40000</v>
      </c>
      <c r="AQ110" s="131"/>
      <c r="AR110" s="176" t="n">
        <f aca="false">SUM(AP110/$AN$2)</f>
        <v>5308.91233658504</v>
      </c>
      <c r="AS110" s="131"/>
      <c r="AT110" s="131"/>
      <c r="AU110" s="176" t="n">
        <v>956.98</v>
      </c>
      <c r="AV110" s="177" t="n">
        <f aca="false">SUM(AU110/AR110*100)</f>
        <v>18.025914525</v>
      </c>
      <c r="AW110" s="176" t="n">
        <v>956.98</v>
      </c>
      <c r="BB110" s="19" t="n">
        <f aca="false">SUM(AW110+AX110+AY110+AZ110+BA110)</f>
        <v>956.98</v>
      </c>
      <c r="BC110" s="143" t="n">
        <f aca="false">SUM(AU110-BB110)</f>
        <v>0</v>
      </c>
    </row>
    <row r="111" customFormat="false" ht="12.75" hidden="false" customHeight="false" outlineLevel="0" collapsed="false">
      <c r="A111" s="193"/>
      <c r="B111" s="194"/>
      <c r="C111" s="194"/>
      <c r="D111" s="194"/>
      <c r="E111" s="194"/>
      <c r="F111" s="194"/>
      <c r="G111" s="194"/>
      <c r="H111" s="194"/>
      <c r="I111" s="195" t="n">
        <v>32955</v>
      </c>
      <c r="J111" s="196" t="s">
        <v>303</v>
      </c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76"/>
      <c r="W111" s="188"/>
      <c r="X111" s="197" t="n">
        <v>15000</v>
      </c>
      <c r="Y111" s="197" t="n">
        <v>15000</v>
      </c>
      <c r="Z111" s="197" t="n">
        <v>15100</v>
      </c>
      <c r="AA111" s="197" t="n">
        <v>15000</v>
      </c>
      <c r="AB111" s="197" t="n">
        <v>6673.33</v>
      </c>
      <c r="AC111" s="197" t="n">
        <v>15000</v>
      </c>
      <c r="AD111" s="197" t="n">
        <v>15000</v>
      </c>
      <c r="AE111" s="197"/>
      <c r="AF111" s="197"/>
      <c r="AG111" s="198" t="n">
        <f aca="false">SUM(AD111+AE111-AF111)</f>
        <v>15000</v>
      </c>
      <c r="AH111" s="197" t="n">
        <v>4781.25</v>
      </c>
      <c r="AI111" s="197" t="n">
        <v>10000</v>
      </c>
      <c r="AJ111" s="129" t="n">
        <v>4250</v>
      </c>
      <c r="AK111" s="197" t="n">
        <v>10000</v>
      </c>
      <c r="AL111" s="197"/>
      <c r="AM111" s="197"/>
      <c r="AN111" s="129" t="n">
        <f aca="false">SUM(AK111+AL111-AM111)</f>
        <v>10000</v>
      </c>
      <c r="AO111" s="176" t="n">
        <f aca="false">SUM(AN111/$AN$2)</f>
        <v>1327.22808414626</v>
      </c>
      <c r="AP111" s="131" t="n">
        <v>10000</v>
      </c>
      <c r="AQ111" s="131"/>
      <c r="AR111" s="176" t="n">
        <f aca="false">SUM(AP111/$AN$2)</f>
        <v>1327.22808414626</v>
      </c>
      <c r="AS111" s="131"/>
      <c r="AT111" s="131"/>
      <c r="AU111" s="176" t="n">
        <v>451.24</v>
      </c>
      <c r="AV111" s="177" t="n">
        <f aca="false">SUM(AU111/AR111*100)</f>
        <v>33.9986778</v>
      </c>
      <c r="AW111" s="176" t="n">
        <v>451.24</v>
      </c>
      <c r="BB111" s="19" t="n">
        <f aca="false">SUM(AW111+AX111+AY111+AZ111+BA111)</f>
        <v>451.24</v>
      </c>
      <c r="BC111" s="143" t="n">
        <f aca="false">SUM(AU111-BB111)</f>
        <v>0</v>
      </c>
    </row>
    <row r="112" customFormat="false" ht="12.75" hidden="false" customHeight="false" outlineLevel="0" collapsed="false">
      <c r="A112" s="193"/>
      <c r="B112" s="194"/>
      <c r="C112" s="194"/>
      <c r="D112" s="194"/>
      <c r="E112" s="194"/>
      <c r="F112" s="194"/>
      <c r="G112" s="194"/>
      <c r="H112" s="194"/>
      <c r="I112" s="195" t="n">
        <v>32959</v>
      </c>
      <c r="J112" s="203" t="s">
        <v>304</v>
      </c>
      <c r="K112" s="197"/>
      <c r="L112" s="197"/>
      <c r="M112" s="197"/>
      <c r="N112" s="197"/>
      <c r="O112" s="197"/>
      <c r="P112" s="197"/>
      <c r="Q112" s="197"/>
      <c r="R112" s="197"/>
      <c r="S112" s="188"/>
      <c r="T112" s="197"/>
      <c r="U112" s="197"/>
      <c r="V112" s="176"/>
      <c r="W112" s="188"/>
      <c r="X112" s="197"/>
      <c r="Y112" s="197"/>
      <c r="Z112" s="197" t="n">
        <v>5000</v>
      </c>
      <c r="AA112" s="197" t="n">
        <v>5000</v>
      </c>
      <c r="AB112" s="197" t="n">
        <v>3261.38</v>
      </c>
      <c r="AC112" s="197" t="n">
        <v>5000</v>
      </c>
      <c r="AD112" s="197" t="n">
        <v>5000</v>
      </c>
      <c r="AE112" s="197"/>
      <c r="AF112" s="197"/>
      <c r="AG112" s="198" t="n">
        <f aca="false">SUM(AD112+AE112-AF112)</f>
        <v>5000</v>
      </c>
      <c r="AH112" s="204" t="n">
        <v>5112.93</v>
      </c>
      <c r="AI112" s="197" t="n">
        <v>5000</v>
      </c>
      <c r="AJ112" s="129" t="n">
        <v>0</v>
      </c>
      <c r="AK112" s="197" t="n">
        <v>5000</v>
      </c>
      <c r="AL112" s="197" t="n">
        <v>15000</v>
      </c>
      <c r="AM112" s="197"/>
      <c r="AN112" s="129" t="n">
        <f aca="false">SUM(AK112+AL112-AM112)</f>
        <v>20000</v>
      </c>
      <c r="AO112" s="176" t="n">
        <f aca="false">SUM(AN112/$AN$2)</f>
        <v>2654.45616829252</v>
      </c>
      <c r="AP112" s="131" t="n">
        <v>20000</v>
      </c>
      <c r="AQ112" s="131"/>
      <c r="AR112" s="176" t="n">
        <f aca="false">SUM(AP112/$AN$2)</f>
        <v>2654.45616829252</v>
      </c>
      <c r="AS112" s="131"/>
      <c r="AT112" s="131"/>
      <c r="AU112" s="176" t="n">
        <v>0</v>
      </c>
      <c r="AV112" s="177" t="n">
        <f aca="false">SUM(AU112/AR112*100)</f>
        <v>0</v>
      </c>
      <c r="AW112" s="176" t="n">
        <v>0</v>
      </c>
      <c r="BB112" s="19" t="n">
        <f aca="false">SUM(AW112+AX112+AY112+AZ112+BA112)</f>
        <v>0</v>
      </c>
      <c r="BC112" s="143" t="n">
        <f aca="false">SUM(AU112-BB112)</f>
        <v>0</v>
      </c>
    </row>
    <row r="113" customFormat="false" ht="12.75" hidden="false" customHeight="false" outlineLevel="0" collapsed="false">
      <c r="A113" s="193"/>
      <c r="B113" s="194"/>
      <c r="C113" s="194"/>
      <c r="D113" s="194"/>
      <c r="E113" s="194"/>
      <c r="F113" s="194"/>
      <c r="G113" s="194"/>
      <c r="H113" s="194"/>
      <c r="I113" s="195" t="n">
        <v>32991</v>
      </c>
      <c r="J113" s="196" t="s">
        <v>212</v>
      </c>
      <c r="K113" s="197" t="n">
        <v>247013.43</v>
      </c>
      <c r="L113" s="197" t="n">
        <v>44500</v>
      </c>
      <c r="M113" s="197" t="n">
        <v>44500</v>
      </c>
      <c r="N113" s="197" t="n">
        <v>6000</v>
      </c>
      <c r="O113" s="197" t="n">
        <v>6000</v>
      </c>
      <c r="P113" s="197" t="n">
        <v>6362</v>
      </c>
      <c r="Q113" s="197" t="n">
        <v>6362</v>
      </c>
      <c r="R113" s="197" t="n">
        <v>9776.25</v>
      </c>
      <c r="S113" s="197" t="n">
        <v>10000</v>
      </c>
      <c r="T113" s="197" t="n">
        <v>3537.5</v>
      </c>
      <c r="U113" s="197"/>
      <c r="V113" s="176" t="n">
        <f aca="false">S113/P113*100</f>
        <v>157.183275699466</v>
      </c>
      <c r="W113" s="188" t="n">
        <v>29000</v>
      </c>
      <c r="X113" s="197" t="n">
        <v>45700</v>
      </c>
      <c r="Y113" s="197" t="n">
        <v>85296</v>
      </c>
      <c r="Z113" s="197" t="n">
        <v>85296</v>
      </c>
      <c r="AA113" s="197" t="n">
        <v>100000</v>
      </c>
      <c r="AB113" s="197" t="n">
        <v>8834.98</v>
      </c>
      <c r="AC113" s="197" t="n">
        <v>100000</v>
      </c>
      <c r="AD113" s="197" t="n">
        <v>22500</v>
      </c>
      <c r="AE113" s="197"/>
      <c r="AF113" s="197"/>
      <c r="AG113" s="198" t="n">
        <f aca="false">SUM(AD113+AE113-AF113)</f>
        <v>22500</v>
      </c>
      <c r="AH113" s="197" t="n">
        <v>11584.19</v>
      </c>
      <c r="AI113" s="197" t="n">
        <v>100000</v>
      </c>
      <c r="AJ113" s="129" t="n">
        <v>8569.45</v>
      </c>
      <c r="AK113" s="197" t="n">
        <v>50000</v>
      </c>
      <c r="AL113" s="197"/>
      <c r="AM113" s="197"/>
      <c r="AN113" s="129" t="n">
        <f aca="false">SUM(AK113+AL113-AM113)</f>
        <v>50000</v>
      </c>
      <c r="AO113" s="176" t="n">
        <f aca="false">SUM(AN113/$AN$2)</f>
        <v>6636.1404207313</v>
      </c>
      <c r="AP113" s="131" t="n">
        <v>50000</v>
      </c>
      <c r="AQ113" s="131"/>
      <c r="AR113" s="176" t="n">
        <f aca="false">SUM(AP113/$AN$2)</f>
        <v>6636.1404207313</v>
      </c>
      <c r="AS113" s="131"/>
      <c r="AT113" s="131"/>
      <c r="AU113" s="176" t="n">
        <v>765.44</v>
      </c>
      <c r="AV113" s="177" t="n">
        <f aca="false">SUM(AU113/AR113*100)</f>
        <v>11.53441536</v>
      </c>
      <c r="AW113" s="176" t="n">
        <v>765.44</v>
      </c>
      <c r="BB113" s="19" t="n">
        <f aca="false">SUM(AW113+AX113+AY113+AZ113+BA113)</f>
        <v>765.44</v>
      </c>
      <c r="BC113" s="143" t="n">
        <f aca="false">SUM(AU113-BB113)</f>
        <v>0</v>
      </c>
    </row>
    <row r="114" customFormat="false" ht="12.75" hidden="false" customHeight="false" outlineLevel="0" collapsed="false">
      <c r="A114" s="193"/>
      <c r="B114" s="194"/>
      <c r="C114" s="194"/>
      <c r="D114" s="194"/>
      <c r="E114" s="194"/>
      <c r="F114" s="194"/>
      <c r="G114" s="194"/>
      <c r="H114" s="194"/>
      <c r="I114" s="195" t="n">
        <v>32991</v>
      </c>
      <c r="J114" s="196" t="s">
        <v>305</v>
      </c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76"/>
      <c r="W114" s="188"/>
      <c r="X114" s="197"/>
      <c r="Y114" s="197" t="n">
        <v>7000</v>
      </c>
      <c r="Z114" s="197" t="n">
        <v>7000</v>
      </c>
      <c r="AA114" s="197" t="n">
        <v>8000</v>
      </c>
      <c r="AB114" s="197" t="n">
        <v>2007.58</v>
      </c>
      <c r="AC114" s="197" t="n">
        <v>8000</v>
      </c>
      <c r="AD114" s="197" t="n">
        <v>8000</v>
      </c>
      <c r="AE114" s="197"/>
      <c r="AF114" s="197"/>
      <c r="AG114" s="198" t="n">
        <f aca="false">SUM(AD114+AE114-AF114)</f>
        <v>8000</v>
      </c>
      <c r="AH114" s="197" t="n">
        <v>3220</v>
      </c>
      <c r="AI114" s="197" t="n">
        <v>8000</v>
      </c>
      <c r="AJ114" s="129" t="n">
        <v>1236.29</v>
      </c>
      <c r="AK114" s="197" t="n">
        <v>8000</v>
      </c>
      <c r="AL114" s="197"/>
      <c r="AM114" s="197"/>
      <c r="AN114" s="129" t="n">
        <f aca="false">SUM(AK114+AL114-AM114)</f>
        <v>8000</v>
      </c>
      <c r="AO114" s="176" t="n">
        <f aca="false">SUM(AN114/$AN$2)</f>
        <v>1061.78246731701</v>
      </c>
      <c r="AP114" s="131" t="n">
        <v>5000</v>
      </c>
      <c r="AQ114" s="131"/>
      <c r="AR114" s="176" t="n">
        <f aca="false">SUM(AP114/$AN$2)</f>
        <v>663.61404207313</v>
      </c>
      <c r="AS114" s="131"/>
      <c r="AT114" s="131"/>
      <c r="AU114" s="176" t="n">
        <v>169</v>
      </c>
      <c r="AV114" s="177" t="n">
        <f aca="false">SUM(AU114/AR114*100)</f>
        <v>25.46661</v>
      </c>
      <c r="AW114" s="176" t="n">
        <v>169</v>
      </c>
      <c r="BB114" s="19" t="n">
        <f aca="false">SUM(AW114+AX114+AY114+AZ114+BA114)</f>
        <v>169</v>
      </c>
      <c r="BC114" s="143" t="n">
        <f aca="false">SUM(AU114-BB114)</f>
        <v>0</v>
      </c>
    </row>
    <row r="115" customFormat="false" ht="12.75" hidden="false" customHeight="false" outlineLevel="0" collapsed="false">
      <c r="A115" s="193"/>
      <c r="B115" s="194"/>
      <c r="C115" s="194"/>
      <c r="D115" s="194"/>
      <c r="E115" s="194"/>
      <c r="F115" s="194"/>
      <c r="G115" s="194"/>
      <c r="H115" s="194"/>
      <c r="I115" s="195" t="n">
        <v>32999</v>
      </c>
      <c r="J115" s="196" t="s">
        <v>306</v>
      </c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76"/>
      <c r="W115" s="188"/>
      <c r="X115" s="197"/>
      <c r="Y115" s="197"/>
      <c r="Z115" s="197" t="n">
        <v>1021608</v>
      </c>
      <c r="AA115" s="197" t="n">
        <v>0</v>
      </c>
      <c r="AB115" s="197"/>
      <c r="AC115" s="197" t="n">
        <v>70000</v>
      </c>
      <c r="AD115" s="197" t="n">
        <v>0</v>
      </c>
      <c r="AE115" s="197"/>
      <c r="AF115" s="197"/>
      <c r="AG115" s="198" t="n">
        <f aca="false">SUM(AD115+AE115-AF115)</f>
        <v>0</v>
      </c>
      <c r="AH115" s="197"/>
      <c r="AI115" s="197" t="n">
        <v>66200</v>
      </c>
      <c r="AJ115" s="129" t="n">
        <v>0</v>
      </c>
      <c r="AK115" s="197" t="n">
        <v>161691.6</v>
      </c>
      <c r="AL115" s="129"/>
      <c r="AM115" s="197" t="n">
        <v>125500</v>
      </c>
      <c r="AN115" s="129" t="n">
        <f aca="false">SUM(AK115+AL115-AM115)</f>
        <v>36191.6</v>
      </c>
      <c r="AO115" s="176" t="n">
        <f aca="false">SUM(AN115/$AN$2)</f>
        <v>4803.45079301878</v>
      </c>
      <c r="AP115" s="131"/>
      <c r="AQ115" s="131"/>
      <c r="AR115" s="176" t="n">
        <f aca="false">SUM(AP115/$AN$2)</f>
        <v>0</v>
      </c>
      <c r="AS115" s="131"/>
      <c r="AT115" s="131"/>
      <c r="AU115" s="176"/>
      <c r="AV115" s="177" t="n">
        <v>0</v>
      </c>
      <c r="BB115" s="19" t="n">
        <f aca="false">SUM(AW115+AX115+AY115+AZ115+BA115)</f>
        <v>0</v>
      </c>
      <c r="BC115" s="143" t="n">
        <f aca="false">SUM(AU115-BB115)</f>
        <v>0</v>
      </c>
    </row>
    <row r="116" customFormat="false" ht="12.75" hidden="false" customHeight="false" outlineLevel="0" collapsed="false">
      <c r="A116" s="178" t="s">
        <v>307</v>
      </c>
      <c r="B116" s="172"/>
      <c r="C116" s="172"/>
      <c r="D116" s="172"/>
      <c r="E116" s="172"/>
      <c r="F116" s="172"/>
      <c r="G116" s="172"/>
      <c r="H116" s="172"/>
      <c r="I116" s="185" t="s">
        <v>207</v>
      </c>
      <c r="J116" s="186" t="s">
        <v>308</v>
      </c>
      <c r="K116" s="187" t="n">
        <f aca="false">SUM(K117)</f>
        <v>13210.38</v>
      </c>
      <c r="L116" s="187" t="n">
        <f aca="false">SUM(L117)</f>
        <v>11000</v>
      </c>
      <c r="M116" s="187" t="n">
        <f aca="false">SUM(M117)</f>
        <v>11000</v>
      </c>
      <c r="N116" s="187" t="n">
        <f aca="false">SUM(N117)</f>
        <v>13000</v>
      </c>
      <c r="O116" s="187" t="n">
        <f aca="false">SUM(O117)</f>
        <v>13000</v>
      </c>
      <c r="P116" s="187" t="n">
        <f aca="false">SUM(P117)</f>
        <v>10000</v>
      </c>
      <c r="Q116" s="187" t="n">
        <f aca="false">SUM(Q117)</f>
        <v>10000</v>
      </c>
      <c r="R116" s="187" t="n">
        <f aca="false">SUM(R117)</f>
        <v>4750.33</v>
      </c>
      <c r="S116" s="187" t="n">
        <f aca="false">SUM(S117)</f>
        <v>10000</v>
      </c>
      <c r="T116" s="187" t="n">
        <f aca="false">SUM(T117)</f>
        <v>4705.82</v>
      </c>
      <c r="U116" s="187" t="n">
        <f aca="false">SUM(U117)</f>
        <v>0</v>
      </c>
      <c r="V116" s="187" t="n">
        <f aca="false">SUM(V117)</f>
        <v>100</v>
      </c>
      <c r="W116" s="187" t="n">
        <f aca="false">SUM(W117)</f>
        <v>10000</v>
      </c>
      <c r="X116" s="187" t="n">
        <f aca="false">SUM(X117)</f>
        <v>20000</v>
      </c>
      <c r="Y116" s="187" t="n">
        <f aca="false">SUM(Y117)</f>
        <v>8000</v>
      </c>
      <c r="Z116" s="187" t="n">
        <f aca="false">SUM(Z117)</f>
        <v>11000</v>
      </c>
      <c r="AA116" s="187" t="n">
        <f aca="false">SUM(AA117)</f>
        <v>10000</v>
      </c>
      <c r="AB116" s="187" t="n">
        <f aca="false">SUM(AB117)</f>
        <v>6404.21</v>
      </c>
      <c r="AC116" s="187" t="n">
        <f aca="false">SUM(AC117)</f>
        <v>13000</v>
      </c>
      <c r="AD116" s="187" t="n">
        <f aca="false">SUM(AD117)</f>
        <v>20000</v>
      </c>
      <c r="AE116" s="187" t="n">
        <f aca="false">SUM(AE117)</f>
        <v>0</v>
      </c>
      <c r="AF116" s="187" t="n">
        <f aca="false">SUM(AF117)</f>
        <v>0</v>
      </c>
      <c r="AG116" s="187" t="n">
        <f aca="false">SUM(AG117)</f>
        <v>20000</v>
      </c>
      <c r="AH116" s="187" t="n">
        <f aca="false">SUM(AH117)</f>
        <v>15827.68</v>
      </c>
      <c r="AI116" s="187" t="n">
        <f aca="false">SUM(AI117)</f>
        <v>20000</v>
      </c>
      <c r="AJ116" s="187" t="n">
        <f aca="false">SUM(AJ117)</f>
        <v>8448.85</v>
      </c>
      <c r="AK116" s="187" t="n">
        <f aca="false">SUM(AK117)</f>
        <v>20000</v>
      </c>
      <c r="AL116" s="187" t="n">
        <f aca="false">SUM(AL117)</f>
        <v>0</v>
      </c>
      <c r="AM116" s="187" t="n">
        <f aca="false">SUM(AM117)</f>
        <v>0</v>
      </c>
      <c r="AN116" s="187" t="n">
        <f aca="false">SUM(AN117)</f>
        <v>20000</v>
      </c>
      <c r="AO116" s="176" t="n">
        <f aca="false">SUM(AN116/$AN$2)</f>
        <v>2654.45616829252</v>
      </c>
      <c r="AP116" s="188" t="n">
        <f aca="false">SUM(AP117)</f>
        <v>34000</v>
      </c>
      <c r="AQ116" s="188" t="n">
        <f aca="false">SUM(AQ117)</f>
        <v>0</v>
      </c>
      <c r="AR116" s="176" t="n">
        <f aca="false">SUM(AP116/$AN$2)</f>
        <v>4512.57548609729</v>
      </c>
      <c r="AS116" s="188" t="n">
        <f aca="false">SUM(AS117)</f>
        <v>35000</v>
      </c>
      <c r="AT116" s="188" t="n">
        <f aca="false">SUM(AT117)</f>
        <v>0</v>
      </c>
      <c r="AU116" s="176" t="n">
        <f aca="false">SUM(AU117)</f>
        <v>1493.9</v>
      </c>
      <c r="AV116" s="177" t="n">
        <f aca="false">SUM(AU116/AR116*100)</f>
        <v>33.1052633823529</v>
      </c>
      <c r="BB116" s="19" t="n">
        <f aca="false">SUM(AW116+AX116+AY116+AZ116+BA116)</f>
        <v>0</v>
      </c>
      <c r="BC116" s="143" t="n">
        <f aca="false">SUM(AU116-BB116)</f>
        <v>1493.9</v>
      </c>
    </row>
    <row r="117" customFormat="false" ht="12.75" hidden="false" customHeight="false" outlineLevel="0" collapsed="false">
      <c r="A117" s="178"/>
      <c r="B117" s="172"/>
      <c r="C117" s="172"/>
      <c r="D117" s="172"/>
      <c r="E117" s="172"/>
      <c r="F117" s="172"/>
      <c r="G117" s="172"/>
      <c r="H117" s="172"/>
      <c r="I117" s="185" t="s">
        <v>209</v>
      </c>
      <c r="J117" s="186"/>
      <c r="K117" s="187" t="n">
        <f aca="false">SUM(K119)</f>
        <v>13210.38</v>
      </c>
      <c r="L117" s="187" t="n">
        <f aca="false">SUM(L119)</f>
        <v>11000</v>
      </c>
      <c r="M117" s="187" t="n">
        <f aca="false">SUM(M119)</f>
        <v>11000</v>
      </c>
      <c r="N117" s="187" t="n">
        <f aca="false">SUM(N119)</f>
        <v>13000</v>
      </c>
      <c r="O117" s="187" t="n">
        <f aca="false">SUM(O119)</f>
        <v>13000</v>
      </c>
      <c r="P117" s="187" t="n">
        <f aca="false">SUM(P119)</f>
        <v>10000</v>
      </c>
      <c r="Q117" s="187" t="n">
        <f aca="false">SUM(Q119)</f>
        <v>10000</v>
      </c>
      <c r="R117" s="187" t="n">
        <f aca="false">SUM(R119)</f>
        <v>4750.33</v>
      </c>
      <c r="S117" s="187" t="n">
        <f aca="false">SUM(S119)</f>
        <v>10000</v>
      </c>
      <c r="T117" s="187" t="n">
        <f aca="false">SUM(T119)</f>
        <v>4705.82</v>
      </c>
      <c r="U117" s="187" t="n">
        <f aca="false">SUM(U119)</f>
        <v>0</v>
      </c>
      <c r="V117" s="187" t="n">
        <f aca="false">SUM(V119)</f>
        <v>100</v>
      </c>
      <c r="W117" s="187" t="n">
        <f aca="false">SUM(W119)</f>
        <v>10000</v>
      </c>
      <c r="X117" s="187" t="n">
        <f aca="false">SUM(X119)</f>
        <v>20000</v>
      </c>
      <c r="Y117" s="187" t="n">
        <f aca="false">SUM(Y119)</f>
        <v>8000</v>
      </c>
      <c r="Z117" s="187" t="n">
        <f aca="false">SUM(Z119)</f>
        <v>11000</v>
      </c>
      <c r="AA117" s="187" t="n">
        <f aca="false">SUM(AA119)</f>
        <v>10000</v>
      </c>
      <c r="AB117" s="187" t="n">
        <f aca="false">SUM(AB119)</f>
        <v>6404.21</v>
      </c>
      <c r="AC117" s="187" t="n">
        <f aca="false">SUM(AC119)</f>
        <v>13000</v>
      </c>
      <c r="AD117" s="187" t="n">
        <f aca="false">SUM(AD119)</f>
        <v>20000</v>
      </c>
      <c r="AE117" s="187" t="n">
        <f aca="false">SUM(AE119)</f>
        <v>0</v>
      </c>
      <c r="AF117" s="187" t="n">
        <f aca="false">SUM(AF119)</f>
        <v>0</v>
      </c>
      <c r="AG117" s="187" t="n">
        <f aca="false">SUM(AG119)</f>
        <v>20000</v>
      </c>
      <c r="AH117" s="187" t="n">
        <f aca="false">SUM(AH119)</f>
        <v>15827.68</v>
      </c>
      <c r="AI117" s="187" t="n">
        <f aca="false">SUM(AI119)</f>
        <v>20000</v>
      </c>
      <c r="AJ117" s="187" t="n">
        <f aca="false">SUM(AJ119)</f>
        <v>8448.85</v>
      </c>
      <c r="AK117" s="187" t="n">
        <f aca="false">SUM(AK119)</f>
        <v>20000</v>
      </c>
      <c r="AL117" s="187" t="n">
        <f aca="false">SUM(AL119)</f>
        <v>0</v>
      </c>
      <c r="AM117" s="187" t="n">
        <f aca="false">SUM(AM119)</f>
        <v>0</v>
      </c>
      <c r="AN117" s="187" t="n">
        <f aca="false">SUM(AN119)</f>
        <v>20000</v>
      </c>
      <c r="AO117" s="176" t="n">
        <f aca="false">SUM(AN117/$AN$2)</f>
        <v>2654.45616829252</v>
      </c>
      <c r="AP117" s="188" t="n">
        <f aca="false">SUM(AP119)</f>
        <v>34000</v>
      </c>
      <c r="AQ117" s="188" t="n">
        <f aca="false">SUM(AQ119)</f>
        <v>0</v>
      </c>
      <c r="AR117" s="176" t="n">
        <f aca="false">SUM(AP117/$AN$2)</f>
        <v>4512.57548609729</v>
      </c>
      <c r="AS117" s="188" t="n">
        <f aca="false">SUM(AS119)</f>
        <v>35000</v>
      </c>
      <c r="AT117" s="188" t="n">
        <f aca="false">SUM(AT119)</f>
        <v>0</v>
      </c>
      <c r="AU117" s="176" t="n">
        <f aca="false">SUM(AU118)</f>
        <v>1493.9</v>
      </c>
      <c r="AV117" s="177" t="n">
        <f aca="false">SUM(AU117/AR117*100)</f>
        <v>33.1052633823529</v>
      </c>
      <c r="BB117" s="19" t="n">
        <f aca="false">SUM(AW117+AX117+AY117+AZ117+BA117)</f>
        <v>0</v>
      </c>
      <c r="BC117" s="143" t="n">
        <f aca="false">SUM(AU117-BB117)</f>
        <v>1493.9</v>
      </c>
    </row>
    <row r="118" customFormat="false" ht="12.75" hidden="false" customHeight="false" outlineLevel="0" collapsed="false">
      <c r="A118" s="178"/>
      <c r="B118" s="172" t="s">
        <v>210</v>
      </c>
      <c r="C118" s="172"/>
      <c r="D118" s="172"/>
      <c r="E118" s="172"/>
      <c r="F118" s="172"/>
      <c r="G118" s="172"/>
      <c r="H118" s="172"/>
      <c r="I118" s="185" t="s">
        <v>211</v>
      </c>
      <c r="J118" s="186" t="s">
        <v>114</v>
      </c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76" t="n">
        <f aca="false">SUM(AN118/$AN$2)</f>
        <v>0</v>
      </c>
      <c r="AP118" s="188" t="n">
        <v>34000</v>
      </c>
      <c r="AQ118" s="188"/>
      <c r="AR118" s="176" t="n">
        <f aca="false">SUM(AP118/$AN$2)</f>
        <v>4512.57548609729</v>
      </c>
      <c r="AS118" s="188" t="n">
        <v>35000</v>
      </c>
      <c r="AT118" s="188"/>
      <c r="AU118" s="176" t="n">
        <f aca="false">SUM(AU119)</f>
        <v>1493.9</v>
      </c>
      <c r="AV118" s="177" t="n">
        <f aca="false">SUM(AU118/AR118*100)</f>
        <v>33.1052633823529</v>
      </c>
      <c r="BC118" s="143" t="n">
        <f aca="false">SUM(AU118-BB118)</f>
        <v>1493.9</v>
      </c>
    </row>
    <row r="119" customFormat="false" ht="12.75" hidden="false" customHeight="false" outlineLevel="0" collapsed="false">
      <c r="A119" s="189"/>
      <c r="B119" s="190"/>
      <c r="C119" s="190"/>
      <c r="D119" s="190"/>
      <c r="E119" s="190"/>
      <c r="F119" s="190"/>
      <c r="G119" s="190"/>
      <c r="H119" s="190"/>
      <c r="I119" s="191" t="n">
        <v>3</v>
      </c>
      <c r="J119" s="84" t="s">
        <v>64</v>
      </c>
      <c r="K119" s="192" t="n">
        <f aca="false">SUM(K120)</f>
        <v>13210.38</v>
      </c>
      <c r="L119" s="192" t="n">
        <f aca="false">SUM(L120)</f>
        <v>11000</v>
      </c>
      <c r="M119" s="192" t="n">
        <f aca="false">SUM(M120)</f>
        <v>11000</v>
      </c>
      <c r="N119" s="192" t="n">
        <f aca="false">SUM(N120)</f>
        <v>13000</v>
      </c>
      <c r="O119" s="192" t="n">
        <f aca="false">SUM(O120)</f>
        <v>13000</v>
      </c>
      <c r="P119" s="192" t="n">
        <f aca="false">SUM(P120)</f>
        <v>10000</v>
      </c>
      <c r="Q119" s="192" t="n">
        <f aca="false">SUM(Q120)</f>
        <v>10000</v>
      </c>
      <c r="R119" s="192" t="n">
        <f aca="false">SUM(R120)</f>
        <v>4750.33</v>
      </c>
      <c r="S119" s="192" t="n">
        <f aca="false">SUM(S120)</f>
        <v>10000</v>
      </c>
      <c r="T119" s="192" t="n">
        <f aca="false">SUM(T120)</f>
        <v>4705.82</v>
      </c>
      <c r="U119" s="192" t="n">
        <f aca="false">SUM(U120)</f>
        <v>0</v>
      </c>
      <c r="V119" s="192" t="n">
        <f aca="false">SUM(V120)</f>
        <v>100</v>
      </c>
      <c r="W119" s="192" t="n">
        <f aca="false">SUM(W120)</f>
        <v>10000</v>
      </c>
      <c r="X119" s="192" t="n">
        <f aca="false">SUM(X120)</f>
        <v>20000</v>
      </c>
      <c r="Y119" s="192" t="n">
        <f aca="false">SUM(Y120)</f>
        <v>8000</v>
      </c>
      <c r="Z119" s="192" t="n">
        <f aca="false">SUM(Z120)</f>
        <v>11000</v>
      </c>
      <c r="AA119" s="192" t="n">
        <f aca="false">SUM(AA120)</f>
        <v>10000</v>
      </c>
      <c r="AB119" s="192" t="n">
        <f aca="false">SUM(AB120)</f>
        <v>6404.21</v>
      </c>
      <c r="AC119" s="192" t="n">
        <f aca="false">SUM(AC120)</f>
        <v>13000</v>
      </c>
      <c r="AD119" s="192" t="n">
        <f aca="false">SUM(AD120)</f>
        <v>20000</v>
      </c>
      <c r="AE119" s="192" t="n">
        <f aca="false">SUM(AE120)</f>
        <v>0</v>
      </c>
      <c r="AF119" s="192" t="n">
        <f aca="false">SUM(AF120)</f>
        <v>0</v>
      </c>
      <c r="AG119" s="192" t="n">
        <f aca="false">SUM(AG120)</f>
        <v>20000</v>
      </c>
      <c r="AH119" s="192" t="n">
        <f aca="false">SUM(AH120)</f>
        <v>15827.68</v>
      </c>
      <c r="AI119" s="192" t="n">
        <f aca="false">SUM(AI120)</f>
        <v>20000</v>
      </c>
      <c r="AJ119" s="192" t="n">
        <f aca="false">SUM(AJ120)</f>
        <v>8448.85</v>
      </c>
      <c r="AK119" s="192" t="n">
        <f aca="false">SUM(AK120)</f>
        <v>20000</v>
      </c>
      <c r="AL119" s="192" t="n">
        <f aca="false">SUM(AL120)</f>
        <v>0</v>
      </c>
      <c r="AM119" s="192" t="n">
        <f aca="false">SUM(AM120)</f>
        <v>0</v>
      </c>
      <c r="AN119" s="192" t="n">
        <f aca="false">SUM(AN120)</f>
        <v>20000</v>
      </c>
      <c r="AO119" s="176" t="n">
        <f aca="false">SUM(AN119/$AN$2)</f>
        <v>2654.45616829252</v>
      </c>
      <c r="AP119" s="176" t="n">
        <f aca="false">SUM(AP120)</f>
        <v>34000</v>
      </c>
      <c r="AQ119" s="176" t="n">
        <f aca="false">SUM(AQ120)</f>
        <v>0</v>
      </c>
      <c r="AR119" s="176" t="n">
        <f aca="false">SUM(AP119/$AN$2)</f>
        <v>4512.57548609729</v>
      </c>
      <c r="AS119" s="176" t="n">
        <f aca="false">SUM(AS120)</f>
        <v>35000</v>
      </c>
      <c r="AT119" s="176" t="n">
        <f aca="false">SUM(AT120)</f>
        <v>0</v>
      </c>
      <c r="AU119" s="176" t="n">
        <f aca="false">SUM(AU120)</f>
        <v>1493.9</v>
      </c>
      <c r="AV119" s="177" t="n">
        <f aca="false">SUM(AU119/AR119*100)</f>
        <v>33.1052633823529</v>
      </c>
      <c r="BB119" s="19" t="n">
        <f aca="false">SUM(AW119+AX119+AY119+AZ119+BA119)</f>
        <v>0</v>
      </c>
      <c r="BC119" s="143" t="n">
        <f aca="false">SUM(AU119-BB119)</f>
        <v>1493.9</v>
      </c>
    </row>
    <row r="120" customFormat="false" ht="12.75" hidden="false" customHeight="false" outlineLevel="0" collapsed="false">
      <c r="A120" s="189"/>
      <c r="B120" s="190"/>
      <c r="C120" s="190"/>
      <c r="D120" s="190"/>
      <c r="E120" s="190"/>
      <c r="F120" s="190"/>
      <c r="G120" s="190"/>
      <c r="H120" s="190"/>
      <c r="I120" s="191" t="n">
        <v>34</v>
      </c>
      <c r="J120" s="84" t="s">
        <v>67</v>
      </c>
      <c r="K120" s="192" t="n">
        <f aca="false">SUM(K121)</f>
        <v>13210.38</v>
      </c>
      <c r="L120" s="192" t="n">
        <f aca="false">SUM(L121)</f>
        <v>11000</v>
      </c>
      <c r="M120" s="192" t="n">
        <f aca="false">SUM(M121)</f>
        <v>11000</v>
      </c>
      <c r="N120" s="192" t="n">
        <f aca="false">SUM(N121)</f>
        <v>13000</v>
      </c>
      <c r="O120" s="192" t="n">
        <f aca="false">SUM(O121)</f>
        <v>13000</v>
      </c>
      <c r="P120" s="192" t="n">
        <f aca="false">SUM(P121)</f>
        <v>10000</v>
      </c>
      <c r="Q120" s="192" t="n">
        <f aca="false">SUM(Q121)</f>
        <v>10000</v>
      </c>
      <c r="R120" s="192" t="n">
        <f aca="false">SUM(R121)</f>
        <v>4750.33</v>
      </c>
      <c r="S120" s="192" t="n">
        <f aca="false">SUM(S121)</f>
        <v>10000</v>
      </c>
      <c r="T120" s="192" t="n">
        <f aca="false">SUM(T121)</f>
        <v>4705.82</v>
      </c>
      <c r="U120" s="192" t="n">
        <f aca="false">SUM(U121)</f>
        <v>0</v>
      </c>
      <c r="V120" s="192" t="n">
        <f aca="false">SUM(V121)</f>
        <v>100</v>
      </c>
      <c r="W120" s="192" t="n">
        <f aca="false">SUM(W121)</f>
        <v>10000</v>
      </c>
      <c r="X120" s="192" t="n">
        <f aca="false">SUM(X121)</f>
        <v>20000</v>
      </c>
      <c r="Y120" s="192" t="n">
        <f aca="false">SUM(Y121)</f>
        <v>8000</v>
      </c>
      <c r="Z120" s="192" t="n">
        <f aca="false">SUM(Z121)</f>
        <v>11000</v>
      </c>
      <c r="AA120" s="192" t="n">
        <f aca="false">SUM(AA121)</f>
        <v>10000</v>
      </c>
      <c r="AB120" s="192" t="n">
        <f aca="false">SUM(AB121)</f>
        <v>6404.21</v>
      </c>
      <c r="AC120" s="192" t="n">
        <f aca="false">SUM(AC121)</f>
        <v>13000</v>
      </c>
      <c r="AD120" s="192" t="n">
        <f aca="false">SUM(AD121)</f>
        <v>20000</v>
      </c>
      <c r="AE120" s="192" t="n">
        <f aca="false">SUM(AE121)</f>
        <v>0</v>
      </c>
      <c r="AF120" s="192" t="n">
        <f aca="false">SUM(AF121)</f>
        <v>0</v>
      </c>
      <c r="AG120" s="192" t="n">
        <f aca="false">SUM(AG121)</f>
        <v>20000</v>
      </c>
      <c r="AH120" s="192" t="n">
        <f aca="false">SUM(AH121)</f>
        <v>15827.68</v>
      </c>
      <c r="AI120" s="192" t="n">
        <f aca="false">SUM(AI121)</f>
        <v>20000</v>
      </c>
      <c r="AJ120" s="192" t="n">
        <f aca="false">SUM(AJ121)</f>
        <v>8448.85</v>
      </c>
      <c r="AK120" s="192" t="n">
        <f aca="false">SUM(AK121)</f>
        <v>20000</v>
      </c>
      <c r="AL120" s="192" t="n">
        <f aca="false">SUM(AL121)</f>
        <v>0</v>
      </c>
      <c r="AM120" s="192" t="n">
        <f aca="false">SUM(AM121)</f>
        <v>0</v>
      </c>
      <c r="AN120" s="192" t="n">
        <f aca="false">SUM(AN121)</f>
        <v>20000</v>
      </c>
      <c r="AO120" s="176" t="n">
        <f aca="false">SUM(AN120/$AN$2)</f>
        <v>2654.45616829252</v>
      </c>
      <c r="AP120" s="176" t="n">
        <f aca="false">SUM(AP121)</f>
        <v>34000</v>
      </c>
      <c r="AQ120" s="176"/>
      <c r="AR120" s="176" t="n">
        <f aca="false">SUM(AP120/$AN$2)</f>
        <v>4512.57548609729</v>
      </c>
      <c r="AS120" s="176" t="n">
        <v>35000</v>
      </c>
      <c r="AT120" s="176"/>
      <c r="AU120" s="176" t="n">
        <f aca="false">SUM(AU121)</f>
        <v>1493.9</v>
      </c>
      <c r="AV120" s="177" t="n">
        <f aca="false">SUM(AU120/AR120*100)</f>
        <v>33.1052633823529</v>
      </c>
      <c r="BB120" s="19" t="n">
        <f aca="false">SUM(AW120+AX120+AY120+AZ120+BA120)</f>
        <v>0</v>
      </c>
      <c r="BC120" s="143" t="n">
        <f aca="false">SUM(AU120-BB120)</f>
        <v>1493.9</v>
      </c>
    </row>
    <row r="121" customFormat="false" ht="12.75" hidden="false" customHeight="false" outlineLevel="0" collapsed="false">
      <c r="A121" s="193"/>
      <c r="B121" s="194" t="s">
        <v>83</v>
      </c>
      <c r="C121" s="194"/>
      <c r="D121" s="194"/>
      <c r="E121" s="194"/>
      <c r="F121" s="194"/>
      <c r="G121" s="194"/>
      <c r="H121" s="194"/>
      <c r="I121" s="195" t="n">
        <v>343</v>
      </c>
      <c r="J121" s="196" t="s">
        <v>309</v>
      </c>
      <c r="K121" s="197" t="n">
        <f aca="false">SUM(K122)</f>
        <v>13210.38</v>
      </c>
      <c r="L121" s="197" t="n">
        <f aca="false">SUM(L122)</f>
        <v>11000</v>
      </c>
      <c r="M121" s="197" t="n">
        <f aca="false">SUM(M122)</f>
        <v>11000</v>
      </c>
      <c r="N121" s="197" t="n">
        <f aca="false">SUM(N122:N122)</f>
        <v>13000</v>
      </c>
      <c r="O121" s="197" t="n">
        <f aca="false">SUM(O122:O122)</f>
        <v>13000</v>
      </c>
      <c r="P121" s="197" t="n">
        <f aca="false">SUM(P122:P122)</f>
        <v>10000</v>
      </c>
      <c r="Q121" s="197" t="n">
        <f aca="false">SUM(Q122:Q122)</f>
        <v>10000</v>
      </c>
      <c r="R121" s="197" t="n">
        <f aca="false">SUM(R122:R122)</f>
        <v>4750.33</v>
      </c>
      <c r="S121" s="197" t="n">
        <f aca="false">SUM(S122:S122)</f>
        <v>10000</v>
      </c>
      <c r="T121" s="197" t="n">
        <f aca="false">SUM(T122:T122)</f>
        <v>4705.82</v>
      </c>
      <c r="U121" s="197" t="n">
        <f aca="false">SUM(U122:U122)</f>
        <v>0</v>
      </c>
      <c r="V121" s="197" t="n">
        <f aca="false">SUM(V122:V122)</f>
        <v>100</v>
      </c>
      <c r="W121" s="197" t="n">
        <f aca="false">SUM(W122:W122)</f>
        <v>10000</v>
      </c>
      <c r="X121" s="197" t="n">
        <f aca="false">SUM(X122:X122)</f>
        <v>20000</v>
      </c>
      <c r="Y121" s="197" t="n">
        <f aca="false">SUM(Y122:Y122)</f>
        <v>8000</v>
      </c>
      <c r="Z121" s="197" t="n">
        <f aca="false">SUM(Z122:Z122)</f>
        <v>11000</v>
      </c>
      <c r="AA121" s="197" t="n">
        <f aca="false">SUM(AA122:AA122)</f>
        <v>10000</v>
      </c>
      <c r="AB121" s="197" t="n">
        <f aca="false">SUM(AB122:AB122)</f>
        <v>6404.21</v>
      </c>
      <c r="AC121" s="197" t="n">
        <f aca="false">SUM(AC122:AC122)</f>
        <v>13000</v>
      </c>
      <c r="AD121" s="197" t="n">
        <f aca="false">SUM(AD122:AD122)</f>
        <v>20000</v>
      </c>
      <c r="AE121" s="197" t="n">
        <f aca="false">SUM(AE122:AE122)</f>
        <v>0</v>
      </c>
      <c r="AF121" s="197" t="n">
        <f aca="false">SUM(AF122:AF122)</f>
        <v>0</v>
      </c>
      <c r="AG121" s="197" t="n">
        <f aca="false">SUM(AG122:AG122)</f>
        <v>20000</v>
      </c>
      <c r="AH121" s="197" t="n">
        <f aca="false">SUM(AH122:AH122)</f>
        <v>15827.68</v>
      </c>
      <c r="AI121" s="197" t="n">
        <f aca="false">SUM(AI122:AI122)</f>
        <v>20000</v>
      </c>
      <c r="AJ121" s="197" t="n">
        <f aca="false">SUM(AJ122:AJ122)</f>
        <v>8448.85</v>
      </c>
      <c r="AK121" s="197" t="n">
        <f aca="false">SUM(AK122:AK124)</f>
        <v>20000</v>
      </c>
      <c r="AL121" s="197" t="n">
        <f aca="false">SUM(AL122:AL124)</f>
        <v>0</v>
      </c>
      <c r="AM121" s="197" t="n">
        <f aca="false">SUM(AM122:AM124)</f>
        <v>0</v>
      </c>
      <c r="AN121" s="197" t="n">
        <f aca="false">SUM(AN122:AN124)</f>
        <v>20000</v>
      </c>
      <c r="AO121" s="176" t="n">
        <f aca="false">SUM(AN121/$AN$2)</f>
        <v>2654.45616829252</v>
      </c>
      <c r="AP121" s="188" t="n">
        <f aca="false">SUM(AP122:AP124)</f>
        <v>34000</v>
      </c>
      <c r="AQ121" s="188"/>
      <c r="AR121" s="176" t="n">
        <f aca="false">SUM(AP121/$AN$2)</f>
        <v>4512.57548609729</v>
      </c>
      <c r="AS121" s="188"/>
      <c r="AT121" s="188"/>
      <c r="AU121" s="176" t="n">
        <f aca="false">SUM(AU122:AU124)</f>
        <v>1493.9</v>
      </c>
      <c r="AV121" s="177" t="n">
        <f aca="false">SUM(AU121/AR121*100)</f>
        <v>33.1052633823529</v>
      </c>
      <c r="BB121" s="19" t="n">
        <f aca="false">SUM(AW121+AX121+AY121+AZ121+BA121)</f>
        <v>0</v>
      </c>
      <c r="BC121" s="143" t="n">
        <f aca="false">SUM(AU121-BB121)</f>
        <v>1493.9</v>
      </c>
    </row>
    <row r="122" customFormat="false" ht="12.75" hidden="false" customHeight="false" outlineLevel="0" collapsed="false">
      <c r="A122" s="193"/>
      <c r="B122" s="194"/>
      <c r="C122" s="194"/>
      <c r="D122" s="194"/>
      <c r="E122" s="194"/>
      <c r="F122" s="194"/>
      <c r="G122" s="194"/>
      <c r="H122" s="194"/>
      <c r="I122" s="195" t="n">
        <v>34311</v>
      </c>
      <c r="J122" s="196" t="s">
        <v>310</v>
      </c>
      <c r="K122" s="197" t="n">
        <v>13210.38</v>
      </c>
      <c r="L122" s="197" t="n">
        <v>11000</v>
      </c>
      <c r="M122" s="197" t="n">
        <v>11000</v>
      </c>
      <c r="N122" s="197" t="n">
        <v>13000</v>
      </c>
      <c r="O122" s="197" t="n">
        <v>13000</v>
      </c>
      <c r="P122" s="197" t="n">
        <v>10000</v>
      </c>
      <c r="Q122" s="197" t="n">
        <v>10000</v>
      </c>
      <c r="R122" s="197" t="n">
        <v>4750.33</v>
      </c>
      <c r="S122" s="197" t="n">
        <v>10000</v>
      </c>
      <c r="T122" s="197" t="n">
        <v>4705.82</v>
      </c>
      <c r="U122" s="197"/>
      <c r="V122" s="176" t="n">
        <f aca="false">S122/P122*100</f>
        <v>100</v>
      </c>
      <c r="W122" s="188" t="n">
        <v>10000</v>
      </c>
      <c r="X122" s="197" t="n">
        <v>20000</v>
      </c>
      <c r="Y122" s="197" t="n">
        <v>8000</v>
      </c>
      <c r="Z122" s="197" t="n">
        <v>11000</v>
      </c>
      <c r="AA122" s="197" t="n">
        <v>10000</v>
      </c>
      <c r="AB122" s="197" t="n">
        <v>6404.21</v>
      </c>
      <c r="AC122" s="197" t="n">
        <v>13000</v>
      </c>
      <c r="AD122" s="197" t="n">
        <v>20000</v>
      </c>
      <c r="AE122" s="197"/>
      <c r="AF122" s="197"/>
      <c r="AG122" s="198" t="n">
        <f aca="false">SUM(AD122+AE122-AF122)</f>
        <v>20000</v>
      </c>
      <c r="AH122" s="197" t="n">
        <v>15827.68</v>
      </c>
      <c r="AI122" s="197" t="n">
        <v>20000</v>
      </c>
      <c r="AJ122" s="129" t="n">
        <v>8448.85</v>
      </c>
      <c r="AK122" s="197" t="n">
        <v>20000</v>
      </c>
      <c r="AL122" s="197"/>
      <c r="AM122" s="197"/>
      <c r="AN122" s="129" t="n">
        <f aca="false">SUM(AK122+AL122-AM122)</f>
        <v>20000</v>
      </c>
      <c r="AO122" s="176" t="n">
        <f aca="false">SUM(AN122/$AN$2)</f>
        <v>2654.45616829252</v>
      </c>
      <c r="AP122" s="131" t="n">
        <v>15000</v>
      </c>
      <c r="AQ122" s="131"/>
      <c r="AR122" s="176" t="n">
        <f aca="false">SUM(AP122/$AN$2)</f>
        <v>1990.84212621939</v>
      </c>
      <c r="AS122" s="131"/>
      <c r="AT122" s="131"/>
      <c r="AU122" s="176" t="n">
        <v>1376.03</v>
      </c>
      <c r="AV122" s="177" t="n">
        <f aca="false">SUM(AU122/AR122*100)</f>
        <v>69.1179869</v>
      </c>
      <c r="AW122" s="176" t="n">
        <v>1376.03</v>
      </c>
      <c r="BB122" s="19" t="n">
        <f aca="false">SUM(AW122+AX122+AY122+AZ122+BA122)</f>
        <v>1376.03</v>
      </c>
      <c r="BC122" s="143" t="n">
        <f aca="false">SUM(AU122-BB122)</f>
        <v>0</v>
      </c>
    </row>
    <row r="123" customFormat="false" ht="12.75" hidden="false" customHeight="false" outlineLevel="0" collapsed="false">
      <c r="A123" s="193"/>
      <c r="B123" s="194"/>
      <c r="C123" s="194"/>
      <c r="D123" s="194"/>
      <c r="E123" s="194"/>
      <c r="F123" s="194"/>
      <c r="G123" s="194"/>
      <c r="H123" s="194"/>
      <c r="I123" s="195" t="n">
        <v>34312</v>
      </c>
      <c r="J123" s="196" t="s">
        <v>311</v>
      </c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76"/>
      <c r="W123" s="188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8"/>
      <c r="AH123" s="197"/>
      <c r="AI123" s="197"/>
      <c r="AJ123" s="129"/>
      <c r="AK123" s="197"/>
      <c r="AL123" s="197"/>
      <c r="AM123" s="197"/>
      <c r="AN123" s="129"/>
      <c r="AO123" s="176" t="n">
        <f aca="false">SUM(AN123/$AN$2)</f>
        <v>0</v>
      </c>
      <c r="AP123" s="131" t="n">
        <v>18000</v>
      </c>
      <c r="AQ123" s="131"/>
      <c r="AR123" s="176" t="n">
        <f aca="false">SUM(AP123/$AN$2)</f>
        <v>2389.01055146327</v>
      </c>
      <c r="AS123" s="131"/>
      <c r="AT123" s="131"/>
      <c r="AU123" s="176" t="n">
        <v>99.88</v>
      </c>
      <c r="AV123" s="177" t="n">
        <f aca="false">SUM(AU123/AR123*100)</f>
        <v>4.18081033333333</v>
      </c>
      <c r="AW123" s="176" t="n">
        <v>99.88</v>
      </c>
      <c r="BB123" s="19" t="n">
        <f aca="false">SUM(AW123+AX123+AY123+AZ123+BA123)</f>
        <v>99.88</v>
      </c>
      <c r="BC123" s="143" t="n">
        <f aca="false">SUM(AU123-BB123)</f>
        <v>0</v>
      </c>
    </row>
    <row r="124" customFormat="false" ht="12.75" hidden="false" customHeight="false" outlineLevel="0" collapsed="false">
      <c r="A124" s="193"/>
      <c r="B124" s="194"/>
      <c r="C124" s="194"/>
      <c r="D124" s="194"/>
      <c r="E124" s="194"/>
      <c r="F124" s="194"/>
      <c r="G124" s="194"/>
      <c r="H124" s="194"/>
      <c r="I124" s="195" t="n">
        <v>34315</v>
      </c>
      <c r="J124" s="196" t="s">
        <v>312</v>
      </c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76"/>
      <c r="W124" s="188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8"/>
      <c r="AH124" s="197"/>
      <c r="AI124" s="197"/>
      <c r="AJ124" s="129"/>
      <c r="AK124" s="197"/>
      <c r="AL124" s="197"/>
      <c r="AM124" s="197"/>
      <c r="AN124" s="129"/>
      <c r="AO124" s="176" t="n">
        <f aca="false">SUM(AN124/$AN$2)</f>
        <v>0</v>
      </c>
      <c r="AP124" s="131" t="n">
        <v>1000</v>
      </c>
      <c r="AQ124" s="131"/>
      <c r="AR124" s="176" t="n">
        <f aca="false">SUM(AP124/$AN$2)</f>
        <v>132.722808414626</v>
      </c>
      <c r="AS124" s="131"/>
      <c r="AT124" s="131"/>
      <c r="AU124" s="176" t="n">
        <v>17.99</v>
      </c>
      <c r="AV124" s="177" t="n">
        <f aca="false">SUM(AU124/AR124*100)</f>
        <v>13.5545655</v>
      </c>
      <c r="AW124" s="176" t="n">
        <v>17.99</v>
      </c>
      <c r="BB124" s="19" t="n">
        <f aca="false">SUM(AW124+AX124+AY124+AZ124+BA124)</f>
        <v>17.99</v>
      </c>
      <c r="BC124" s="143" t="n">
        <f aca="false">SUM(AU124-BB124)</f>
        <v>0</v>
      </c>
    </row>
    <row r="125" customFormat="false" ht="12.75" hidden="false" customHeight="false" outlineLevel="0" collapsed="false">
      <c r="A125" s="178" t="s">
        <v>313</v>
      </c>
      <c r="B125" s="172"/>
      <c r="C125" s="172"/>
      <c r="D125" s="172"/>
      <c r="E125" s="172"/>
      <c r="F125" s="172"/>
      <c r="G125" s="172"/>
      <c r="H125" s="172"/>
      <c r="I125" s="185" t="s">
        <v>314</v>
      </c>
      <c r="J125" s="186" t="s">
        <v>315</v>
      </c>
      <c r="K125" s="187" t="n">
        <f aca="false">SUM(K126)</f>
        <v>17615</v>
      </c>
      <c r="L125" s="187" t="n">
        <f aca="false">SUM(L126)</f>
        <v>0</v>
      </c>
      <c r="M125" s="187" t="n">
        <f aca="false">SUM(M126)</f>
        <v>0</v>
      </c>
      <c r="N125" s="187" t="n">
        <f aca="false">SUM(N126)</f>
        <v>36000</v>
      </c>
      <c r="O125" s="187" t="n">
        <f aca="false">SUM(O126)</f>
        <v>36000</v>
      </c>
      <c r="P125" s="187" t="n">
        <f aca="false">SUM(P126)</f>
        <v>55000</v>
      </c>
      <c r="Q125" s="187" t="n">
        <f aca="false">SUM(Q126)</f>
        <v>55000</v>
      </c>
      <c r="R125" s="187" t="n">
        <f aca="false">SUM(R126)</f>
        <v>15657</v>
      </c>
      <c r="S125" s="187" t="e">
        <f aca="false">SUM(S126)</f>
        <v>#REF!</v>
      </c>
      <c r="T125" s="187" t="e">
        <f aca="false">SUM(T126)</f>
        <v>#REF!</v>
      </c>
      <c r="U125" s="187" t="e">
        <f aca="false">SUM(U126)</f>
        <v>#REF!</v>
      </c>
      <c r="V125" s="187" t="e">
        <f aca="false">SUM(V126)</f>
        <v>#DIV/0!</v>
      </c>
      <c r="W125" s="187" t="n">
        <f aca="false">SUM(W126)</f>
        <v>110020</v>
      </c>
      <c r="X125" s="187" t="n">
        <f aca="false">SUM(X126)</f>
        <v>230000</v>
      </c>
      <c r="Y125" s="187" t="n">
        <f aca="false">SUM(Y126)</f>
        <v>375000</v>
      </c>
      <c r="Z125" s="187" t="n">
        <f aca="false">SUM(Z126)</f>
        <v>415000</v>
      </c>
      <c r="AA125" s="187" t="n">
        <f aca="false">SUM(AA126)</f>
        <v>282000</v>
      </c>
      <c r="AB125" s="187" t="n">
        <f aca="false">SUM(AB126)</f>
        <v>82653.65</v>
      </c>
      <c r="AC125" s="187" t="n">
        <f aca="false">SUM(AC126)</f>
        <v>590000</v>
      </c>
      <c r="AD125" s="187" t="n">
        <f aca="false">SUM(AD126)</f>
        <v>390000</v>
      </c>
      <c r="AE125" s="187" t="n">
        <f aca="false">SUM(AE126)</f>
        <v>0</v>
      </c>
      <c r="AF125" s="187" t="n">
        <f aca="false">SUM(AF126)</f>
        <v>0</v>
      </c>
      <c r="AG125" s="187" t="n">
        <f aca="false">SUM(AG126)</f>
        <v>390000</v>
      </c>
      <c r="AH125" s="187" t="n">
        <f aca="false">SUM(AH126)</f>
        <v>154491.43</v>
      </c>
      <c r="AI125" s="187" t="n">
        <f aca="false">SUM(AI126)</f>
        <v>207000</v>
      </c>
      <c r="AJ125" s="187" t="n">
        <f aca="false">SUM(AJ126)</f>
        <v>14429.98</v>
      </c>
      <c r="AK125" s="187" t="n">
        <f aca="false">SUM(AK126)</f>
        <v>315000</v>
      </c>
      <c r="AL125" s="187" t="n">
        <f aca="false">SUM(AL126)</f>
        <v>75000</v>
      </c>
      <c r="AM125" s="187" t="n">
        <f aca="false">SUM(AM126)</f>
        <v>200000</v>
      </c>
      <c r="AN125" s="187" t="n">
        <f aca="false">SUM(AN126)</f>
        <v>190000</v>
      </c>
      <c r="AO125" s="176" t="n">
        <f aca="false">SUM(AN125/$AN$2)</f>
        <v>25217.333598779</v>
      </c>
      <c r="AP125" s="188" t="n">
        <f aca="false">SUM(AP126)</f>
        <v>315000</v>
      </c>
      <c r="AQ125" s="188" t="n">
        <f aca="false">SUM(AQ126)</f>
        <v>0</v>
      </c>
      <c r="AR125" s="176" t="n">
        <f aca="false">SUM(AP125/$AN$2)</f>
        <v>41807.6846506072</v>
      </c>
      <c r="AS125" s="188" t="n">
        <f aca="false">SUM(AS126)</f>
        <v>350000</v>
      </c>
      <c r="AT125" s="188" t="n">
        <f aca="false">SUM(AT126)</f>
        <v>0</v>
      </c>
      <c r="AU125" s="176" t="n">
        <f aca="false">SUM(AU126)</f>
        <v>24750.01</v>
      </c>
      <c r="AV125" s="177" t="n">
        <f aca="false">SUM(AU125/AR125*100)</f>
        <v>59.1996667761905</v>
      </c>
      <c r="BB125" s="19" t="n">
        <f aca="false">SUM(AW125+AX125+AY125+AZ125+BA125)</f>
        <v>0</v>
      </c>
      <c r="BC125" s="143" t="n">
        <f aca="false">SUM(AU125-BB125)</f>
        <v>24750.01</v>
      </c>
    </row>
    <row r="126" customFormat="false" ht="12.75" hidden="false" customHeight="false" outlineLevel="0" collapsed="false">
      <c r="A126" s="178"/>
      <c r="B126" s="172"/>
      <c r="C126" s="172"/>
      <c r="D126" s="172"/>
      <c r="E126" s="172"/>
      <c r="F126" s="172"/>
      <c r="G126" s="172"/>
      <c r="H126" s="172"/>
      <c r="I126" s="185" t="s">
        <v>209</v>
      </c>
      <c r="J126" s="186"/>
      <c r="K126" s="187" t="n">
        <f aca="false">SUM(K129)</f>
        <v>17615</v>
      </c>
      <c r="L126" s="187" t="n">
        <f aca="false">SUM(L129)</f>
        <v>0</v>
      </c>
      <c r="M126" s="187" t="n">
        <f aca="false">SUM(M129)</f>
        <v>0</v>
      </c>
      <c r="N126" s="187" t="n">
        <f aca="false">SUM(N129)</f>
        <v>36000</v>
      </c>
      <c r="O126" s="187" t="n">
        <f aca="false">SUM(O129)</f>
        <v>36000</v>
      </c>
      <c r="P126" s="187" t="n">
        <f aca="false">SUM(P129)</f>
        <v>55000</v>
      </c>
      <c r="Q126" s="187" t="n">
        <f aca="false">SUM(Q129)</f>
        <v>55000</v>
      </c>
      <c r="R126" s="187" t="n">
        <f aca="false">SUM(R129)</f>
        <v>15657</v>
      </c>
      <c r="S126" s="187" t="e">
        <f aca="false">SUM(S129)</f>
        <v>#REF!</v>
      </c>
      <c r="T126" s="187" t="e">
        <f aca="false">SUM(T129)</f>
        <v>#REF!</v>
      </c>
      <c r="U126" s="187" t="e">
        <f aca="false">SUM(U129)</f>
        <v>#REF!</v>
      </c>
      <c r="V126" s="187" t="e">
        <f aca="false">SUM(V129)</f>
        <v>#DIV/0!</v>
      </c>
      <c r="W126" s="187" t="n">
        <f aca="false">SUM(W129)</f>
        <v>110020</v>
      </c>
      <c r="X126" s="187" t="n">
        <f aca="false">SUM(X129)</f>
        <v>230000</v>
      </c>
      <c r="Y126" s="187" t="n">
        <f aca="false">SUM(Y129)</f>
        <v>375000</v>
      </c>
      <c r="Z126" s="187" t="n">
        <f aca="false">SUM(Z129)</f>
        <v>415000</v>
      </c>
      <c r="AA126" s="187" t="n">
        <f aca="false">SUM(AA129)</f>
        <v>282000</v>
      </c>
      <c r="AB126" s="187" t="n">
        <f aca="false">SUM(AB129)</f>
        <v>82653.65</v>
      </c>
      <c r="AC126" s="187" t="n">
        <f aca="false">SUM(AC129)</f>
        <v>590000</v>
      </c>
      <c r="AD126" s="187" t="n">
        <f aca="false">SUM(AD129)</f>
        <v>390000</v>
      </c>
      <c r="AE126" s="187" t="n">
        <f aca="false">SUM(AE129)</f>
        <v>0</v>
      </c>
      <c r="AF126" s="187" t="n">
        <f aca="false">SUM(AF129)</f>
        <v>0</v>
      </c>
      <c r="AG126" s="187" t="n">
        <f aca="false">SUM(AG129)</f>
        <v>390000</v>
      </c>
      <c r="AH126" s="187" t="n">
        <f aca="false">SUM(AH129)</f>
        <v>154491.43</v>
      </c>
      <c r="AI126" s="187" t="n">
        <f aca="false">SUM(AI129)</f>
        <v>207000</v>
      </c>
      <c r="AJ126" s="187" t="n">
        <f aca="false">SUM(AJ129)</f>
        <v>14429.98</v>
      </c>
      <c r="AK126" s="187" t="n">
        <f aca="false">SUM(AK129)</f>
        <v>315000</v>
      </c>
      <c r="AL126" s="187" t="n">
        <f aca="false">SUM(AL129)</f>
        <v>75000</v>
      </c>
      <c r="AM126" s="187" t="n">
        <f aca="false">SUM(AM129)</f>
        <v>200000</v>
      </c>
      <c r="AN126" s="187" t="n">
        <f aca="false">SUM(AN129)</f>
        <v>190000</v>
      </c>
      <c r="AO126" s="176" t="n">
        <f aca="false">SUM(AN126/$AN$2)</f>
        <v>25217.333598779</v>
      </c>
      <c r="AP126" s="188" t="n">
        <f aca="false">SUM(AP129)</f>
        <v>315000</v>
      </c>
      <c r="AQ126" s="188" t="n">
        <f aca="false">SUM(AQ129)</f>
        <v>0</v>
      </c>
      <c r="AR126" s="176" t="n">
        <f aca="false">SUM(AP126/$AN$2)</f>
        <v>41807.6846506072</v>
      </c>
      <c r="AS126" s="188" t="n">
        <f aca="false">SUM(AS129)</f>
        <v>350000</v>
      </c>
      <c r="AT126" s="188" t="n">
        <f aca="false">SUM(AT129)</f>
        <v>0</v>
      </c>
      <c r="AU126" s="176" t="n">
        <f aca="false">SUM(AU129)</f>
        <v>24750.01</v>
      </c>
      <c r="AV126" s="177" t="n">
        <f aca="false">SUM(AU126/AR126*100)</f>
        <v>59.1996667761905</v>
      </c>
      <c r="BB126" s="19" t="n">
        <f aca="false">SUM(AW126+AX126+AY126+AZ126+BA126)</f>
        <v>0</v>
      </c>
      <c r="BC126" s="143" t="n">
        <f aca="false">SUM(AU126-BB126)</f>
        <v>24750.01</v>
      </c>
    </row>
    <row r="127" customFormat="false" ht="12.75" hidden="false" customHeight="false" outlineLevel="0" collapsed="false">
      <c r="A127" s="178"/>
      <c r="B127" s="172" t="s">
        <v>229</v>
      </c>
      <c r="C127" s="172"/>
      <c r="D127" s="172"/>
      <c r="E127" s="172"/>
      <c r="F127" s="172"/>
      <c r="G127" s="172"/>
      <c r="H127" s="172"/>
      <c r="I127" s="201" t="s">
        <v>230</v>
      </c>
      <c r="J127" s="186" t="s">
        <v>28</v>
      </c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  <c r="AF127" s="187"/>
      <c r="AG127" s="187"/>
      <c r="AH127" s="187"/>
      <c r="AI127" s="187"/>
      <c r="AJ127" s="187"/>
      <c r="AK127" s="187"/>
      <c r="AL127" s="187"/>
      <c r="AM127" s="187"/>
      <c r="AN127" s="187"/>
      <c r="AO127" s="176" t="n">
        <f aca="false">SUM(AN127/$AN$2)</f>
        <v>0</v>
      </c>
      <c r="AP127" s="188" t="n">
        <f aca="false">SUM(AX134:AX148)</f>
        <v>693.56</v>
      </c>
      <c r="AQ127" s="188"/>
      <c r="AR127" s="176" t="n">
        <f aca="false">SUM(AP127/$AN$2)</f>
        <v>92.051231004048</v>
      </c>
      <c r="AS127" s="188" t="n">
        <v>300000</v>
      </c>
      <c r="AT127" s="188"/>
      <c r="AU127" s="176" t="n">
        <v>24056.45</v>
      </c>
      <c r="AV127" s="177" t="n">
        <f aca="false">SUM(AU127/AR127*100)</f>
        <v>26133.762403397</v>
      </c>
      <c r="BC127" s="143" t="n">
        <f aca="false">SUM(AU127-BB127)</f>
        <v>24056.45</v>
      </c>
    </row>
    <row r="128" customFormat="false" ht="12.75" hidden="false" customHeight="false" outlineLevel="0" collapsed="false">
      <c r="A128" s="178"/>
      <c r="B128" s="172" t="s">
        <v>229</v>
      </c>
      <c r="C128" s="172"/>
      <c r="D128" s="172"/>
      <c r="E128" s="172"/>
      <c r="F128" s="172"/>
      <c r="G128" s="172"/>
      <c r="H128" s="172"/>
      <c r="I128" s="201" t="s">
        <v>316</v>
      </c>
      <c r="J128" s="186" t="s">
        <v>317</v>
      </c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7"/>
      <c r="AE128" s="187"/>
      <c r="AF128" s="187"/>
      <c r="AG128" s="187"/>
      <c r="AH128" s="187"/>
      <c r="AI128" s="187"/>
      <c r="AJ128" s="187"/>
      <c r="AK128" s="187"/>
      <c r="AL128" s="187"/>
      <c r="AM128" s="187"/>
      <c r="AN128" s="187"/>
      <c r="AO128" s="176" t="n">
        <f aca="false">SUM(AN128/$AN$2)</f>
        <v>0</v>
      </c>
      <c r="AP128" s="188" t="n">
        <f aca="false">SUM(AZ135:AZ140)</f>
        <v>0</v>
      </c>
      <c r="AQ128" s="188"/>
      <c r="AR128" s="176" t="n">
        <f aca="false">SUM(AP128/$AN$2)</f>
        <v>0</v>
      </c>
      <c r="AS128" s="188" t="n">
        <v>50000</v>
      </c>
      <c r="AT128" s="188"/>
      <c r="AU128" s="176" t="n">
        <v>693.56</v>
      </c>
      <c r="AV128" s="177" t="n">
        <v>0</v>
      </c>
      <c r="BC128" s="143" t="n">
        <f aca="false">SUM(AU128-BB128)</f>
        <v>693.56</v>
      </c>
    </row>
    <row r="129" customFormat="false" ht="12.75" hidden="false" customHeight="false" outlineLevel="0" collapsed="false">
      <c r="A129" s="189"/>
      <c r="B129" s="190"/>
      <c r="C129" s="190"/>
      <c r="D129" s="190"/>
      <c r="E129" s="190"/>
      <c r="F129" s="190"/>
      <c r="G129" s="190"/>
      <c r="H129" s="190"/>
      <c r="I129" s="191" t="n">
        <v>4</v>
      </c>
      <c r="J129" s="84" t="s">
        <v>71</v>
      </c>
      <c r="K129" s="192" t="n">
        <f aca="false">SUM(K133)</f>
        <v>17615</v>
      </c>
      <c r="L129" s="192" t="n">
        <f aca="false">SUM(L133)</f>
        <v>0</v>
      </c>
      <c r="M129" s="192" t="n">
        <f aca="false">SUM(M133)</f>
        <v>0</v>
      </c>
      <c r="N129" s="192" t="n">
        <f aca="false">SUM(N133)</f>
        <v>36000</v>
      </c>
      <c r="O129" s="192" t="n">
        <f aca="false">SUM(O133)</f>
        <v>36000</v>
      </c>
      <c r="P129" s="192" t="n">
        <f aca="false">SUM(P133)</f>
        <v>55000</v>
      </c>
      <c r="Q129" s="192" t="n">
        <f aca="false">SUM(Q133)</f>
        <v>55000</v>
      </c>
      <c r="R129" s="192" t="n">
        <f aca="false">SUM(R133)</f>
        <v>15657</v>
      </c>
      <c r="S129" s="192" t="e">
        <f aca="false">SUM(S133)</f>
        <v>#REF!</v>
      </c>
      <c r="T129" s="192" t="e">
        <f aca="false">SUM(T133)</f>
        <v>#REF!</v>
      </c>
      <c r="U129" s="192" t="e">
        <f aca="false">SUM(U133)</f>
        <v>#REF!</v>
      </c>
      <c r="V129" s="192" t="e">
        <f aca="false">SUM(V133)</f>
        <v>#DIV/0!</v>
      </c>
      <c r="W129" s="192" t="n">
        <f aca="false">SUM(W133+W130)</f>
        <v>110020</v>
      </c>
      <c r="X129" s="176" t="n">
        <f aca="false">SUM(X133+X130)</f>
        <v>230000</v>
      </c>
      <c r="Y129" s="176" t="n">
        <f aca="false">SUM(Y133+Y130)</f>
        <v>375000</v>
      </c>
      <c r="Z129" s="176" t="n">
        <f aca="false">SUM(Z133+Z130)</f>
        <v>415000</v>
      </c>
      <c r="AA129" s="176" t="n">
        <f aca="false">SUM(AA133+AA130)</f>
        <v>282000</v>
      </c>
      <c r="AB129" s="176" t="n">
        <f aca="false">SUM(AB133+AB130)</f>
        <v>82653.65</v>
      </c>
      <c r="AC129" s="176" t="n">
        <f aca="false">SUM(AC133+AC130)</f>
        <v>590000</v>
      </c>
      <c r="AD129" s="176" t="n">
        <f aca="false">SUM(AD133+AD130)</f>
        <v>390000</v>
      </c>
      <c r="AE129" s="176" t="n">
        <f aca="false">SUM(AE133+AE130)</f>
        <v>0</v>
      </c>
      <c r="AF129" s="176" t="n">
        <f aca="false">SUM(AF133+AF130)</f>
        <v>0</v>
      </c>
      <c r="AG129" s="176" t="n">
        <f aca="false">SUM(AG133+AG130)</f>
        <v>390000</v>
      </c>
      <c r="AH129" s="176" t="n">
        <f aca="false">SUM(AH133+AH130)</f>
        <v>154491.43</v>
      </c>
      <c r="AI129" s="176" t="n">
        <f aca="false">SUM(AI133+AI130)</f>
        <v>207000</v>
      </c>
      <c r="AJ129" s="176" t="n">
        <f aca="false">SUM(AJ133+AJ130)</f>
        <v>14429.98</v>
      </c>
      <c r="AK129" s="176" t="n">
        <f aca="false">SUM(AK133+AK130)</f>
        <v>315000</v>
      </c>
      <c r="AL129" s="176" t="n">
        <f aca="false">SUM(AL133+AL130)</f>
        <v>75000</v>
      </c>
      <c r="AM129" s="176" t="n">
        <f aca="false">SUM(AM133+AM130)</f>
        <v>200000</v>
      </c>
      <c r="AN129" s="176" t="n">
        <f aca="false">SUM(AN133+AN130)</f>
        <v>190000</v>
      </c>
      <c r="AO129" s="176" t="n">
        <f aca="false">SUM(AN129/$AN$2)</f>
        <v>25217.333598779</v>
      </c>
      <c r="AP129" s="176" t="n">
        <f aca="false">SUM(AP133+AP130)</f>
        <v>315000</v>
      </c>
      <c r="AQ129" s="176" t="n">
        <f aca="false">SUM(AQ133+AQ130)</f>
        <v>0</v>
      </c>
      <c r="AR129" s="176" t="n">
        <f aca="false">SUM(AP129/$AN$2)</f>
        <v>41807.6846506072</v>
      </c>
      <c r="AS129" s="176" t="n">
        <f aca="false">SUM(AS133+AS130)</f>
        <v>350000</v>
      </c>
      <c r="AT129" s="176" t="n">
        <f aca="false">SUM(AT133+AT130)</f>
        <v>0</v>
      </c>
      <c r="AU129" s="176" t="n">
        <f aca="false">SUM(AU133)</f>
        <v>24750.01</v>
      </c>
      <c r="AV129" s="177" t="n">
        <f aca="false">SUM(AU129/AR129*100)</f>
        <v>59.1996667761905</v>
      </c>
      <c r="BB129" s="19" t="n">
        <f aca="false">SUM(AW129+AX129+AY129+AZ129+BA129)</f>
        <v>0</v>
      </c>
      <c r="BC129" s="143" t="n">
        <f aca="false">SUM(AU129-BB129)</f>
        <v>24750.01</v>
      </c>
    </row>
    <row r="130" customFormat="false" ht="12.75" hidden="true" customHeight="false" outlineLevel="0" collapsed="false">
      <c r="A130" s="189"/>
      <c r="B130" s="190"/>
      <c r="C130" s="190"/>
      <c r="D130" s="190"/>
      <c r="E130" s="190"/>
      <c r="F130" s="190"/>
      <c r="G130" s="190"/>
      <c r="H130" s="190"/>
      <c r="I130" s="191" t="n">
        <v>41</v>
      </c>
      <c r="J130" s="84" t="s">
        <v>318</v>
      </c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 t="n">
        <f aca="false">SUM(W131)</f>
        <v>60020</v>
      </c>
      <c r="X130" s="176" t="n">
        <f aca="false">SUM(X131)</f>
        <v>100000</v>
      </c>
      <c r="Y130" s="176" t="n">
        <f aca="false">SUM(Y131)</f>
        <v>200000</v>
      </c>
      <c r="Z130" s="176" t="n">
        <f aca="false">SUM(Z131)</f>
        <v>200000</v>
      </c>
      <c r="AA130" s="176" t="n">
        <f aca="false">SUM(AA131)</f>
        <v>200000</v>
      </c>
      <c r="AB130" s="176" t="n">
        <f aca="false">SUM(AB131)</f>
        <v>0</v>
      </c>
      <c r="AC130" s="176" t="n">
        <f aca="false">SUM(AC131)</f>
        <v>200000</v>
      </c>
      <c r="AD130" s="176" t="n">
        <f aca="false">SUM(AD131)</f>
        <v>0</v>
      </c>
      <c r="AE130" s="176" t="n">
        <f aca="false">SUM(AE131)</f>
        <v>0</v>
      </c>
      <c r="AF130" s="176" t="n">
        <f aca="false">SUM(AF131)</f>
        <v>0</v>
      </c>
      <c r="AG130" s="176" t="n">
        <f aca="false">SUM(AG131)</f>
        <v>0</v>
      </c>
      <c r="AH130" s="176" t="n">
        <f aca="false">SUM(AH131)</f>
        <v>0</v>
      </c>
      <c r="AI130" s="176" t="n">
        <f aca="false">SUM(AI131)</f>
        <v>100000</v>
      </c>
      <c r="AJ130" s="176" t="n">
        <f aca="false">SUM(AJ131)</f>
        <v>0</v>
      </c>
      <c r="AK130" s="176" t="n">
        <f aca="false">SUM(AK131)</f>
        <v>0</v>
      </c>
      <c r="AL130" s="176" t="n">
        <f aca="false">SUM(AL131)</f>
        <v>0</v>
      </c>
      <c r="AM130" s="176" t="n">
        <f aca="false">SUM(AM131)</f>
        <v>0</v>
      </c>
      <c r="AN130" s="176" t="n">
        <f aca="false">SUM(AN131)</f>
        <v>0</v>
      </c>
      <c r="AO130" s="176" t="n">
        <f aca="false">SUM(AN130/$AN$2)</f>
        <v>0</v>
      </c>
      <c r="AP130" s="131"/>
      <c r="AQ130" s="131"/>
      <c r="AR130" s="176" t="n">
        <f aca="false">SUM(AP130/$AN$2)</f>
        <v>0</v>
      </c>
      <c r="AS130" s="131"/>
      <c r="AT130" s="131"/>
      <c r="AU130" s="176"/>
      <c r="AV130" s="177" t="e">
        <f aca="false">SUM(AU130/AR130*100)</f>
        <v>#DIV/0!</v>
      </c>
      <c r="BB130" s="19" t="n">
        <f aca="false">SUM(AW130+AX130+AY130+AZ130+BA130)</f>
        <v>0</v>
      </c>
      <c r="BC130" s="143" t="n">
        <f aca="false">SUM(AU130-BB130)</f>
        <v>0</v>
      </c>
    </row>
    <row r="131" customFormat="false" ht="12.75" hidden="true" customHeight="false" outlineLevel="0" collapsed="false">
      <c r="A131" s="193"/>
      <c r="B131" s="194" t="s">
        <v>86</v>
      </c>
      <c r="C131" s="194"/>
      <c r="D131" s="194"/>
      <c r="E131" s="194"/>
      <c r="F131" s="194"/>
      <c r="G131" s="194"/>
      <c r="H131" s="194"/>
      <c r="I131" s="195" t="n">
        <v>411</v>
      </c>
      <c r="J131" s="196" t="s">
        <v>72</v>
      </c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 t="n">
        <f aca="false">SUM(W132:W132)</f>
        <v>60020</v>
      </c>
      <c r="X131" s="188" t="n">
        <f aca="false">SUM(X132:X132)</f>
        <v>100000</v>
      </c>
      <c r="Y131" s="188" t="n">
        <f aca="false">SUM(Y132:Y132)</f>
        <v>200000</v>
      </c>
      <c r="Z131" s="188" t="n">
        <f aca="false">SUM(Z132:Z132)</f>
        <v>200000</v>
      </c>
      <c r="AA131" s="188" t="n">
        <f aca="false">SUM(AA132:AA132)</f>
        <v>200000</v>
      </c>
      <c r="AB131" s="188" t="n">
        <f aca="false">SUM(AB132:AB132)</f>
        <v>0</v>
      </c>
      <c r="AC131" s="188" t="n">
        <f aca="false">SUM(AC132:AC132)</f>
        <v>200000</v>
      </c>
      <c r="AD131" s="188" t="n">
        <f aca="false">SUM(AD132:AD132)</f>
        <v>0</v>
      </c>
      <c r="AE131" s="188" t="n">
        <f aca="false">SUM(AE132:AE132)</f>
        <v>0</v>
      </c>
      <c r="AF131" s="188" t="n">
        <f aca="false">SUM(AF132:AF132)</f>
        <v>0</v>
      </c>
      <c r="AG131" s="188" t="n">
        <f aca="false">SUM(AG132:AG132)</f>
        <v>0</v>
      </c>
      <c r="AH131" s="188" t="n">
        <f aca="false">SUM(AH132:AH132)</f>
        <v>0</v>
      </c>
      <c r="AI131" s="188" t="n">
        <f aca="false">SUM(AI132:AI132)</f>
        <v>100000</v>
      </c>
      <c r="AJ131" s="188" t="n">
        <f aca="false">SUM(AJ132:AJ132)</f>
        <v>0</v>
      </c>
      <c r="AK131" s="188" t="n">
        <f aca="false">SUM(AK132:AK132)</f>
        <v>0</v>
      </c>
      <c r="AL131" s="188" t="n">
        <f aca="false">SUM(AL132:AL132)</f>
        <v>0</v>
      </c>
      <c r="AM131" s="188" t="n">
        <f aca="false">SUM(AM132:AM132)</f>
        <v>0</v>
      </c>
      <c r="AN131" s="188" t="n">
        <f aca="false">SUM(AN132:AN132)</f>
        <v>0</v>
      </c>
      <c r="AO131" s="176" t="n">
        <f aca="false">SUM(AN131/$AN$2)</f>
        <v>0</v>
      </c>
      <c r="AP131" s="131"/>
      <c r="AQ131" s="131"/>
      <c r="AR131" s="176" t="n">
        <f aca="false">SUM(AP131/$AN$2)</f>
        <v>0</v>
      </c>
      <c r="AS131" s="131"/>
      <c r="AT131" s="131"/>
      <c r="AU131" s="176"/>
      <c r="AV131" s="177" t="e">
        <f aca="false">SUM(AU131/AR131*100)</f>
        <v>#DIV/0!</v>
      </c>
      <c r="BB131" s="19" t="n">
        <f aca="false">SUM(AW131+AX131+AY131+AZ131+BA131)</f>
        <v>0</v>
      </c>
      <c r="BC131" s="143" t="n">
        <f aca="false">SUM(AU131-BB131)</f>
        <v>0</v>
      </c>
    </row>
    <row r="132" customFormat="false" ht="12.75" hidden="true" customHeight="false" outlineLevel="0" collapsed="false">
      <c r="A132" s="193"/>
      <c r="B132" s="194"/>
      <c r="C132" s="194"/>
      <c r="D132" s="194"/>
      <c r="E132" s="194"/>
      <c r="F132" s="194"/>
      <c r="G132" s="194"/>
      <c r="H132" s="194"/>
      <c r="I132" s="195" t="n">
        <v>41111</v>
      </c>
      <c r="J132" s="196" t="s">
        <v>319</v>
      </c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 t="n">
        <v>60020</v>
      </c>
      <c r="X132" s="188" t="n">
        <v>100000</v>
      </c>
      <c r="Y132" s="188" t="n">
        <v>200000</v>
      </c>
      <c r="Z132" s="188" t="n">
        <v>200000</v>
      </c>
      <c r="AA132" s="197" t="n">
        <v>200000</v>
      </c>
      <c r="AB132" s="188"/>
      <c r="AC132" s="197" t="n">
        <v>200000</v>
      </c>
      <c r="AD132" s="197" t="n">
        <v>0</v>
      </c>
      <c r="AE132" s="197"/>
      <c r="AF132" s="197"/>
      <c r="AG132" s="198" t="n">
        <f aca="false">SUM(AD132+AE132-AF132)</f>
        <v>0</v>
      </c>
      <c r="AH132" s="197"/>
      <c r="AI132" s="197" t="n">
        <v>100000</v>
      </c>
      <c r="AJ132" s="129" t="n">
        <v>0</v>
      </c>
      <c r="AK132" s="197" t="n">
        <v>0</v>
      </c>
      <c r="AL132" s="197"/>
      <c r="AM132" s="197"/>
      <c r="AN132" s="129" t="n">
        <f aca="false">SUM(AK132+AL132-AM132)</f>
        <v>0</v>
      </c>
      <c r="AO132" s="176" t="n">
        <f aca="false">SUM(AN132/$AN$2)</f>
        <v>0</v>
      </c>
      <c r="AP132" s="131"/>
      <c r="AQ132" s="131"/>
      <c r="AR132" s="176" t="n">
        <f aca="false">SUM(AP132/$AN$2)</f>
        <v>0</v>
      </c>
      <c r="AS132" s="131"/>
      <c r="AT132" s="131"/>
      <c r="AU132" s="176"/>
      <c r="AV132" s="177" t="e">
        <f aca="false">SUM(AU132/AR132*100)</f>
        <v>#DIV/0!</v>
      </c>
      <c r="BB132" s="19" t="n">
        <f aca="false">SUM(AW132+AX132+AY132+AZ132+BA132)</f>
        <v>0</v>
      </c>
      <c r="BC132" s="143" t="n">
        <f aca="false">SUM(AU132-BB132)</f>
        <v>0</v>
      </c>
    </row>
    <row r="133" customFormat="false" ht="12.75" hidden="false" customHeight="false" outlineLevel="0" collapsed="false">
      <c r="A133" s="189"/>
      <c r="B133" s="190"/>
      <c r="C133" s="190"/>
      <c r="D133" s="190"/>
      <c r="E133" s="190"/>
      <c r="F133" s="190"/>
      <c r="G133" s="190"/>
      <c r="H133" s="190"/>
      <c r="I133" s="191" t="n">
        <v>42</v>
      </c>
      <c r="J133" s="84" t="s">
        <v>73</v>
      </c>
      <c r="K133" s="192" t="n">
        <f aca="false">SUM(K134)</f>
        <v>17615</v>
      </c>
      <c r="L133" s="192" t="n">
        <f aca="false">SUM(L134)</f>
        <v>0</v>
      </c>
      <c r="M133" s="192" t="n">
        <f aca="false">SUM(M134)</f>
        <v>0</v>
      </c>
      <c r="N133" s="192" t="n">
        <f aca="false">SUM(N134)</f>
        <v>36000</v>
      </c>
      <c r="O133" s="192" t="n">
        <f aca="false">SUM(O134)</f>
        <v>36000</v>
      </c>
      <c r="P133" s="192" t="n">
        <f aca="false">SUM(P134)</f>
        <v>55000</v>
      </c>
      <c r="Q133" s="192" t="n">
        <f aca="false">SUM(Q134)</f>
        <v>55000</v>
      </c>
      <c r="R133" s="192" t="n">
        <f aca="false">SUM(R134)</f>
        <v>15657</v>
      </c>
      <c r="S133" s="192" t="e">
        <f aca="false">SUM(S134+#REF!)</f>
        <v>#REF!</v>
      </c>
      <c r="T133" s="192" t="e">
        <f aca="false">SUM(T134+#REF!)</f>
        <v>#REF!</v>
      </c>
      <c r="U133" s="192" t="e">
        <f aca="false">SUM(U134+#REF!)</f>
        <v>#REF!</v>
      </c>
      <c r="V133" s="192" t="e">
        <f aca="false">SUM(V134+#REF!)</f>
        <v>#DIV/0!</v>
      </c>
      <c r="W133" s="192" t="n">
        <f aca="false">SUM(W134)</f>
        <v>50000</v>
      </c>
      <c r="X133" s="192" t="n">
        <f aca="false">SUM(X134+X145)</f>
        <v>130000</v>
      </c>
      <c r="Y133" s="192" t="n">
        <f aca="false">SUM(Y134+Y145)</f>
        <v>175000</v>
      </c>
      <c r="Z133" s="192" t="n">
        <f aca="false">SUM(Z134+Z145)</f>
        <v>215000</v>
      </c>
      <c r="AA133" s="192" t="n">
        <f aca="false">SUM(AA134+AA145)</f>
        <v>82000</v>
      </c>
      <c r="AB133" s="192" t="n">
        <f aca="false">SUM(AB134+AB145)</f>
        <v>82653.65</v>
      </c>
      <c r="AC133" s="192" t="n">
        <f aca="false">SUM(AC134+AC145)</f>
        <v>390000</v>
      </c>
      <c r="AD133" s="192" t="n">
        <f aca="false">SUM(AD134+AD145)</f>
        <v>390000</v>
      </c>
      <c r="AE133" s="192" t="n">
        <f aca="false">SUM(AE134+AE145)</f>
        <v>0</v>
      </c>
      <c r="AF133" s="192" t="n">
        <f aca="false">SUM(AF134+AF145)</f>
        <v>0</v>
      </c>
      <c r="AG133" s="192" t="n">
        <f aca="false">SUM(AG134+AG145)</f>
        <v>390000</v>
      </c>
      <c r="AH133" s="192" t="n">
        <f aca="false">SUM(AH134+AH145)</f>
        <v>154491.43</v>
      </c>
      <c r="AI133" s="192" t="n">
        <f aca="false">SUM(AI134+AI145)</f>
        <v>107000</v>
      </c>
      <c r="AJ133" s="192" t="n">
        <f aca="false">SUM(AJ134+AJ145)</f>
        <v>14429.98</v>
      </c>
      <c r="AK133" s="192" t="n">
        <f aca="false">SUM(AK134+AK145)</f>
        <v>315000</v>
      </c>
      <c r="AL133" s="192" t="n">
        <f aca="false">SUM(AL134+AL145)</f>
        <v>75000</v>
      </c>
      <c r="AM133" s="192" t="n">
        <f aca="false">SUM(AM134+AM145)</f>
        <v>200000</v>
      </c>
      <c r="AN133" s="192" t="n">
        <f aca="false">SUM(AN134+AN145)</f>
        <v>190000</v>
      </c>
      <c r="AO133" s="176" t="n">
        <f aca="false">SUM(AN133/$AN$2)</f>
        <v>25217.333598779</v>
      </c>
      <c r="AP133" s="176" t="n">
        <f aca="false">SUM(AP134+AP145)</f>
        <v>315000</v>
      </c>
      <c r="AQ133" s="176" t="n">
        <f aca="false">SUM(AQ134+AQ145)</f>
        <v>0</v>
      </c>
      <c r="AR133" s="176" t="n">
        <f aca="false">SUM(AP133/$AN$2)</f>
        <v>41807.6846506072</v>
      </c>
      <c r="AS133" s="176" t="n">
        <v>350000</v>
      </c>
      <c r="AT133" s="176"/>
      <c r="AU133" s="176" t="n">
        <f aca="false">SUM(AU134)</f>
        <v>24750.01</v>
      </c>
      <c r="AV133" s="177" t="n">
        <f aca="false">SUM(AU133/AR133*100)</f>
        <v>59.1996667761905</v>
      </c>
      <c r="BB133" s="19" t="n">
        <f aca="false">SUM(AW133+AX133+AY133+AZ133+BA133)</f>
        <v>0</v>
      </c>
      <c r="BC133" s="143" t="n">
        <f aca="false">SUM(AU133-BB133)</f>
        <v>24750.01</v>
      </c>
    </row>
    <row r="134" customFormat="false" ht="12.75" hidden="false" customHeight="false" outlineLevel="0" collapsed="false">
      <c r="A134" s="193"/>
      <c r="B134" s="194" t="s">
        <v>320</v>
      </c>
      <c r="C134" s="194"/>
      <c r="D134" s="194"/>
      <c r="E134" s="194"/>
      <c r="F134" s="194"/>
      <c r="G134" s="194"/>
      <c r="H134" s="194"/>
      <c r="I134" s="195" t="n">
        <v>422</v>
      </c>
      <c r="J134" s="196" t="s">
        <v>321</v>
      </c>
      <c r="K134" s="197" t="n">
        <f aca="false">SUM(K135:K141)</f>
        <v>17615</v>
      </c>
      <c r="L134" s="197" t="n">
        <f aca="false">SUM(L135:L141)</f>
        <v>0</v>
      </c>
      <c r="M134" s="197" t="n">
        <f aca="false">SUM(M135:M141)</f>
        <v>0</v>
      </c>
      <c r="N134" s="197" t="n">
        <f aca="false">SUM(N135:N141)</f>
        <v>36000</v>
      </c>
      <c r="O134" s="197" t="n">
        <f aca="false">SUM(O135:O141)</f>
        <v>36000</v>
      </c>
      <c r="P134" s="197" t="n">
        <f aca="false">SUM(P135:P141)</f>
        <v>55000</v>
      </c>
      <c r="Q134" s="197" t="n">
        <f aca="false">SUM(Q135:Q141)</f>
        <v>55000</v>
      </c>
      <c r="R134" s="197" t="n">
        <f aca="false">SUM(R135:R141)</f>
        <v>15657</v>
      </c>
      <c r="S134" s="197" t="n">
        <f aca="false">SUM(S135:S141)</f>
        <v>50000</v>
      </c>
      <c r="T134" s="197" t="n">
        <f aca="false">SUM(T135:T141)</f>
        <v>2654.1</v>
      </c>
      <c r="U134" s="197" t="n">
        <f aca="false">SUM(U135:U141)</f>
        <v>0</v>
      </c>
      <c r="V134" s="197" t="e">
        <f aca="false">SUM(V135:V141)</f>
        <v>#DIV/0!</v>
      </c>
      <c r="W134" s="197" t="n">
        <f aca="false">SUM(W135:W141)</f>
        <v>50000</v>
      </c>
      <c r="X134" s="188" t="n">
        <f aca="false">SUM(X135:X141)</f>
        <v>30000</v>
      </c>
      <c r="Y134" s="188" t="n">
        <f aca="false">SUM(Y135:Y141)</f>
        <v>60000</v>
      </c>
      <c r="Z134" s="188" t="n">
        <f aca="false">SUM(Z135:Z141)</f>
        <v>100000</v>
      </c>
      <c r="AA134" s="188" t="n">
        <f aca="false">SUM(AA135:AA141)</f>
        <v>67000</v>
      </c>
      <c r="AB134" s="188" t="n">
        <f aca="false">SUM(AB135:AB141)</f>
        <v>1653.65</v>
      </c>
      <c r="AC134" s="188" t="n">
        <f aca="false">SUM(AC135:AC144)</f>
        <v>375000</v>
      </c>
      <c r="AD134" s="188" t="n">
        <f aca="false">SUM(AD135:AD144)</f>
        <v>375000</v>
      </c>
      <c r="AE134" s="188" t="n">
        <f aca="false">SUM(AE135:AE144)</f>
        <v>0</v>
      </c>
      <c r="AF134" s="188" t="n">
        <f aca="false">SUM(AF135:AF144)</f>
        <v>0</v>
      </c>
      <c r="AG134" s="188" t="n">
        <f aca="false">SUM(AG135:AG144)</f>
        <v>375000</v>
      </c>
      <c r="AH134" s="188" t="n">
        <f aca="false">SUM(AH135:AH144)</f>
        <v>154491.43</v>
      </c>
      <c r="AI134" s="188" t="n">
        <f aca="false">SUM(AI135:AI144)</f>
        <v>107000</v>
      </c>
      <c r="AJ134" s="188" t="n">
        <f aca="false">SUM(AJ135:AJ144)</f>
        <v>14429.98</v>
      </c>
      <c r="AK134" s="188" t="n">
        <f aca="false">SUM(AK135:AK144)</f>
        <v>315000</v>
      </c>
      <c r="AL134" s="188" t="n">
        <f aca="false">SUM(AL135:AL144)</f>
        <v>75000</v>
      </c>
      <c r="AM134" s="188" t="n">
        <f aca="false">SUM(AM135:AM144)</f>
        <v>200000</v>
      </c>
      <c r="AN134" s="188" t="n">
        <f aca="false">SUM(AN135:AN144)</f>
        <v>190000</v>
      </c>
      <c r="AO134" s="176" t="n">
        <f aca="false">SUM(AN134/$AN$2)</f>
        <v>25217.333598779</v>
      </c>
      <c r="AP134" s="188" t="n">
        <f aca="false">SUM(AP135:AP144)</f>
        <v>315000</v>
      </c>
      <c r="AQ134" s="188"/>
      <c r="AR134" s="176" t="n">
        <f aca="false">SUM(AP134/$AN$2)</f>
        <v>41807.6846506072</v>
      </c>
      <c r="AS134" s="188"/>
      <c r="AT134" s="188"/>
      <c r="AU134" s="176" t="n">
        <f aca="false">SUM(AU135:AU144)</f>
        <v>24750.01</v>
      </c>
      <c r="AV134" s="177" t="n">
        <f aca="false">SUM(AU134/AR134*100)</f>
        <v>59.1996667761905</v>
      </c>
      <c r="BB134" s="19" t="n">
        <f aca="false">SUM(AW134+AX134+AY134+AZ134+BA134)</f>
        <v>0</v>
      </c>
      <c r="BC134" s="143" t="n">
        <f aca="false">SUM(AU134-BB134)</f>
        <v>24750.01</v>
      </c>
    </row>
    <row r="135" customFormat="false" ht="12.75" hidden="false" customHeight="false" outlineLevel="0" collapsed="false">
      <c r="A135" s="193"/>
      <c r="B135" s="194"/>
      <c r="C135" s="194"/>
      <c r="D135" s="194"/>
      <c r="E135" s="194"/>
      <c r="F135" s="194"/>
      <c r="G135" s="194"/>
      <c r="H135" s="194"/>
      <c r="I135" s="195" t="n">
        <v>42211</v>
      </c>
      <c r="J135" s="196" t="s">
        <v>322</v>
      </c>
      <c r="K135" s="197" t="n">
        <v>17615</v>
      </c>
      <c r="L135" s="197" t="n">
        <v>0</v>
      </c>
      <c r="M135" s="197" t="n">
        <v>0</v>
      </c>
      <c r="N135" s="197" t="n">
        <v>6000</v>
      </c>
      <c r="O135" s="197" t="n">
        <v>6000</v>
      </c>
      <c r="P135" s="197" t="n">
        <v>5000</v>
      </c>
      <c r="Q135" s="197" t="n">
        <v>5000</v>
      </c>
      <c r="R135" s="197" t="n">
        <v>1257</v>
      </c>
      <c r="S135" s="197" t="n">
        <v>5000</v>
      </c>
      <c r="T135" s="197"/>
      <c r="U135" s="197"/>
      <c r="V135" s="176" t="n">
        <f aca="false">S135/P135*100</f>
        <v>100</v>
      </c>
      <c r="W135" s="188" t="n">
        <v>5000</v>
      </c>
      <c r="X135" s="188" t="n">
        <v>10000</v>
      </c>
      <c r="Y135" s="188" t="n">
        <v>10000</v>
      </c>
      <c r="Z135" s="188" t="n">
        <v>10000</v>
      </c>
      <c r="AA135" s="197" t="n">
        <v>12000</v>
      </c>
      <c r="AB135" s="188"/>
      <c r="AC135" s="197" t="n">
        <v>150000</v>
      </c>
      <c r="AD135" s="197" t="n">
        <v>150000</v>
      </c>
      <c r="AE135" s="197"/>
      <c r="AF135" s="197"/>
      <c r="AG135" s="198" t="n">
        <f aca="false">SUM(AD135+AE135-AF135)</f>
        <v>150000</v>
      </c>
      <c r="AH135" s="197"/>
      <c r="AI135" s="197" t="n">
        <v>25000</v>
      </c>
      <c r="AJ135" s="129" t="n">
        <v>0</v>
      </c>
      <c r="AK135" s="197" t="n">
        <v>25000</v>
      </c>
      <c r="AL135" s="197"/>
      <c r="AM135" s="197"/>
      <c r="AN135" s="197" t="n">
        <v>25000</v>
      </c>
      <c r="AO135" s="176" t="n">
        <f aca="false">SUM(AN135/$AN$2)</f>
        <v>3318.07021036565</v>
      </c>
      <c r="AP135" s="131" t="n">
        <v>10000</v>
      </c>
      <c r="AQ135" s="131"/>
      <c r="AR135" s="176" t="n">
        <f aca="false">SUM(AP135/$AN$2)</f>
        <v>1327.22808414626</v>
      </c>
      <c r="AS135" s="131"/>
      <c r="AT135" s="131"/>
      <c r="AU135" s="176"/>
      <c r="AV135" s="177" t="n">
        <f aca="false">SUM(AU135/AR135*100)</f>
        <v>0</v>
      </c>
      <c r="BB135" s="19" t="n">
        <f aca="false">SUM(AW135+AX135+AY135+AZ135+BA135)</f>
        <v>0</v>
      </c>
      <c r="BC135" s="143" t="n">
        <f aca="false">SUM(AU135-BB135)</f>
        <v>0</v>
      </c>
    </row>
    <row r="136" customFormat="false" ht="12.75" hidden="false" customHeight="false" outlineLevel="0" collapsed="false">
      <c r="A136" s="193"/>
      <c r="B136" s="194"/>
      <c r="C136" s="194"/>
      <c r="D136" s="194"/>
      <c r="E136" s="194"/>
      <c r="F136" s="194"/>
      <c r="G136" s="194"/>
      <c r="H136" s="194"/>
      <c r="I136" s="195" t="n">
        <v>42212</v>
      </c>
      <c r="J136" s="196" t="s">
        <v>323</v>
      </c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76"/>
      <c r="W136" s="188"/>
      <c r="X136" s="188"/>
      <c r="Y136" s="188"/>
      <c r="Z136" s="188"/>
      <c r="AA136" s="197"/>
      <c r="AB136" s="188"/>
      <c r="AC136" s="197"/>
      <c r="AD136" s="197"/>
      <c r="AE136" s="197"/>
      <c r="AF136" s="197"/>
      <c r="AG136" s="198"/>
      <c r="AH136" s="197"/>
      <c r="AI136" s="197"/>
      <c r="AJ136" s="128" t="n">
        <v>4420.77</v>
      </c>
      <c r="AK136" s="197" t="n">
        <v>10000</v>
      </c>
      <c r="AL136" s="197"/>
      <c r="AM136" s="197"/>
      <c r="AN136" s="129" t="n">
        <f aca="false">SUM(AK136+AL136-AM136)</f>
        <v>10000</v>
      </c>
      <c r="AO136" s="176" t="n">
        <f aca="false">SUM(AN136/$AN$2)</f>
        <v>1327.22808414626</v>
      </c>
      <c r="AP136" s="131" t="n">
        <v>10000</v>
      </c>
      <c r="AQ136" s="131"/>
      <c r="AR136" s="176" t="n">
        <f aca="false">SUM(AP136/$AN$2)</f>
        <v>1327.22808414626</v>
      </c>
      <c r="AS136" s="131"/>
      <c r="AT136" s="131"/>
      <c r="AU136" s="176" t="n">
        <v>693.56</v>
      </c>
      <c r="AV136" s="177" t="n">
        <f aca="false">SUM(AU136/AR136*100)</f>
        <v>52.2562782</v>
      </c>
      <c r="AX136" s="19" t="n">
        <v>693.56</v>
      </c>
      <c r="BB136" s="19" t="n">
        <f aca="false">SUM(AW136+AX136+AY136+AZ136+BA136)</f>
        <v>693.56</v>
      </c>
      <c r="BC136" s="143" t="n">
        <f aca="false">SUM(AU136-BB136)</f>
        <v>0</v>
      </c>
    </row>
    <row r="137" customFormat="false" ht="12.75" hidden="false" customHeight="false" outlineLevel="0" collapsed="false">
      <c r="A137" s="193"/>
      <c r="B137" s="194"/>
      <c r="C137" s="194"/>
      <c r="D137" s="194"/>
      <c r="E137" s="194"/>
      <c r="F137" s="194"/>
      <c r="G137" s="194"/>
      <c r="H137" s="194"/>
      <c r="I137" s="195" t="n">
        <v>42219</v>
      </c>
      <c r="J137" s="196" t="s">
        <v>324</v>
      </c>
      <c r="K137" s="197"/>
      <c r="L137" s="197"/>
      <c r="M137" s="197"/>
      <c r="N137" s="197"/>
      <c r="O137" s="197"/>
      <c r="P137" s="197"/>
      <c r="Q137" s="197"/>
      <c r="R137" s="197" t="n">
        <v>14400</v>
      </c>
      <c r="S137" s="197" t="n">
        <v>15000</v>
      </c>
      <c r="T137" s="197" t="n">
        <v>2654.1</v>
      </c>
      <c r="U137" s="197"/>
      <c r="V137" s="176" t="e">
        <f aca="false">S137/P137*100</f>
        <v>#DIV/0!</v>
      </c>
      <c r="W137" s="188" t="n">
        <v>15000</v>
      </c>
      <c r="X137" s="188" t="n">
        <v>20000</v>
      </c>
      <c r="Y137" s="188" t="n">
        <v>20000</v>
      </c>
      <c r="Z137" s="188" t="n">
        <v>20000</v>
      </c>
      <c r="AA137" s="197" t="n">
        <v>20000</v>
      </c>
      <c r="AB137" s="188" t="n">
        <v>1653.65</v>
      </c>
      <c r="AC137" s="197" t="n">
        <v>20000</v>
      </c>
      <c r="AD137" s="197" t="n">
        <v>20000</v>
      </c>
      <c r="AE137" s="197"/>
      <c r="AF137" s="197"/>
      <c r="AG137" s="198" t="n">
        <f aca="false">SUM(AD137+AE137-AF137)</f>
        <v>20000</v>
      </c>
      <c r="AH137" s="197"/>
      <c r="AI137" s="197" t="n">
        <v>20000</v>
      </c>
      <c r="AJ137" s="129" t="n">
        <v>0</v>
      </c>
      <c r="AK137" s="197" t="n">
        <v>20000</v>
      </c>
      <c r="AL137" s="197"/>
      <c r="AM137" s="197"/>
      <c r="AN137" s="129" t="n">
        <f aca="false">SUM(AK137+AL137-AM137)</f>
        <v>20000</v>
      </c>
      <c r="AO137" s="176" t="n">
        <f aca="false">SUM(AN137/$AN$2)</f>
        <v>2654.45616829252</v>
      </c>
      <c r="AP137" s="131" t="n">
        <v>20000</v>
      </c>
      <c r="AQ137" s="131"/>
      <c r="AR137" s="176" t="n">
        <f aca="false">SUM(AP137/$AN$2)</f>
        <v>2654.45616829252</v>
      </c>
      <c r="AS137" s="131"/>
      <c r="AT137" s="131"/>
      <c r="AU137" s="176"/>
      <c r="AV137" s="177" t="n">
        <f aca="false">SUM(AU137/AR137*100)</f>
        <v>0</v>
      </c>
      <c r="BB137" s="19" t="n">
        <f aca="false">SUM(AW137+AX137+AY137+AZ137+BA137)</f>
        <v>0</v>
      </c>
      <c r="BC137" s="143" t="n">
        <f aca="false">SUM(AU137-BB137)</f>
        <v>0</v>
      </c>
    </row>
    <row r="138" customFormat="false" ht="12.75" hidden="true" customHeight="false" outlineLevel="0" collapsed="false">
      <c r="A138" s="193"/>
      <c r="B138" s="194"/>
      <c r="C138" s="194"/>
      <c r="D138" s="194"/>
      <c r="E138" s="194"/>
      <c r="F138" s="194"/>
      <c r="G138" s="194"/>
      <c r="H138" s="194"/>
      <c r="I138" s="195" t="n">
        <v>42221</v>
      </c>
      <c r="J138" s="196" t="s">
        <v>325</v>
      </c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76"/>
      <c r="W138" s="188"/>
      <c r="X138" s="188"/>
      <c r="Y138" s="188"/>
      <c r="Z138" s="188"/>
      <c r="AA138" s="197"/>
      <c r="AB138" s="188"/>
      <c r="AC138" s="197"/>
      <c r="AD138" s="197"/>
      <c r="AE138" s="197"/>
      <c r="AF138" s="197"/>
      <c r="AG138" s="198"/>
      <c r="AH138" s="197"/>
      <c r="AI138" s="197"/>
      <c r="AJ138" s="129"/>
      <c r="AK138" s="197"/>
      <c r="AL138" s="197"/>
      <c r="AM138" s="197"/>
      <c r="AN138" s="129"/>
      <c r="AO138" s="176" t="n">
        <f aca="false">SUM(AN138/$AN$2)</f>
        <v>0</v>
      </c>
      <c r="AP138" s="131" t="n">
        <v>0</v>
      </c>
      <c r="AQ138" s="131"/>
      <c r="AR138" s="176" t="n">
        <f aca="false">SUM(AP138/$AN$2)</f>
        <v>0</v>
      </c>
      <c r="AS138" s="131"/>
      <c r="AT138" s="131"/>
      <c r="AU138" s="176"/>
      <c r="AV138" s="177" t="e">
        <f aca="false">SUM(AU138/AR138*100)</f>
        <v>#DIV/0!</v>
      </c>
      <c r="BB138" s="19" t="n">
        <f aca="false">SUM(AW138+AX138+AY138+AZ138+BA138)</f>
        <v>0</v>
      </c>
      <c r="BC138" s="143" t="n">
        <f aca="false">SUM(AU138-BB138)</f>
        <v>0</v>
      </c>
    </row>
    <row r="139" customFormat="false" ht="12.75" hidden="false" customHeight="false" outlineLevel="0" collapsed="false">
      <c r="A139" s="193"/>
      <c r="B139" s="194"/>
      <c r="C139" s="194"/>
      <c r="D139" s="194"/>
      <c r="E139" s="194"/>
      <c r="F139" s="194"/>
      <c r="G139" s="194"/>
      <c r="H139" s="194"/>
      <c r="I139" s="195" t="n">
        <v>42231</v>
      </c>
      <c r="J139" s="196" t="s">
        <v>326</v>
      </c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76"/>
      <c r="W139" s="188"/>
      <c r="X139" s="188"/>
      <c r="Y139" s="188"/>
      <c r="Z139" s="188"/>
      <c r="AA139" s="197"/>
      <c r="AB139" s="188"/>
      <c r="AC139" s="197" t="n">
        <v>150000</v>
      </c>
      <c r="AD139" s="197" t="n">
        <v>150000</v>
      </c>
      <c r="AE139" s="197"/>
      <c r="AF139" s="197"/>
      <c r="AG139" s="198" t="n">
        <f aca="false">SUM(AD139+AE139-AF139)</f>
        <v>150000</v>
      </c>
      <c r="AH139" s="197" t="n">
        <v>133963.93</v>
      </c>
      <c r="AI139" s="197" t="n">
        <v>0</v>
      </c>
      <c r="AJ139" s="129" t="n">
        <v>0</v>
      </c>
      <c r="AK139" s="197" t="n">
        <v>20000</v>
      </c>
      <c r="AL139" s="197"/>
      <c r="AM139" s="197"/>
      <c r="AN139" s="129" t="n">
        <f aca="false">SUM(AK139+AL139-AM139)</f>
        <v>20000</v>
      </c>
      <c r="AO139" s="176" t="n">
        <f aca="false">SUM(AN139/$AN$2)</f>
        <v>2654.45616829252</v>
      </c>
      <c r="AP139" s="131" t="n">
        <v>10000</v>
      </c>
      <c r="AQ139" s="131"/>
      <c r="AR139" s="176" t="n">
        <f aca="false">SUM(AP139/$AN$2)</f>
        <v>1327.22808414626</v>
      </c>
      <c r="AS139" s="131"/>
      <c r="AT139" s="131"/>
      <c r="AU139" s="176"/>
      <c r="AV139" s="177" t="n">
        <f aca="false">SUM(AU139/AR139*100)</f>
        <v>0</v>
      </c>
      <c r="BB139" s="19" t="n">
        <f aca="false">SUM(AW139+AX139+AY139+AZ139+BA139)</f>
        <v>0</v>
      </c>
      <c r="BC139" s="143" t="n">
        <f aca="false">SUM(AU139-BB139)</f>
        <v>0</v>
      </c>
    </row>
    <row r="140" customFormat="false" ht="12.75" hidden="true" customHeight="false" outlineLevel="0" collapsed="false">
      <c r="A140" s="193"/>
      <c r="B140" s="194"/>
      <c r="C140" s="194"/>
      <c r="D140" s="194"/>
      <c r="E140" s="194"/>
      <c r="F140" s="194"/>
      <c r="G140" s="194"/>
      <c r="H140" s="194"/>
      <c r="I140" s="195" t="n">
        <v>42261</v>
      </c>
      <c r="J140" s="196" t="s">
        <v>327</v>
      </c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76"/>
      <c r="W140" s="188"/>
      <c r="X140" s="188"/>
      <c r="Y140" s="188"/>
      <c r="Z140" s="188"/>
      <c r="AA140" s="197"/>
      <c r="AB140" s="188"/>
      <c r="AC140" s="197"/>
      <c r="AD140" s="197"/>
      <c r="AE140" s="197"/>
      <c r="AF140" s="197"/>
      <c r="AG140" s="198"/>
      <c r="AH140" s="197"/>
      <c r="AI140" s="197"/>
      <c r="AJ140" s="129"/>
      <c r="AK140" s="197"/>
      <c r="AL140" s="197"/>
      <c r="AM140" s="197"/>
      <c r="AN140" s="129"/>
      <c r="AO140" s="176" t="n">
        <f aca="false">SUM(AN140/$AN$2)</f>
        <v>0</v>
      </c>
      <c r="AP140" s="131" t="n">
        <v>0</v>
      </c>
      <c r="AQ140" s="131"/>
      <c r="AR140" s="176" t="n">
        <f aca="false">SUM(AP140/$AN$2)</f>
        <v>0</v>
      </c>
      <c r="AS140" s="131"/>
      <c r="AT140" s="131"/>
      <c r="AU140" s="176"/>
      <c r="AV140" s="177" t="e">
        <f aca="false">SUM(AU140/AR140*100)</f>
        <v>#DIV/0!</v>
      </c>
      <c r="BB140" s="19" t="n">
        <f aca="false">SUM(AW140+AX140+AY140+AZ140+BA140)</f>
        <v>0</v>
      </c>
      <c r="BC140" s="143" t="n">
        <f aca="false">SUM(AU140-BB140)</f>
        <v>0</v>
      </c>
    </row>
    <row r="141" customFormat="false" ht="12.75" hidden="true" customHeight="false" outlineLevel="0" collapsed="false">
      <c r="A141" s="193"/>
      <c r="B141" s="194"/>
      <c r="C141" s="194"/>
      <c r="D141" s="194"/>
      <c r="E141" s="194"/>
      <c r="F141" s="194"/>
      <c r="G141" s="194"/>
      <c r="H141" s="194"/>
      <c r="I141" s="195" t="n">
        <v>42273</v>
      </c>
      <c r="J141" s="196" t="s">
        <v>328</v>
      </c>
      <c r="K141" s="197" t="n">
        <v>0</v>
      </c>
      <c r="L141" s="197" t="n">
        <v>0</v>
      </c>
      <c r="M141" s="197" t="n">
        <v>0</v>
      </c>
      <c r="N141" s="197" t="n">
        <v>30000</v>
      </c>
      <c r="O141" s="197" t="n">
        <v>30000</v>
      </c>
      <c r="P141" s="197" t="n">
        <v>50000</v>
      </c>
      <c r="Q141" s="197" t="n">
        <v>50000</v>
      </c>
      <c r="R141" s="197"/>
      <c r="S141" s="188" t="n">
        <v>30000</v>
      </c>
      <c r="T141" s="197"/>
      <c r="U141" s="197"/>
      <c r="V141" s="176" t="n">
        <f aca="false">S141/P141*100</f>
        <v>60</v>
      </c>
      <c r="W141" s="188" t="n">
        <v>30000</v>
      </c>
      <c r="X141" s="188" t="n">
        <v>0</v>
      </c>
      <c r="Y141" s="188" t="n">
        <v>30000</v>
      </c>
      <c r="Z141" s="188" t="n">
        <v>70000</v>
      </c>
      <c r="AA141" s="197" t="n">
        <v>35000</v>
      </c>
      <c r="AB141" s="188"/>
      <c r="AC141" s="197" t="n">
        <v>35000</v>
      </c>
      <c r="AD141" s="197" t="n">
        <v>35000</v>
      </c>
      <c r="AE141" s="197"/>
      <c r="AF141" s="197"/>
      <c r="AG141" s="198" t="n">
        <f aca="false">SUM(AD141+AE141-AF141)</f>
        <v>35000</v>
      </c>
      <c r="AH141" s="197"/>
      <c r="AI141" s="197" t="n">
        <v>30000</v>
      </c>
      <c r="AJ141" s="129" t="n">
        <v>0</v>
      </c>
      <c r="AK141" s="197" t="n">
        <v>200000</v>
      </c>
      <c r="AL141" s="197"/>
      <c r="AM141" s="197" t="n">
        <v>200000</v>
      </c>
      <c r="AN141" s="129" t="n">
        <f aca="false">SUM(AK141+AL141-AM141)</f>
        <v>0</v>
      </c>
      <c r="AO141" s="176" t="n">
        <f aca="false">SUM(AN141/$AN$2)</f>
        <v>0</v>
      </c>
      <c r="AP141" s="131"/>
      <c r="AQ141" s="131"/>
      <c r="AR141" s="176" t="n">
        <f aca="false">SUM(AP141/$AN$2)</f>
        <v>0</v>
      </c>
      <c r="AS141" s="131"/>
      <c r="AT141" s="131"/>
      <c r="AU141" s="176"/>
      <c r="AV141" s="177" t="e">
        <f aca="false">SUM(AU141/AR141*100)</f>
        <v>#DIV/0!</v>
      </c>
      <c r="BB141" s="19" t="n">
        <f aca="false">SUM(AW141+AX141+AY141+AZ141+BA141)</f>
        <v>0</v>
      </c>
      <c r="BC141" s="143" t="n">
        <f aca="false">SUM(AU141-BB141)</f>
        <v>0</v>
      </c>
    </row>
    <row r="142" customFormat="false" ht="12.75" hidden="false" customHeight="false" outlineLevel="0" collapsed="false">
      <c r="A142" s="193"/>
      <c r="B142" s="194"/>
      <c r="C142" s="194"/>
      <c r="D142" s="194"/>
      <c r="E142" s="194"/>
      <c r="F142" s="194"/>
      <c r="G142" s="194"/>
      <c r="H142" s="194"/>
      <c r="I142" s="304" t="n">
        <v>42271</v>
      </c>
      <c r="J142" s="196" t="s">
        <v>329</v>
      </c>
      <c r="K142" s="197"/>
      <c r="L142" s="197"/>
      <c r="M142" s="197"/>
      <c r="N142" s="197"/>
      <c r="O142" s="197"/>
      <c r="P142" s="197"/>
      <c r="Q142" s="197"/>
      <c r="R142" s="197"/>
      <c r="S142" s="188"/>
      <c r="T142" s="197"/>
      <c r="U142" s="197"/>
      <c r="V142" s="176"/>
      <c r="W142" s="188"/>
      <c r="X142" s="188"/>
      <c r="Y142" s="188"/>
      <c r="Z142" s="188"/>
      <c r="AA142" s="197"/>
      <c r="AB142" s="188"/>
      <c r="AC142" s="197"/>
      <c r="AD142" s="197"/>
      <c r="AE142" s="197"/>
      <c r="AF142" s="197"/>
      <c r="AG142" s="198"/>
      <c r="AH142" s="197"/>
      <c r="AI142" s="197"/>
      <c r="AJ142" s="129" t="n">
        <v>2036.03</v>
      </c>
      <c r="AK142" s="197" t="n">
        <v>10000</v>
      </c>
      <c r="AL142" s="197" t="n">
        <v>55000</v>
      </c>
      <c r="AM142" s="197"/>
      <c r="AN142" s="129" t="n">
        <f aca="false">SUM(AK142+AL142-AM142)</f>
        <v>65000</v>
      </c>
      <c r="AO142" s="176" t="n">
        <f aca="false">SUM(AN142/$AN$2)</f>
        <v>8626.98254695069</v>
      </c>
      <c r="AP142" s="131" t="n">
        <v>65000</v>
      </c>
      <c r="AQ142" s="131"/>
      <c r="AR142" s="176" t="n">
        <f aca="false">SUM(AP142/$AN$2)</f>
        <v>8626.98254695069</v>
      </c>
      <c r="AS142" s="131"/>
      <c r="AT142" s="131"/>
      <c r="AU142" s="176"/>
      <c r="AV142" s="177" t="n">
        <f aca="false">SUM(AU142/AR142*100)</f>
        <v>0</v>
      </c>
      <c r="BB142" s="19" t="n">
        <f aca="false">SUM(AW142+AX142+AY142+AZ142+BA142)</f>
        <v>0</v>
      </c>
      <c r="BC142" s="143" t="n">
        <f aca="false">SUM(AU142-BB142)</f>
        <v>0</v>
      </c>
    </row>
    <row r="143" customFormat="false" ht="12.75" hidden="false" customHeight="false" outlineLevel="0" collapsed="false">
      <c r="A143" s="193"/>
      <c r="B143" s="194"/>
      <c r="C143" s="194"/>
      <c r="D143" s="194"/>
      <c r="E143" s="194"/>
      <c r="F143" s="194"/>
      <c r="G143" s="194"/>
      <c r="H143" s="194"/>
      <c r="I143" s="304" t="n">
        <v>42273</v>
      </c>
      <c r="J143" s="196" t="s">
        <v>330</v>
      </c>
      <c r="K143" s="197"/>
      <c r="L143" s="197"/>
      <c r="M143" s="197"/>
      <c r="N143" s="197"/>
      <c r="O143" s="197"/>
      <c r="P143" s="197"/>
      <c r="Q143" s="197"/>
      <c r="R143" s="197"/>
      <c r="S143" s="188"/>
      <c r="T143" s="197"/>
      <c r="U143" s="197"/>
      <c r="V143" s="176"/>
      <c r="W143" s="188"/>
      <c r="X143" s="188"/>
      <c r="Y143" s="188"/>
      <c r="Z143" s="188"/>
      <c r="AA143" s="197"/>
      <c r="AB143" s="188"/>
      <c r="AC143" s="197"/>
      <c r="AD143" s="197"/>
      <c r="AE143" s="197"/>
      <c r="AF143" s="197"/>
      <c r="AG143" s="198"/>
      <c r="AH143" s="197"/>
      <c r="AI143" s="197"/>
      <c r="AJ143" s="129"/>
      <c r="AK143" s="197"/>
      <c r="AL143" s="197"/>
      <c r="AM143" s="197"/>
      <c r="AN143" s="129"/>
      <c r="AO143" s="176" t="n">
        <f aca="false">SUM(AN143/$AN$2)</f>
        <v>0</v>
      </c>
      <c r="AP143" s="131" t="n">
        <v>150000</v>
      </c>
      <c r="AQ143" s="131"/>
      <c r="AR143" s="176" t="n">
        <f aca="false">SUM(AP143/$AN$2)</f>
        <v>19908.4212621939</v>
      </c>
      <c r="AS143" s="131"/>
      <c r="AT143" s="131"/>
      <c r="AU143" s="176"/>
      <c r="AV143" s="177" t="n">
        <f aca="false">SUM(AU143/AR143*100)</f>
        <v>0</v>
      </c>
      <c r="BB143" s="19" t="n">
        <f aca="false">SUM(AW143+AX143+AY143+AZ143+BA143)</f>
        <v>0</v>
      </c>
      <c r="BC143" s="143" t="n">
        <f aca="false">SUM(AU143-BB143)</f>
        <v>0</v>
      </c>
    </row>
    <row r="144" customFormat="false" ht="12.75" hidden="false" customHeight="false" outlineLevel="0" collapsed="false">
      <c r="A144" s="193"/>
      <c r="B144" s="194"/>
      <c r="C144" s="194"/>
      <c r="D144" s="194"/>
      <c r="E144" s="194"/>
      <c r="F144" s="194"/>
      <c r="G144" s="194"/>
      <c r="H144" s="194"/>
      <c r="I144" s="195" t="n">
        <v>42274</v>
      </c>
      <c r="J144" s="196" t="s">
        <v>331</v>
      </c>
      <c r="K144" s="197"/>
      <c r="L144" s="197"/>
      <c r="M144" s="197"/>
      <c r="N144" s="197"/>
      <c r="O144" s="197"/>
      <c r="P144" s="197"/>
      <c r="Q144" s="197"/>
      <c r="R144" s="197"/>
      <c r="S144" s="188"/>
      <c r="T144" s="197"/>
      <c r="U144" s="197"/>
      <c r="V144" s="176"/>
      <c r="W144" s="188"/>
      <c r="X144" s="188"/>
      <c r="Y144" s="188"/>
      <c r="Z144" s="188"/>
      <c r="AA144" s="197"/>
      <c r="AB144" s="188"/>
      <c r="AC144" s="197" t="n">
        <v>20000</v>
      </c>
      <c r="AD144" s="197" t="n">
        <v>20000</v>
      </c>
      <c r="AE144" s="197"/>
      <c r="AF144" s="197"/>
      <c r="AG144" s="198" t="n">
        <f aca="false">SUM(AD144+AE144-AF144)</f>
        <v>20000</v>
      </c>
      <c r="AH144" s="205" t="n">
        <v>20527.5</v>
      </c>
      <c r="AI144" s="197" t="n">
        <v>32000</v>
      </c>
      <c r="AJ144" s="129" t="n">
        <v>7973.18</v>
      </c>
      <c r="AK144" s="197" t="n">
        <v>30000</v>
      </c>
      <c r="AL144" s="197" t="n">
        <v>20000</v>
      </c>
      <c r="AM144" s="197"/>
      <c r="AN144" s="129" t="n">
        <f aca="false">SUM(AK144+AL144-AM144)</f>
        <v>50000</v>
      </c>
      <c r="AO144" s="176" t="n">
        <f aca="false">SUM(AN144/$AN$2)</f>
        <v>6636.1404207313</v>
      </c>
      <c r="AP144" s="131" t="n">
        <v>50000</v>
      </c>
      <c r="AQ144" s="131"/>
      <c r="AR144" s="176" t="n">
        <f aca="false">SUM(AP144/$AN$2)</f>
        <v>6636.1404207313</v>
      </c>
      <c r="AS144" s="131"/>
      <c r="AT144" s="131"/>
      <c r="AU144" s="176" t="n">
        <v>24056.45</v>
      </c>
      <c r="AV144" s="177" t="n">
        <f aca="false">SUM(AU144/AR144*100)</f>
        <v>362.50664505</v>
      </c>
      <c r="AY144" s="19" t="n">
        <v>24056.45</v>
      </c>
      <c r="BB144" s="19" t="n">
        <f aca="false">SUM(AW144+AX144+AY144+AZ144+BA144)</f>
        <v>24056.45</v>
      </c>
      <c r="BC144" s="143" t="n">
        <f aca="false">SUM(AU144-BB144)</f>
        <v>0</v>
      </c>
    </row>
    <row r="145" customFormat="false" ht="12.75" hidden="true" customHeight="false" outlineLevel="0" collapsed="false">
      <c r="A145" s="193"/>
      <c r="B145" s="194" t="s">
        <v>86</v>
      </c>
      <c r="C145" s="194"/>
      <c r="D145" s="194"/>
      <c r="E145" s="194"/>
      <c r="F145" s="194"/>
      <c r="G145" s="194"/>
      <c r="H145" s="194"/>
      <c r="I145" s="195" t="n">
        <v>426</v>
      </c>
      <c r="J145" s="196" t="s">
        <v>332</v>
      </c>
      <c r="K145" s="197"/>
      <c r="L145" s="197"/>
      <c r="M145" s="197"/>
      <c r="N145" s="197"/>
      <c r="O145" s="197"/>
      <c r="P145" s="197"/>
      <c r="Q145" s="197"/>
      <c r="R145" s="197"/>
      <c r="S145" s="188"/>
      <c r="T145" s="197"/>
      <c r="U145" s="197"/>
      <c r="V145" s="176"/>
      <c r="W145" s="188"/>
      <c r="X145" s="188" t="n">
        <f aca="false">SUM(X146:X148)</f>
        <v>100000</v>
      </c>
      <c r="Y145" s="188" t="n">
        <f aca="false">SUM(Y146:Y148)</f>
        <v>115000</v>
      </c>
      <c r="Z145" s="188" t="n">
        <f aca="false">SUM(Z146:Z148)</f>
        <v>115000</v>
      </c>
      <c r="AA145" s="188" t="n">
        <f aca="false">SUM(AA146:AA148)</f>
        <v>15000</v>
      </c>
      <c r="AB145" s="188" t="n">
        <f aca="false">SUM(AB146:AB148)</f>
        <v>81000</v>
      </c>
      <c r="AC145" s="188" t="n">
        <f aca="false">SUM(AC146:AC148)</f>
        <v>15000</v>
      </c>
      <c r="AD145" s="188" t="n">
        <f aca="false">SUM(AD146:AD148)</f>
        <v>15000</v>
      </c>
      <c r="AE145" s="188" t="n">
        <f aca="false">SUM(AE146:AE148)</f>
        <v>0</v>
      </c>
      <c r="AF145" s="188" t="n">
        <f aca="false">SUM(AF146:AF148)</f>
        <v>0</v>
      </c>
      <c r="AG145" s="188" t="n">
        <f aca="false">SUM(AG146:AG148)</f>
        <v>15000</v>
      </c>
      <c r="AH145" s="188" t="n">
        <f aca="false">SUM(AH146:AH148)</f>
        <v>0</v>
      </c>
      <c r="AI145" s="188" t="n">
        <f aca="false">SUM(AI146:AI148)</f>
        <v>0</v>
      </c>
      <c r="AJ145" s="129" t="n">
        <v>0</v>
      </c>
      <c r="AK145" s="197" t="n">
        <v>0</v>
      </c>
      <c r="AL145" s="197"/>
      <c r="AM145" s="197"/>
      <c r="AN145" s="129" t="n">
        <f aca="false">SUM(AK145+AL145-AM145)</f>
        <v>0</v>
      </c>
      <c r="AO145" s="176" t="n">
        <f aca="false">SUM(AN145/$AN$2)</f>
        <v>0</v>
      </c>
      <c r="AP145" s="131"/>
      <c r="AQ145" s="131"/>
      <c r="AR145" s="176" t="n">
        <f aca="false">SUM(AP145/$AN$2)</f>
        <v>0</v>
      </c>
      <c r="AS145" s="131"/>
      <c r="AT145" s="131"/>
      <c r="AU145" s="176"/>
      <c r="AV145" s="177" t="e">
        <f aca="false">SUM(AU145/AR145*100)</f>
        <v>#DIV/0!</v>
      </c>
      <c r="BB145" s="19" t="n">
        <f aca="false">SUM(AW145+AX145+AY145+AZ145+BA145)</f>
        <v>0</v>
      </c>
      <c r="BC145" s="143" t="n">
        <f aca="false">SUM(AU145-BB145)</f>
        <v>0</v>
      </c>
    </row>
    <row r="146" customFormat="false" ht="12.75" hidden="true" customHeight="false" outlineLevel="0" collapsed="false">
      <c r="A146" s="207"/>
      <c r="B146" s="208"/>
      <c r="C146" s="208"/>
      <c r="D146" s="208"/>
      <c r="E146" s="208"/>
      <c r="F146" s="208"/>
      <c r="G146" s="208"/>
      <c r="H146" s="208"/>
      <c r="I146" s="206" t="n">
        <v>42621</v>
      </c>
      <c r="J146" s="203" t="s">
        <v>333</v>
      </c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76"/>
      <c r="W146" s="188"/>
      <c r="X146" s="188"/>
      <c r="Y146" s="188" t="n">
        <v>15000</v>
      </c>
      <c r="Z146" s="188" t="n">
        <v>15000</v>
      </c>
      <c r="AA146" s="197" t="n">
        <v>15000</v>
      </c>
      <c r="AB146" s="188" t="n">
        <v>6000</v>
      </c>
      <c r="AC146" s="197" t="n">
        <v>15000</v>
      </c>
      <c r="AD146" s="197" t="n">
        <v>15000</v>
      </c>
      <c r="AE146" s="197"/>
      <c r="AF146" s="197"/>
      <c r="AG146" s="198" t="n">
        <f aca="false">SUM(AC146+AE146-AF146)</f>
        <v>15000</v>
      </c>
      <c r="AH146" s="197"/>
      <c r="AI146" s="197" t="n">
        <v>0</v>
      </c>
      <c r="AJ146" s="129" t="n">
        <v>0</v>
      </c>
      <c r="AK146" s="197"/>
      <c r="AL146" s="197"/>
      <c r="AM146" s="197"/>
      <c r="AN146" s="129" t="n">
        <f aca="false">SUM(AK146+AL146-AM146)</f>
        <v>0</v>
      </c>
      <c r="AO146" s="176" t="n">
        <f aca="false">SUM(AN146/$AN$2)</f>
        <v>0</v>
      </c>
      <c r="AP146" s="131"/>
      <c r="AQ146" s="131"/>
      <c r="AR146" s="176" t="n">
        <f aca="false">SUM(AP146/$AN$2)</f>
        <v>0</v>
      </c>
      <c r="AS146" s="131"/>
      <c r="AT146" s="131"/>
      <c r="AU146" s="176"/>
      <c r="AV146" s="177" t="e">
        <f aca="false">SUM(AU146/AR146*100)</f>
        <v>#DIV/0!</v>
      </c>
      <c r="BB146" s="19" t="n">
        <f aca="false">SUM(AW146+AX146+AY146+AZ146+BA146)</f>
        <v>0</v>
      </c>
      <c r="BC146" s="143" t="n">
        <f aca="false">SUM(AU146-BB146)</f>
        <v>0</v>
      </c>
    </row>
    <row r="147" customFormat="false" ht="12.75" hidden="true" customHeight="false" outlineLevel="0" collapsed="false">
      <c r="A147" s="207"/>
      <c r="B147" s="208"/>
      <c r="C147" s="208"/>
      <c r="D147" s="208"/>
      <c r="E147" s="208"/>
      <c r="F147" s="208"/>
      <c r="G147" s="208"/>
      <c r="H147" s="208"/>
      <c r="I147" s="206" t="n">
        <v>42639</v>
      </c>
      <c r="J147" s="203" t="s">
        <v>334</v>
      </c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76"/>
      <c r="W147" s="188"/>
      <c r="X147" s="188"/>
      <c r="Y147" s="188"/>
      <c r="Z147" s="188"/>
      <c r="AA147" s="197"/>
      <c r="AB147" s="188"/>
      <c r="AC147" s="197"/>
      <c r="AD147" s="197"/>
      <c r="AE147" s="197"/>
      <c r="AF147" s="197"/>
      <c r="AG147" s="198" t="n">
        <f aca="false">SUM(AC147+AE147-AF147)</f>
        <v>0</v>
      </c>
      <c r="AH147" s="197"/>
      <c r="AI147" s="197"/>
      <c r="AJ147" s="129"/>
      <c r="AK147" s="197"/>
      <c r="AL147" s="197"/>
      <c r="AM147" s="197"/>
      <c r="AN147" s="129" t="n">
        <f aca="false">SUM(AK147+AL147-AM147)</f>
        <v>0</v>
      </c>
      <c r="AO147" s="176" t="n">
        <f aca="false">SUM(AN147/$AN$2)</f>
        <v>0</v>
      </c>
      <c r="AP147" s="131"/>
      <c r="AQ147" s="131"/>
      <c r="AR147" s="176" t="n">
        <f aca="false">SUM(AP147/$AN$2)</f>
        <v>0</v>
      </c>
      <c r="AS147" s="131"/>
      <c r="AT147" s="131"/>
      <c r="AU147" s="176"/>
      <c r="AV147" s="177" t="e">
        <f aca="false">SUM(AU147/AR147*100)</f>
        <v>#DIV/0!</v>
      </c>
      <c r="BB147" s="19" t="n">
        <f aca="false">SUM(AW147+AX147+AY147+AZ147+BA147)</f>
        <v>0</v>
      </c>
      <c r="BC147" s="143" t="n">
        <f aca="false">SUM(AU147-BB147)</f>
        <v>0</v>
      </c>
    </row>
    <row r="148" customFormat="false" ht="12.75" hidden="true" customHeight="false" outlineLevel="0" collapsed="false">
      <c r="A148" s="207"/>
      <c r="B148" s="208"/>
      <c r="C148" s="208"/>
      <c r="D148" s="208"/>
      <c r="E148" s="208"/>
      <c r="F148" s="208"/>
      <c r="G148" s="208"/>
      <c r="H148" s="208"/>
      <c r="I148" s="206" t="n">
        <v>42637</v>
      </c>
      <c r="J148" s="203" t="s">
        <v>335</v>
      </c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76"/>
      <c r="W148" s="188"/>
      <c r="X148" s="188" t="n">
        <v>100000</v>
      </c>
      <c r="Y148" s="188" t="n">
        <v>100000</v>
      </c>
      <c r="Z148" s="188" t="n">
        <v>100000</v>
      </c>
      <c r="AA148" s="197"/>
      <c r="AB148" s="188" t="n">
        <v>75000</v>
      </c>
      <c r="AC148" s="197"/>
      <c r="AD148" s="197"/>
      <c r="AE148" s="197"/>
      <c r="AF148" s="197"/>
      <c r="AG148" s="198" t="n">
        <f aca="false">SUM(AC148+AE148-AF148)</f>
        <v>0</v>
      </c>
      <c r="AH148" s="197"/>
      <c r="AI148" s="197"/>
      <c r="AJ148" s="129"/>
      <c r="AK148" s="197"/>
      <c r="AL148" s="197"/>
      <c r="AM148" s="197"/>
      <c r="AN148" s="129" t="n">
        <f aca="false">SUM(AK148+AL148-AM148)</f>
        <v>0</v>
      </c>
      <c r="AO148" s="176" t="n">
        <f aca="false">SUM(AN148/$AN$2)</f>
        <v>0</v>
      </c>
      <c r="AP148" s="131"/>
      <c r="AQ148" s="131"/>
      <c r="AR148" s="176" t="n">
        <f aca="false">SUM(AP148/$AN$2)</f>
        <v>0</v>
      </c>
      <c r="AS148" s="131"/>
      <c r="AT148" s="131"/>
      <c r="AU148" s="176"/>
      <c r="AV148" s="177" t="e">
        <f aca="false">SUM(AU148/AR148*100)</f>
        <v>#DIV/0!</v>
      </c>
      <c r="BB148" s="19" t="n">
        <f aca="false">SUM(AW148+AX148+AY148+AZ148+BA148)</f>
        <v>0</v>
      </c>
      <c r="BC148" s="143" t="n">
        <f aca="false">SUM(AU148-BB148)</f>
        <v>0</v>
      </c>
    </row>
    <row r="149" customFormat="false" ht="12.75" hidden="false" customHeight="false" outlineLevel="0" collapsed="false">
      <c r="A149" s="184" t="s">
        <v>336</v>
      </c>
      <c r="B149" s="209"/>
      <c r="C149" s="209"/>
      <c r="D149" s="209"/>
      <c r="E149" s="209"/>
      <c r="F149" s="209"/>
      <c r="G149" s="209"/>
      <c r="H149" s="209"/>
      <c r="I149" s="173" t="s">
        <v>337</v>
      </c>
      <c r="J149" s="174" t="s">
        <v>338</v>
      </c>
      <c r="K149" s="175" t="e">
        <f aca="false">SUM(K150+K157+#REF!)</f>
        <v>#REF!</v>
      </c>
      <c r="L149" s="175" t="e">
        <f aca="false">SUM(L150+L157+#REF!)</f>
        <v>#REF!</v>
      </c>
      <c r="M149" s="175" t="e">
        <f aca="false">SUM(M150+M157+#REF!)</f>
        <v>#REF!</v>
      </c>
      <c r="N149" s="175" t="n">
        <f aca="false">SUM(N150+N157)</f>
        <v>43000</v>
      </c>
      <c r="O149" s="175" t="n">
        <f aca="false">SUM(O150+O157)</f>
        <v>43000</v>
      </c>
      <c r="P149" s="175" t="n">
        <f aca="false">SUM(P150+P157)</f>
        <v>31000</v>
      </c>
      <c r="Q149" s="175" t="n">
        <f aca="false">SUM(Q150+Q157)</f>
        <v>31000</v>
      </c>
      <c r="R149" s="175" t="n">
        <f aca="false">SUM(R150+R157)</f>
        <v>0</v>
      </c>
      <c r="S149" s="175" t="n">
        <f aca="false">SUM(S150+S157)</f>
        <v>31000</v>
      </c>
      <c r="T149" s="175" t="n">
        <f aca="false">SUM(T150+T157)</f>
        <v>0</v>
      </c>
      <c r="U149" s="175" t="n">
        <f aca="false">SUM(U150+U157)</f>
        <v>0</v>
      </c>
      <c r="V149" s="175" t="n">
        <f aca="false">SUM(V150+V157)</f>
        <v>200</v>
      </c>
      <c r="W149" s="175" t="n">
        <f aca="false">SUM(W150+W157)</f>
        <v>31000</v>
      </c>
      <c r="X149" s="175" t="n">
        <f aca="false">SUM(X150+X157)</f>
        <v>88000</v>
      </c>
      <c r="Y149" s="175" t="n">
        <f aca="false">SUM(Y150+Y157)</f>
        <v>88000</v>
      </c>
      <c r="Z149" s="175" t="n">
        <f aca="false">SUM(Z150+Z157)</f>
        <v>88000</v>
      </c>
      <c r="AA149" s="175" t="n">
        <f aca="false">SUM(AA150+AA157)</f>
        <v>93000</v>
      </c>
      <c r="AB149" s="175" t="n">
        <f aca="false">SUM(AB150+AB157)</f>
        <v>0</v>
      </c>
      <c r="AC149" s="175" t="n">
        <f aca="false">SUM(AC150+AC157)</f>
        <v>115000</v>
      </c>
      <c r="AD149" s="175" t="n">
        <f aca="false">SUM(AD150+AD157)</f>
        <v>95000</v>
      </c>
      <c r="AE149" s="175" t="n">
        <f aca="false">SUM(AE150+AE157)</f>
        <v>0</v>
      </c>
      <c r="AF149" s="175" t="n">
        <f aca="false">SUM(AF150+AF157)</f>
        <v>0</v>
      </c>
      <c r="AG149" s="175" t="n">
        <f aca="false">SUM(AG150+AG157)</f>
        <v>95000</v>
      </c>
      <c r="AH149" s="175" t="n">
        <f aca="false">SUM(AH150+AH157)</f>
        <v>4997.09</v>
      </c>
      <c r="AI149" s="175" t="n">
        <f aca="false">SUM(AI150+AI157)</f>
        <v>60000</v>
      </c>
      <c r="AJ149" s="175" t="n">
        <f aca="false">SUM(AJ150+AJ157)</f>
        <v>0</v>
      </c>
      <c r="AK149" s="175" t="n">
        <f aca="false">SUM(AK150+AK157)</f>
        <v>60000</v>
      </c>
      <c r="AL149" s="175" t="n">
        <f aca="false">SUM(AL150+AL157)</f>
        <v>0</v>
      </c>
      <c r="AM149" s="175" t="n">
        <f aca="false">SUM(AM150+AM157)</f>
        <v>0</v>
      </c>
      <c r="AN149" s="175" t="n">
        <f aca="false">SUM(AN150+AN157)</f>
        <v>60000</v>
      </c>
      <c r="AO149" s="176" t="n">
        <f aca="false">SUM(AN149/$AN$2)</f>
        <v>7963.36850487756</v>
      </c>
      <c r="AP149" s="176" t="n">
        <f aca="false">SUM(AP150+AP157)</f>
        <v>60000</v>
      </c>
      <c r="AQ149" s="176" t="n">
        <f aca="false">SUM(AQ150+AQ157)</f>
        <v>0</v>
      </c>
      <c r="AR149" s="176" t="n">
        <f aca="false">SUM(AP149/$AN$2)</f>
        <v>7963.36850487756</v>
      </c>
      <c r="AS149" s="176" t="n">
        <f aca="false">SUM(AS150+AS157)</f>
        <v>60000</v>
      </c>
      <c r="AT149" s="176" t="n">
        <f aca="false">SUM(AT150+AT157)</f>
        <v>0</v>
      </c>
      <c r="AU149" s="176" t="n">
        <f aca="false">SUM(AU150+AU157)</f>
        <v>0</v>
      </c>
      <c r="AV149" s="177" t="n">
        <f aca="false">SUM(AU149/AR149*100)</f>
        <v>0</v>
      </c>
      <c r="BB149" s="19" t="n">
        <f aca="false">SUM(AW149+AX149+AY149+AZ149+BA149)</f>
        <v>0</v>
      </c>
      <c r="BC149" s="143" t="n">
        <f aca="false">SUM(AU149-BB149)</f>
        <v>0</v>
      </c>
    </row>
    <row r="150" customFormat="false" ht="12.75" hidden="false" customHeight="false" outlineLevel="0" collapsed="false">
      <c r="A150" s="178" t="s">
        <v>339</v>
      </c>
      <c r="B150" s="172"/>
      <c r="C150" s="172"/>
      <c r="D150" s="172"/>
      <c r="E150" s="172"/>
      <c r="F150" s="172"/>
      <c r="G150" s="172"/>
      <c r="H150" s="172"/>
      <c r="I150" s="185" t="s">
        <v>207</v>
      </c>
      <c r="J150" s="186" t="s">
        <v>340</v>
      </c>
      <c r="K150" s="187" t="e">
        <f aca="false">SUM(K151)</f>
        <v>#REF!</v>
      </c>
      <c r="L150" s="187" t="e">
        <f aca="false">SUM(L151)</f>
        <v>#REF!</v>
      </c>
      <c r="M150" s="187" t="e">
        <f aca="false">SUM(M151)</f>
        <v>#REF!</v>
      </c>
      <c r="N150" s="187" t="n">
        <f aca="false">SUM(N151)</f>
        <v>40000</v>
      </c>
      <c r="O150" s="187" t="n">
        <f aca="false">SUM(O151)</f>
        <v>40000</v>
      </c>
      <c r="P150" s="187" t="n">
        <f aca="false">SUM(P151)</f>
        <v>28000</v>
      </c>
      <c r="Q150" s="187" t="n">
        <f aca="false">SUM(Q151)</f>
        <v>28000</v>
      </c>
      <c r="R150" s="187" t="n">
        <f aca="false">SUM(R151)</f>
        <v>0</v>
      </c>
      <c r="S150" s="187" t="n">
        <f aca="false">SUM(S151)</f>
        <v>28000</v>
      </c>
      <c r="T150" s="187" t="n">
        <f aca="false">SUM(T151)</f>
        <v>0</v>
      </c>
      <c r="U150" s="187" t="n">
        <f aca="false">SUM(U151)</f>
        <v>0</v>
      </c>
      <c r="V150" s="187" t="n">
        <f aca="false">SUM(V151)</f>
        <v>100</v>
      </c>
      <c r="W150" s="187" t="n">
        <f aca="false">SUM(W151)</f>
        <v>28000</v>
      </c>
      <c r="X150" s="187" t="n">
        <f aca="false">SUM(X151)</f>
        <v>85000</v>
      </c>
      <c r="Y150" s="187" t="n">
        <f aca="false">SUM(Y151)</f>
        <v>85000</v>
      </c>
      <c r="Z150" s="187" t="n">
        <f aca="false">SUM(Z151)</f>
        <v>85000</v>
      </c>
      <c r="AA150" s="187" t="n">
        <f aca="false">SUM(AA151)</f>
        <v>85000</v>
      </c>
      <c r="AB150" s="187" t="n">
        <f aca="false">SUM(AB151)</f>
        <v>0</v>
      </c>
      <c r="AC150" s="187" t="n">
        <f aca="false">SUM(AC151)</f>
        <v>85000</v>
      </c>
      <c r="AD150" s="187" t="n">
        <f aca="false">SUM(AD151)</f>
        <v>85000</v>
      </c>
      <c r="AE150" s="187" t="n">
        <f aca="false">SUM(AE151)</f>
        <v>0</v>
      </c>
      <c r="AF150" s="187" t="n">
        <f aca="false">SUM(AF151)</f>
        <v>0</v>
      </c>
      <c r="AG150" s="187" t="n">
        <f aca="false">SUM(AG151)</f>
        <v>85000</v>
      </c>
      <c r="AH150" s="187" t="n">
        <f aca="false">SUM(AH151)</f>
        <v>0</v>
      </c>
      <c r="AI150" s="187" t="n">
        <f aca="false">SUM(AI151)</f>
        <v>50000</v>
      </c>
      <c r="AJ150" s="187" t="n">
        <f aca="false">SUM(AJ151)</f>
        <v>0</v>
      </c>
      <c r="AK150" s="187" t="n">
        <f aca="false">SUM(AK151)</f>
        <v>50000</v>
      </c>
      <c r="AL150" s="187" t="n">
        <f aca="false">SUM(AL151)</f>
        <v>0</v>
      </c>
      <c r="AM150" s="187" t="n">
        <f aca="false">SUM(AM151)</f>
        <v>0</v>
      </c>
      <c r="AN150" s="187" t="n">
        <f aca="false">SUM(AN151)</f>
        <v>50000</v>
      </c>
      <c r="AO150" s="176" t="n">
        <f aca="false">SUM(AN150/$AN$2)</f>
        <v>6636.1404207313</v>
      </c>
      <c r="AP150" s="188" t="n">
        <f aca="false">SUM(AP151)</f>
        <v>50000</v>
      </c>
      <c r="AQ150" s="188" t="n">
        <f aca="false">SUM(AQ151)</f>
        <v>0</v>
      </c>
      <c r="AR150" s="176" t="n">
        <f aca="false">SUM(AP150/$AN$2)</f>
        <v>6636.1404207313</v>
      </c>
      <c r="AS150" s="188" t="n">
        <f aca="false">SUM(AS151)</f>
        <v>50000</v>
      </c>
      <c r="AT150" s="188" t="n">
        <f aca="false">SUM(AT151)</f>
        <v>0</v>
      </c>
      <c r="AU150" s="176" t="n">
        <f aca="false">SUM(AU151)</f>
        <v>0</v>
      </c>
      <c r="AV150" s="177" t="n">
        <f aca="false">SUM(AU150/AR150*100)</f>
        <v>0</v>
      </c>
      <c r="BB150" s="19" t="n">
        <f aca="false">SUM(AW150+AX150+AY150+AZ150+BA150)</f>
        <v>0</v>
      </c>
      <c r="BC150" s="143" t="n">
        <f aca="false">SUM(AU150-BB150)</f>
        <v>0</v>
      </c>
    </row>
    <row r="151" customFormat="false" ht="12.75" hidden="false" customHeight="false" outlineLevel="0" collapsed="false">
      <c r="A151" s="178"/>
      <c r="B151" s="172"/>
      <c r="C151" s="172"/>
      <c r="D151" s="172"/>
      <c r="E151" s="172"/>
      <c r="F151" s="172"/>
      <c r="G151" s="172"/>
      <c r="H151" s="172"/>
      <c r="I151" s="185" t="s">
        <v>341</v>
      </c>
      <c r="J151" s="186"/>
      <c r="K151" s="187" t="e">
        <f aca="false">SUM(K153)</f>
        <v>#REF!</v>
      </c>
      <c r="L151" s="187" t="e">
        <f aca="false">SUM(L153)</f>
        <v>#REF!</v>
      </c>
      <c r="M151" s="187" t="e">
        <f aca="false">SUM(M153)</f>
        <v>#REF!</v>
      </c>
      <c r="N151" s="187" t="n">
        <f aca="false">SUM(N153)</f>
        <v>40000</v>
      </c>
      <c r="O151" s="187" t="n">
        <f aca="false">SUM(O153)</f>
        <v>40000</v>
      </c>
      <c r="P151" s="187" t="n">
        <f aca="false">SUM(P153)</f>
        <v>28000</v>
      </c>
      <c r="Q151" s="187" t="n">
        <f aca="false">SUM(Q153)</f>
        <v>28000</v>
      </c>
      <c r="R151" s="187" t="n">
        <f aca="false">SUM(R153)</f>
        <v>0</v>
      </c>
      <c r="S151" s="187" t="n">
        <f aca="false">SUM(S153)</f>
        <v>28000</v>
      </c>
      <c r="T151" s="187" t="n">
        <f aca="false">SUM(T153)</f>
        <v>0</v>
      </c>
      <c r="U151" s="187" t="n">
        <f aca="false">SUM(U153)</f>
        <v>0</v>
      </c>
      <c r="V151" s="187" t="n">
        <f aca="false">SUM(V153)</f>
        <v>100</v>
      </c>
      <c r="W151" s="187" t="n">
        <f aca="false">SUM(W153)</f>
        <v>28000</v>
      </c>
      <c r="X151" s="187" t="n">
        <f aca="false">SUM(X153)</f>
        <v>85000</v>
      </c>
      <c r="Y151" s="187" t="n">
        <f aca="false">SUM(Y153)</f>
        <v>85000</v>
      </c>
      <c r="Z151" s="187" t="n">
        <f aca="false">SUM(Z153)</f>
        <v>85000</v>
      </c>
      <c r="AA151" s="187" t="n">
        <f aca="false">SUM(AA153)</f>
        <v>85000</v>
      </c>
      <c r="AB151" s="187" t="n">
        <f aca="false">SUM(AB153)</f>
        <v>0</v>
      </c>
      <c r="AC151" s="187" t="n">
        <f aca="false">SUM(AC153)</f>
        <v>85000</v>
      </c>
      <c r="AD151" s="187" t="n">
        <f aca="false">SUM(AD153)</f>
        <v>85000</v>
      </c>
      <c r="AE151" s="187" t="n">
        <f aca="false">SUM(AE153)</f>
        <v>0</v>
      </c>
      <c r="AF151" s="187" t="n">
        <f aca="false">SUM(AF153)</f>
        <v>0</v>
      </c>
      <c r="AG151" s="187" t="n">
        <f aca="false">SUM(AG153)</f>
        <v>85000</v>
      </c>
      <c r="AH151" s="187" t="n">
        <f aca="false">SUM(AH153)</f>
        <v>0</v>
      </c>
      <c r="AI151" s="187" t="n">
        <f aca="false">SUM(AI153)</f>
        <v>50000</v>
      </c>
      <c r="AJ151" s="187" t="n">
        <f aca="false">SUM(AJ153)</f>
        <v>0</v>
      </c>
      <c r="AK151" s="187" t="n">
        <f aca="false">SUM(AK153)</f>
        <v>50000</v>
      </c>
      <c r="AL151" s="187" t="n">
        <f aca="false">SUM(AL153)</f>
        <v>0</v>
      </c>
      <c r="AM151" s="187" t="n">
        <f aca="false">SUM(AM153)</f>
        <v>0</v>
      </c>
      <c r="AN151" s="187" t="n">
        <f aca="false">SUM(AN153)</f>
        <v>50000</v>
      </c>
      <c r="AO151" s="176" t="n">
        <f aca="false">SUM(AN151/$AN$2)</f>
        <v>6636.1404207313</v>
      </c>
      <c r="AP151" s="188" t="n">
        <f aca="false">SUM(AP153)</f>
        <v>50000</v>
      </c>
      <c r="AQ151" s="188" t="n">
        <f aca="false">SUM(AQ153)</f>
        <v>0</v>
      </c>
      <c r="AR151" s="176" t="n">
        <f aca="false">SUM(AP151/$AN$2)</f>
        <v>6636.1404207313</v>
      </c>
      <c r="AS151" s="188" t="n">
        <f aca="false">SUM(AS153)</f>
        <v>50000</v>
      </c>
      <c r="AT151" s="188" t="n">
        <f aca="false">SUM(AT153)</f>
        <v>0</v>
      </c>
      <c r="AU151" s="176" t="n">
        <f aca="false">SUM(AU152)</f>
        <v>0</v>
      </c>
      <c r="AV151" s="177" t="n">
        <f aca="false">SUM(AU151/AR151*100)</f>
        <v>0</v>
      </c>
      <c r="BB151" s="19" t="n">
        <f aca="false">SUM(AW151+AX151+AY151+AZ151+BA151)</f>
        <v>0</v>
      </c>
      <c r="BC151" s="143" t="n">
        <f aca="false">SUM(AU151-BB151)</f>
        <v>0</v>
      </c>
    </row>
    <row r="152" customFormat="false" ht="12.75" hidden="false" customHeight="false" outlineLevel="0" collapsed="false">
      <c r="A152" s="178"/>
      <c r="B152" s="172" t="s">
        <v>210</v>
      </c>
      <c r="C152" s="172"/>
      <c r="D152" s="172"/>
      <c r="E152" s="172"/>
      <c r="F152" s="172"/>
      <c r="G152" s="172"/>
      <c r="H152" s="172"/>
      <c r="I152" s="185" t="s">
        <v>211</v>
      </c>
      <c r="J152" s="186" t="s">
        <v>114</v>
      </c>
      <c r="K152" s="187"/>
      <c r="L152" s="187"/>
      <c r="M152" s="187"/>
      <c r="N152" s="187"/>
      <c r="O152" s="187"/>
      <c r="P152" s="187"/>
      <c r="Q152" s="187"/>
      <c r="R152" s="187"/>
      <c r="S152" s="187"/>
      <c r="T152" s="187"/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87"/>
      <c r="AE152" s="187"/>
      <c r="AF152" s="187"/>
      <c r="AG152" s="187"/>
      <c r="AH152" s="187"/>
      <c r="AI152" s="187"/>
      <c r="AJ152" s="187"/>
      <c r="AK152" s="187"/>
      <c r="AL152" s="187"/>
      <c r="AM152" s="187"/>
      <c r="AN152" s="187"/>
      <c r="AO152" s="176" t="n">
        <f aca="false">SUM(AN152/$AN$2)</f>
        <v>0</v>
      </c>
      <c r="AP152" s="188" t="n">
        <v>50000</v>
      </c>
      <c r="AQ152" s="188" t="n">
        <v>50000</v>
      </c>
      <c r="AR152" s="176" t="n">
        <f aca="false">SUM(AP152/$AN$2)</f>
        <v>6636.1404207313</v>
      </c>
      <c r="AS152" s="188" t="n">
        <v>50000</v>
      </c>
      <c r="AT152" s="188" t="n">
        <v>50000</v>
      </c>
      <c r="AU152" s="176" t="n">
        <f aca="false">SUM(AU153)</f>
        <v>0</v>
      </c>
      <c r="AV152" s="177" t="n">
        <f aca="false">SUM(AU152/AR152*100)</f>
        <v>0</v>
      </c>
      <c r="BC152" s="143" t="n">
        <f aca="false">SUM(AU152-BB152)</f>
        <v>0</v>
      </c>
    </row>
    <row r="153" customFormat="false" ht="12.75" hidden="false" customHeight="false" outlineLevel="0" collapsed="false">
      <c r="A153" s="189"/>
      <c r="B153" s="190"/>
      <c r="C153" s="190"/>
      <c r="D153" s="190"/>
      <c r="E153" s="190"/>
      <c r="F153" s="190"/>
      <c r="G153" s="190"/>
      <c r="H153" s="190"/>
      <c r="I153" s="191" t="n">
        <v>3</v>
      </c>
      <c r="J153" s="84" t="s">
        <v>64</v>
      </c>
      <c r="K153" s="192" t="e">
        <f aca="false">SUM(K154)</f>
        <v>#REF!</v>
      </c>
      <c r="L153" s="192" t="e">
        <f aca="false">SUM(L154)</f>
        <v>#REF!</v>
      </c>
      <c r="M153" s="192" t="e">
        <f aca="false">SUM(M154)</f>
        <v>#REF!</v>
      </c>
      <c r="N153" s="192" t="n">
        <f aca="false">SUM(N154)</f>
        <v>40000</v>
      </c>
      <c r="O153" s="192" t="n">
        <f aca="false">SUM(O154)</f>
        <v>40000</v>
      </c>
      <c r="P153" s="192" t="n">
        <f aca="false">SUM(P154)</f>
        <v>28000</v>
      </c>
      <c r="Q153" s="192" t="n">
        <f aca="false">SUM(Q154)</f>
        <v>28000</v>
      </c>
      <c r="R153" s="192" t="n">
        <f aca="false">SUM(R154)</f>
        <v>0</v>
      </c>
      <c r="S153" s="192" t="n">
        <f aca="false">SUM(S154)</f>
        <v>28000</v>
      </c>
      <c r="T153" s="192" t="n">
        <f aca="false">SUM(T154)</f>
        <v>0</v>
      </c>
      <c r="U153" s="192" t="n">
        <f aca="false">SUM(U154)</f>
        <v>0</v>
      </c>
      <c r="V153" s="192" t="n">
        <f aca="false">SUM(V154)</f>
        <v>100</v>
      </c>
      <c r="W153" s="192" t="n">
        <f aca="false">SUM(W154)</f>
        <v>28000</v>
      </c>
      <c r="X153" s="192" t="n">
        <f aca="false">SUM(X154)</f>
        <v>85000</v>
      </c>
      <c r="Y153" s="192" t="n">
        <f aca="false">SUM(Y154)</f>
        <v>85000</v>
      </c>
      <c r="Z153" s="192" t="n">
        <f aca="false">SUM(Z154)</f>
        <v>85000</v>
      </c>
      <c r="AA153" s="192" t="n">
        <f aca="false">SUM(AA154)</f>
        <v>85000</v>
      </c>
      <c r="AB153" s="192" t="n">
        <f aca="false">SUM(AB154)</f>
        <v>0</v>
      </c>
      <c r="AC153" s="192" t="n">
        <f aca="false">SUM(AC154)</f>
        <v>85000</v>
      </c>
      <c r="AD153" s="192" t="n">
        <f aca="false">SUM(AD154)</f>
        <v>85000</v>
      </c>
      <c r="AE153" s="192" t="n">
        <f aca="false">SUM(AE154)</f>
        <v>0</v>
      </c>
      <c r="AF153" s="192" t="n">
        <f aca="false">SUM(AF154)</f>
        <v>0</v>
      </c>
      <c r="AG153" s="192" t="n">
        <f aca="false">SUM(AG154)</f>
        <v>85000</v>
      </c>
      <c r="AH153" s="192" t="n">
        <f aca="false">SUM(AH154)</f>
        <v>0</v>
      </c>
      <c r="AI153" s="192" t="n">
        <f aca="false">SUM(AI154)</f>
        <v>50000</v>
      </c>
      <c r="AJ153" s="192" t="n">
        <f aca="false">SUM(AJ154)</f>
        <v>0</v>
      </c>
      <c r="AK153" s="192" t="n">
        <f aca="false">SUM(AK154)</f>
        <v>50000</v>
      </c>
      <c r="AL153" s="192" t="n">
        <f aca="false">SUM(AL154)</f>
        <v>0</v>
      </c>
      <c r="AM153" s="192" t="n">
        <f aca="false">SUM(AM154)</f>
        <v>0</v>
      </c>
      <c r="AN153" s="192" t="n">
        <f aca="false">SUM(AN154)</f>
        <v>50000</v>
      </c>
      <c r="AO153" s="176" t="n">
        <f aca="false">SUM(AN153/$AN$2)</f>
        <v>6636.1404207313</v>
      </c>
      <c r="AP153" s="176" t="n">
        <f aca="false">SUM(AP154)</f>
        <v>50000</v>
      </c>
      <c r="AQ153" s="176" t="n">
        <f aca="false">SUM(AQ154)</f>
        <v>0</v>
      </c>
      <c r="AR153" s="176" t="n">
        <f aca="false">SUM(AP153/$AN$2)</f>
        <v>6636.1404207313</v>
      </c>
      <c r="AS153" s="176" t="n">
        <f aca="false">SUM(AS154)</f>
        <v>50000</v>
      </c>
      <c r="AT153" s="176" t="n">
        <f aca="false">SUM(AT154)</f>
        <v>0</v>
      </c>
      <c r="AU153" s="176" t="n">
        <f aca="false">SUM(AU154)</f>
        <v>0</v>
      </c>
      <c r="AV153" s="177" t="n">
        <f aca="false">SUM(AU153/AR153*100)</f>
        <v>0</v>
      </c>
      <c r="BB153" s="19" t="n">
        <f aca="false">SUM(AW153+AX153+AY153+AZ153+BA153)</f>
        <v>0</v>
      </c>
      <c r="BC153" s="143" t="n">
        <f aca="false">SUM(AU153-BB153)</f>
        <v>0</v>
      </c>
    </row>
    <row r="154" customFormat="false" ht="12.75" hidden="false" customHeight="false" outlineLevel="0" collapsed="false">
      <c r="A154" s="189"/>
      <c r="B154" s="190"/>
      <c r="C154" s="190"/>
      <c r="D154" s="190"/>
      <c r="E154" s="190"/>
      <c r="F154" s="190"/>
      <c r="G154" s="190"/>
      <c r="H154" s="190"/>
      <c r="I154" s="191" t="n">
        <v>38</v>
      </c>
      <c r="J154" s="84" t="s">
        <v>219</v>
      </c>
      <c r="K154" s="192" t="e">
        <f aca="false">SUM(K155)</f>
        <v>#REF!</v>
      </c>
      <c r="L154" s="192" t="e">
        <f aca="false">SUM(L155)</f>
        <v>#REF!</v>
      </c>
      <c r="M154" s="192" t="e">
        <f aca="false">SUM(M155)</f>
        <v>#REF!</v>
      </c>
      <c r="N154" s="192" t="n">
        <f aca="false">SUM(N155)</f>
        <v>40000</v>
      </c>
      <c r="O154" s="192" t="n">
        <f aca="false">SUM(O155)</f>
        <v>40000</v>
      </c>
      <c r="P154" s="192" t="n">
        <f aca="false">SUM(P155)</f>
        <v>28000</v>
      </c>
      <c r="Q154" s="192" t="n">
        <f aca="false">SUM(Q155)</f>
        <v>28000</v>
      </c>
      <c r="R154" s="192" t="n">
        <f aca="false">SUM(R155)</f>
        <v>0</v>
      </c>
      <c r="S154" s="192" t="n">
        <f aca="false">SUM(S155)</f>
        <v>28000</v>
      </c>
      <c r="T154" s="192" t="n">
        <f aca="false">SUM(T155)</f>
        <v>0</v>
      </c>
      <c r="U154" s="192" t="n">
        <f aca="false">SUM(U155)</f>
        <v>0</v>
      </c>
      <c r="V154" s="192" t="n">
        <f aca="false">SUM(V155)</f>
        <v>100</v>
      </c>
      <c r="W154" s="192" t="n">
        <f aca="false">SUM(W155)</f>
        <v>28000</v>
      </c>
      <c r="X154" s="192" t="n">
        <f aca="false">SUM(X155)</f>
        <v>85000</v>
      </c>
      <c r="Y154" s="192" t="n">
        <f aca="false">SUM(Y155)</f>
        <v>85000</v>
      </c>
      <c r="Z154" s="192" t="n">
        <f aca="false">SUM(Z155)</f>
        <v>85000</v>
      </c>
      <c r="AA154" s="192" t="n">
        <f aca="false">SUM(AA155)</f>
        <v>85000</v>
      </c>
      <c r="AB154" s="192" t="n">
        <f aca="false">SUM(AB155)</f>
        <v>0</v>
      </c>
      <c r="AC154" s="192" t="n">
        <f aca="false">SUM(AC155)</f>
        <v>85000</v>
      </c>
      <c r="AD154" s="192" t="n">
        <f aca="false">SUM(AD155)</f>
        <v>85000</v>
      </c>
      <c r="AE154" s="192" t="n">
        <f aca="false">SUM(AE155)</f>
        <v>0</v>
      </c>
      <c r="AF154" s="192" t="n">
        <f aca="false">SUM(AF155)</f>
        <v>0</v>
      </c>
      <c r="AG154" s="192" t="n">
        <f aca="false">SUM(AG155)</f>
        <v>85000</v>
      </c>
      <c r="AH154" s="192" t="n">
        <f aca="false">SUM(AH155)</f>
        <v>0</v>
      </c>
      <c r="AI154" s="192" t="n">
        <f aca="false">SUM(AI155)</f>
        <v>50000</v>
      </c>
      <c r="AJ154" s="192" t="n">
        <f aca="false">SUM(AJ155)</f>
        <v>0</v>
      </c>
      <c r="AK154" s="192" t="n">
        <f aca="false">SUM(AK155)</f>
        <v>50000</v>
      </c>
      <c r="AL154" s="192" t="n">
        <f aca="false">SUM(AL155)</f>
        <v>0</v>
      </c>
      <c r="AM154" s="192" t="n">
        <f aca="false">SUM(AM155)</f>
        <v>0</v>
      </c>
      <c r="AN154" s="192" t="n">
        <f aca="false">SUM(AN155)</f>
        <v>50000</v>
      </c>
      <c r="AO154" s="176" t="n">
        <f aca="false">SUM(AN154/$AN$2)</f>
        <v>6636.1404207313</v>
      </c>
      <c r="AP154" s="176" t="n">
        <f aca="false">SUM(AP155)</f>
        <v>50000</v>
      </c>
      <c r="AQ154" s="176"/>
      <c r="AR154" s="176" t="n">
        <f aca="false">SUM(AP154/$AN$2)</f>
        <v>6636.1404207313</v>
      </c>
      <c r="AS154" s="176" t="n">
        <v>50000</v>
      </c>
      <c r="AT154" s="176"/>
      <c r="AU154" s="176" t="n">
        <f aca="false">SUM(AU155)</f>
        <v>0</v>
      </c>
      <c r="AV154" s="177" t="n">
        <f aca="false">SUM(AU154/AR154*100)</f>
        <v>0</v>
      </c>
      <c r="BB154" s="19" t="n">
        <f aca="false">SUM(AW154+AX154+AY154+AZ154+BA154)</f>
        <v>0</v>
      </c>
      <c r="BC154" s="143" t="n">
        <f aca="false">SUM(AU154-BB154)</f>
        <v>0</v>
      </c>
    </row>
    <row r="155" customFormat="false" ht="12.75" hidden="false" customHeight="false" outlineLevel="0" collapsed="false">
      <c r="A155" s="193"/>
      <c r="B155" s="194" t="s">
        <v>83</v>
      </c>
      <c r="C155" s="194"/>
      <c r="D155" s="194"/>
      <c r="E155" s="194"/>
      <c r="F155" s="194"/>
      <c r="G155" s="194"/>
      <c r="H155" s="194"/>
      <c r="I155" s="195" t="n">
        <v>381</v>
      </c>
      <c r="J155" s="196" t="s">
        <v>220</v>
      </c>
      <c r="K155" s="197" t="e">
        <f aca="false">SUM(#REF!)</f>
        <v>#REF!</v>
      </c>
      <c r="L155" s="197" t="e">
        <f aca="false">SUM(#REF!)</f>
        <v>#REF!</v>
      </c>
      <c r="M155" s="197" t="e">
        <f aca="false">SUM(#REF!)</f>
        <v>#REF!</v>
      </c>
      <c r="N155" s="197" t="n">
        <f aca="false">SUM(N156:N156)</f>
        <v>40000</v>
      </c>
      <c r="O155" s="197" t="n">
        <f aca="false">SUM(O156:O156)</f>
        <v>40000</v>
      </c>
      <c r="P155" s="197" t="n">
        <f aca="false">SUM(P156:P156)</f>
        <v>28000</v>
      </c>
      <c r="Q155" s="197" t="n">
        <f aca="false">SUM(Q156:Q156)</f>
        <v>28000</v>
      </c>
      <c r="R155" s="197" t="n">
        <f aca="false">SUM(R156:R156)</f>
        <v>0</v>
      </c>
      <c r="S155" s="197" t="n">
        <f aca="false">SUM(S156:S156)</f>
        <v>28000</v>
      </c>
      <c r="T155" s="197" t="n">
        <f aca="false">SUM(T156:T156)</f>
        <v>0</v>
      </c>
      <c r="U155" s="197" t="n">
        <f aca="false">SUM(U156:U156)</f>
        <v>0</v>
      </c>
      <c r="V155" s="197" t="n">
        <f aca="false">SUM(V156:V156)</f>
        <v>100</v>
      </c>
      <c r="W155" s="197" t="n">
        <f aca="false">SUM(W156:W156)</f>
        <v>28000</v>
      </c>
      <c r="X155" s="197" t="n">
        <f aca="false">SUM(X156:X156)</f>
        <v>85000</v>
      </c>
      <c r="Y155" s="197" t="n">
        <f aca="false">SUM(Y156:Y156)</f>
        <v>85000</v>
      </c>
      <c r="Z155" s="197" t="n">
        <f aca="false">SUM(Z156:Z156)</f>
        <v>85000</v>
      </c>
      <c r="AA155" s="197" t="n">
        <f aca="false">SUM(AA156:AA156)</f>
        <v>85000</v>
      </c>
      <c r="AB155" s="197" t="n">
        <f aca="false">SUM(AB156:AB156)</f>
        <v>0</v>
      </c>
      <c r="AC155" s="197" t="n">
        <f aca="false">SUM(AC156:AC156)</f>
        <v>85000</v>
      </c>
      <c r="AD155" s="197" t="n">
        <f aca="false">SUM(AD156:AD156)</f>
        <v>85000</v>
      </c>
      <c r="AE155" s="197" t="n">
        <f aca="false">SUM(AE156:AE156)</f>
        <v>0</v>
      </c>
      <c r="AF155" s="197" t="n">
        <f aca="false">SUM(AF156:AF156)</f>
        <v>0</v>
      </c>
      <c r="AG155" s="197" t="n">
        <f aca="false">SUM(AG156:AG156)</f>
        <v>85000</v>
      </c>
      <c r="AH155" s="197" t="n">
        <f aca="false">SUM(AH156:AH156)</f>
        <v>0</v>
      </c>
      <c r="AI155" s="197" t="n">
        <f aca="false">SUM(AI156:AI156)</f>
        <v>50000</v>
      </c>
      <c r="AJ155" s="197" t="n">
        <f aca="false">SUM(AJ156:AJ156)</f>
        <v>0</v>
      </c>
      <c r="AK155" s="197" t="n">
        <f aca="false">SUM(AK156:AK156)</f>
        <v>50000</v>
      </c>
      <c r="AL155" s="197" t="n">
        <f aca="false">SUM(AL156:AL156)</f>
        <v>0</v>
      </c>
      <c r="AM155" s="197" t="n">
        <f aca="false">SUM(AM156:AM156)</f>
        <v>0</v>
      </c>
      <c r="AN155" s="197" t="n">
        <f aca="false">SUM(AN156:AN156)</f>
        <v>50000</v>
      </c>
      <c r="AO155" s="176" t="n">
        <f aca="false">SUM(AN155/$AN$2)</f>
        <v>6636.1404207313</v>
      </c>
      <c r="AP155" s="188" t="n">
        <f aca="false">SUM(AP156:AP156)</f>
        <v>50000</v>
      </c>
      <c r="AQ155" s="188"/>
      <c r="AR155" s="176" t="n">
        <f aca="false">SUM(AP155/$AN$2)</f>
        <v>6636.1404207313</v>
      </c>
      <c r="AS155" s="188"/>
      <c r="AT155" s="188"/>
      <c r="AU155" s="176" t="n">
        <f aca="false">SUM(AU156)</f>
        <v>0</v>
      </c>
      <c r="AV155" s="177" t="n">
        <f aca="false">SUM(AU155/AR155*100)</f>
        <v>0</v>
      </c>
      <c r="BB155" s="19" t="n">
        <f aca="false">SUM(AW155+AX155+AY155+AZ155+BA155)</f>
        <v>0</v>
      </c>
      <c r="BC155" s="143" t="n">
        <f aca="false">SUM(AU155-BB155)</f>
        <v>0</v>
      </c>
    </row>
    <row r="156" customFormat="false" ht="12.75" hidden="false" customHeight="false" outlineLevel="0" collapsed="false">
      <c r="A156" s="193"/>
      <c r="B156" s="194"/>
      <c r="C156" s="194"/>
      <c r="D156" s="194"/>
      <c r="E156" s="194"/>
      <c r="F156" s="194"/>
      <c r="G156" s="194"/>
      <c r="H156" s="194"/>
      <c r="I156" s="206" t="n">
        <v>38111</v>
      </c>
      <c r="J156" s="196" t="s">
        <v>340</v>
      </c>
      <c r="K156" s="197"/>
      <c r="L156" s="197"/>
      <c r="M156" s="197"/>
      <c r="N156" s="197" t="n">
        <v>40000</v>
      </c>
      <c r="O156" s="197" t="n">
        <v>40000</v>
      </c>
      <c r="P156" s="197" t="n">
        <v>28000</v>
      </c>
      <c r="Q156" s="197" t="n">
        <v>28000</v>
      </c>
      <c r="R156" s="197"/>
      <c r="S156" s="197" t="n">
        <v>28000</v>
      </c>
      <c r="T156" s="197"/>
      <c r="U156" s="197"/>
      <c r="V156" s="176" t="n">
        <f aca="false">S156/P156*100</f>
        <v>100</v>
      </c>
      <c r="W156" s="188" t="n">
        <v>28000</v>
      </c>
      <c r="X156" s="197" t="n">
        <v>85000</v>
      </c>
      <c r="Y156" s="197" t="n">
        <v>85000</v>
      </c>
      <c r="Z156" s="197" t="n">
        <v>85000</v>
      </c>
      <c r="AA156" s="197" t="n">
        <v>85000</v>
      </c>
      <c r="AB156" s="197"/>
      <c r="AC156" s="197" t="n">
        <v>85000</v>
      </c>
      <c r="AD156" s="197" t="n">
        <v>85000</v>
      </c>
      <c r="AE156" s="197"/>
      <c r="AF156" s="197"/>
      <c r="AG156" s="198" t="n">
        <f aca="false">SUM(AC156+AE156-AF156)</f>
        <v>85000</v>
      </c>
      <c r="AH156" s="197"/>
      <c r="AI156" s="197" t="n">
        <v>50000</v>
      </c>
      <c r="AJ156" s="129" t="n">
        <v>0</v>
      </c>
      <c r="AK156" s="197" t="n">
        <v>50000</v>
      </c>
      <c r="AL156" s="197"/>
      <c r="AM156" s="197"/>
      <c r="AN156" s="129" t="n">
        <f aca="false">SUM(AK156+AL156-AM156)</f>
        <v>50000</v>
      </c>
      <c r="AO156" s="176" t="n">
        <f aca="false">SUM(AN156/$AN$2)</f>
        <v>6636.1404207313</v>
      </c>
      <c r="AP156" s="131" t="n">
        <v>50000</v>
      </c>
      <c r="AQ156" s="131"/>
      <c r="AR156" s="176" t="n">
        <f aca="false">SUM(AP156/$AN$2)</f>
        <v>6636.1404207313</v>
      </c>
      <c r="AS156" s="131"/>
      <c r="AT156" s="131"/>
      <c r="AU156" s="176" t="n">
        <v>0</v>
      </c>
      <c r="AV156" s="177" t="n">
        <f aca="false">SUM(AU156/AR156*100)</f>
        <v>0</v>
      </c>
      <c r="BB156" s="19" t="n">
        <f aca="false">SUM(AW156+AX156+AY156+AZ156+BA156)</f>
        <v>0</v>
      </c>
      <c r="BC156" s="143" t="n">
        <f aca="false">SUM(AU156-BB156)</f>
        <v>0</v>
      </c>
    </row>
    <row r="157" customFormat="false" ht="12.75" hidden="false" customHeight="false" outlineLevel="0" collapsed="false">
      <c r="A157" s="178" t="s">
        <v>342</v>
      </c>
      <c r="B157" s="172"/>
      <c r="C157" s="172"/>
      <c r="D157" s="172"/>
      <c r="E157" s="172"/>
      <c r="F157" s="172"/>
      <c r="G157" s="172"/>
      <c r="H157" s="172"/>
      <c r="I157" s="185" t="s">
        <v>207</v>
      </c>
      <c r="J157" s="186" t="s">
        <v>343</v>
      </c>
      <c r="K157" s="187" t="n">
        <f aca="false">SUM(K158)</f>
        <v>0</v>
      </c>
      <c r="L157" s="187" t="n">
        <f aca="false">SUM(L158)</f>
        <v>3000</v>
      </c>
      <c r="M157" s="187" t="n">
        <f aca="false">SUM(M158)</f>
        <v>3000</v>
      </c>
      <c r="N157" s="187" t="n">
        <f aca="false">SUM(N158)</f>
        <v>3000</v>
      </c>
      <c r="O157" s="187" t="n">
        <f aca="false">SUM(O158)</f>
        <v>3000</v>
      </c>
      <c r="P157" s="187" t="n">
        <f aca="false">SUM(P158)</f>
        <v>3000</v>
      </c>
      <c r="Q157" s="187" t="n">
        <f aca="false">SUM(Q158)</f>
        <v>3000</v>
      </c>
      <c r="R157" s="187" t="n">
        <f aca="false">SUM(R158)</f>
        <v>0</v>
      </c>
      <c r="S157" s="187" t="n">
        <f aca="false">SUM(S158)</f>
        <v>3000</v>
      </c>
      <c r="T157" s="187" t="n">
        <f aca="false">SUM(T158)</f>
        <v>0</v>
      </c>
      <c r="U157" s="187" t="n">
        <f aca="false">SUM(U158)</f>
        <v>0</v>
      </c>
      <c r="V157" s="187" t="n">
        <f aca="false">SUM(V158)</f>
        <v>100</v>
      </c>
      <c r="W157" s="187" t="n">
        <f aca="false">SUM(W158)</f>
        <v>3000</v>
      </c>
      <c r="X157" s="187" t="n">
        <f aca="false">SUM(X158)</f>
        <v>3000</v>
      </c>
      <c r="Y157" s="187" t="n">
        <f aca="false">SUM(Y158)</f>
        <v>3000</v>
      </c>
      <c r="Z157" s="187" t="n">
        <f aca="false">SUM(Z158)</f>
        <v>3000</v>
      </c>
      <c r="AA157" s="187" t="n">
        <f aca="false">SUM(AA158)</f>
        <v>8000</v>
      </c>
      <c r="AB157" s="187" t="n">
        <f aca="false">SUM(AB158)</f>
        <v>0</v>
      </c>
      <c r="AC157" s="187" t="n">
        <f aca="false">SUM(AC158)</f>
        <v>30000</v>
      </c>
      <c r="AD157" s="187" t="n">
        <f aca="false">SUM(AD158)</f>
        <v>10000</v>
      </c>
      <c r="AE157" s="187" t="n">
        <f aca="false">SUM(AE158)</f>
        <v>0</v>
      </c>
      <c r="AF157" s="187" t="n">
        <f aca="false">SUM(AF158)</f>
        <v>0</v>
      </c>
      <c r="AG157" s="187" t="n">
        <f aca="false">SUM(AG158)</f>
        <v>10000</v>
      </c>
      <c r="AH157" s="187" t="n">
        <f aca="false">SUM(AH158)</f>
        <v>4997.09</v>
      </c>
      <c r="AI157" s="187" t="n">
        <f aca="false">SUM(AI158)</f>
        <v>10000</v>
      </c>
      <c r="AJ157" s="187" t="n">
        <f aca="false">SUM(AJ158)</f>
        <v>0</v>
      </c>
      <c r="AK157" s="187" t="n">
        <f aca="false">SUM(AK158)</f>
        <v>10000</v>
      </c>
      <c r="AL157" s="187" t="n">
        <f aca="false">SUM(AL158)</f>
        <v>0</v>
      </c>
      <c r="AM157" s="187" t="n">
        <f aca="false">SUM(AM158)</f>
        <v>0</v>
      </c>
      <c r="AN157" s="187" t="n">
        <f aca="false">SUM(AN158)</f>
        <v>10000</v>
      </c>
      <c r="AO157" s="176" t="n">
        <f aca="false">SUM(AN157/$AN$2)</f>
        <v>1327.22808414626</v>
      </c>
      <c r="AP157" s="188" t="n">
        <f aca="false">SUM(AP158)</f>
        <v>10000</v>
      </c>
      <c r="AQ157" s="188" t="n">
        <f aca="false">SUM(AQ158)</f>
        <v>0</v>
      </c>
      <c r="AR157" s="176" t="n">
        <f aca="false">SUM(AP157/$AN$2)</f>
        <v>1327.22808414626</v>
      </c>
      <c r="AS157" s="188" t="n">
        <f aca="false">SUM(AS158)</f>
        <v>10000</v>
      </c>
      <c r="AT157" s="188" t="n">
        <f aca="false">SUM(AT158)</f>
        <v>0</v>
      </c>
      <c r="AU157" s="176" t="n">
        <f aca="false">SUM(AU158)</f>
        <v>0</v>
      </c>
      <c r="AV157" s="177" t="n">
        <f aca="false">SUM(AU157/AR157*100)</f>
        <v>0</v>
      </c>
      <c r="BB157" s="19" t="n">
        <f aca="false">SUM(AW157+AX157+AY157+AZ157+BA157)</f>
        <v>0</v>
      </c>
      <c r="BC157" s="143" t="n">
        <f aca="false">SUM(AU157-BB157)</f>
        <v>0</v>
      </c>
    </row>
    <row r="158" customFormat="false" ht="12.75" hidden="false" customHeight="false" outlineLevel="0" collapsed="false">
      <c r="A158" s="178"/>
      <c r="B158" s="172"/>
      <c r="C158" s="172"/>
      <c r="D158" s="172"/>
      <c r="E158" s="172"/>
      <c r="F158" s="172"/>
      <c r="G158" s="172"/>
      <c r="H158" s="172"/>
      <c r="I158" s="185" t="s">
        <v>344</v>
      </c>
      <c r="J158" s="186"/>
      <c r="K158" s="187" t="n">
        <f aca="false">SUM(K160)</f>
        <v>0</v>
      </c>
      <c r="L158" s="187" t="n">
        <f aca="false">SUM(L160)</f>
        <v>3000</v>
      </c>
      <c r="M158" s="187" t="n">
        <f aca="false">SUM(M160)</f>
        <v>3000</v>
      </c>
      <c r="N158" s="187" t="n">
        <f aca="false">SUM(N160)</f>
        <v>3000</v>
      </c>
      <c r="O158" s="187" t="n">
        <f aca="false">SUM(O160)</f>
        <v>3000</v>
      </c>
      <c r="P158" s="187" t="n">
        <f aca="false">SUM(P160)</f>
        <v>3000</v>
      </c>
      <c r="Q158" s="187" t="n">
        <f aca="false">SUM(Q160)</f>
        <v>3000</v>
      </c>
      <c r="R158" s="187" t="n">
        <f aca="false">SUM(R160)</f>
        <v>0</v>
      </c>
      <c r="S158" s="187" t="n">
        <f aca="false">SUM(S160)</f>
        <v>3000</v>
      </c>
      <c r="T158" s="187" t="n">
        <f aca="false">SUM(T160)</f>
        <v>0</v>
      </c>
      <c r="U158" s="187" t="n">
        <f aca="false">SUM(U160)</f>
        <v>0</v>
      </c>
      <c r="V158" s="187" t="n">
        <f aca="false">SUM(V160)</f>
        <v>100</v>
      </c>
      <c r="W158" s="187" t="n">
        <f aca="false">SUM(W160)</f>
        <v>3000</v>
      </c>
      <c r="X158" s="187" t="n">
        <f aca="false">SUM(X160)</f>
        <v>3000</v>
      </c>
      <c r="Y158" s="187" t="n">
        <f aca="false">SUM(Y160)</f>
        <v>3000</v>
      </c>
      <c r="Z158" s="187" t="n">
        <f aca="false">SUM(Z160)</f>
        <v>3000</v>
      </c>
      <c r="AA158" s="187" t="n">
        <f aca="false">SUM(AA160)</f>
        <v>8000</v>
      </c>
      <c r="AB158" s="187" t="n">
        <f aca="false">SUM(AB160)</f>
        <v>0</v>
      </c>
      <c r="AC158" s="187" t="n">
        <f aca="false">SUM(AC160)</f>
        <v>30000</v>
      </c>
      <c r="AD158" s="187" t="n">
        <f aca="false">SUM(AD160)</f>
        <v>10000</v>
      </c>
      <c r="AE158" s="187" t="n">
        <f aca="false">SUM(AE160)</f>
        <v>0</v>
      </c>
      <c r="AF158" s="187" t="n">
        <f aca="false">SUM(AF160)</f>
        <v>0</v>
      </c>
      <c r="AG158" s="187" t="n">
        <f aca="false">SUM(AG160)</f>
        <v>10000</v>
      </c>
      <c r="AH158" s="187" t="n">
        <f aca="false">SUM(AH160)</f>
        <v>4997.09</v>
      </c>
      <c r="AI158" s="187" t="n">
        <f aca="false">SUM(AI160)</f>
        <v>10000</v>
      </c>
      <c r="AJ158" s="187" t="n">
        <f aca="false">SUM(AJ160)</f>
        <v>0</v>
      </c>
      <c r="AK158" s="187" t="n">
        <f aca="false">SUM(AK160)</f>
        <v>10000</v>
      </c>
      <c r="AL158" s="187" t="n">
        <f aca="false">SUM(AL160)</f>
        <v>0</v>
      </c>
      <c r="AM158" s="187" t="n">
        <f aca="false">SUM(AM160)</f>
        <v>0</v>
      </c>
      <c r="AN158" s="187" t="n">
        <f aca="false">SUM(AN160)</f>
        <v>10000</v>
      </c>
      <c r="AO158" s="176" t="n">
        <f aca="false">SUM(AN158/$AN$2)</f>
        <v>1327.22808414626</v>
      </c>
      <c r="AP158" s="188" t="n">
        <f aca="false">SUM(AP160)</f>
        <v>10000</v>
      </c>
      <c r="AQ158" s="188" t="n">
        <f aca="false">SUM(AQ160)</f>
        <v>0</v>
      </c>
      <c r="AR158" s="176" t="n">
        <f aca="false">SUM(AP158/$AN$2)</f>
        <v>1327.22808414626</v>
      </c>
      <c r="AS158" s="188" t="n">
        <f aca="false">SUM(AS160)</f>
        <v>10000</v>
      </c>
      <c r="AT158" s="188" t="n">
        <f aca="false">SUM(AT160)</f>
        <v>0</v>
      </c>
      <c r="AU158" s="176" t="n">
        <f aca="false">SUM(AU159)</f>
        <v>0</v>
      </c>
      <c r="AV158" s="177" t="n">
        <f aca="false">SUM(AU158/AR158*100)</f>
        <v>0</v>
      </c>
      <c r="BB158" s="19" t="n">
        <f aca="false">SUM(AW158+AX158+AY158+AZ158+BA158)</f>
        <v>0</v>
      </c>
      <c r="BC158" s="143" t="n">
        <f aca="false">SUM(AU158-BB158)</f>
        <v>0</v>
      </c>
    </row>
    <row r="159" customFormat="false" ht="12.75" hidden="false" customHeight="false" outlineLevel="0" collapsed="false">
      <c r="A159" s="178"/>
      <c r="B159" s="172" t="s">
        <v>229</v>
      </c>
      <c r="C159" s="172"/>
      <c r="D159" s="172"/>
      <c r="E159" s="172"/>
      <c r="F159" s="172"/>
      <c r="G159" s="172"/>
      <c r="H159" s="172"/>
      <c r="I159" s="201" t="s">
        <v>230</v>
      </c>
      <c r="J159" s="186" t="s">
        <v>28</v>
      </c>
      <c r="K159" s="187"/>
      <c r="L159" s="187"/>
      <c r="M159" s="187"/>
      <c r="N159" s="187"/>
      <c r="O159" s="187"/>
      <c r="P159" s="187"/>
      <c r="Q159" s="187"/>
      <c r="R159" s="187"/>
      <c r="S159" s="187"/>
      <c r="T159" s="187"/>
      <c r="U159" s="187"/>
      <c r="V159" s="187"/>
      <c r="W159" s="187"/>
      <c r="X159" s="187"/>
      <c r="Y159" s="187"/>
      <c r="Z159" s="187"/>
      <c r="AA159" s="187"/>
      <c r="AB159" s="187"/>
      <c r="AC159" s="187"/>
      <c r="AD159" s="187"/>
      <c r="AE159" s="187"/>
      <c r="AF159" s="187"/>
      <c r="AG159" s="187"/>
      <c r="AH159" s="187"/>
      <c r="AI159" s="187"/>
      <c r="AJ159" s="187"/>
      <c r="AK159" s="187"/>
      <c r="AL159" s="187"/>
      <c r="AM159" s="187"/>
      <c r="AN159" s="187"/>
      <c r="AO159" s="176" t="n">
        <f aca="false">SUM(AN159/$AN$2)</f>
        <v>0</v>
      </c>
      <c r="AP159" s="188" t="n">
        <v>10000</v>
      </c>
      <c r="AQ159" s="188"/>
      <c r="AR159" s="176" t="n">
        <f aca="false">SUM(AP159/$AN$2)</f>
        <v>1327.22808414626</v>
      </c>
      <c r="AS159" s="188" t="n">
        <v>10000</v>
      </c>
      <c r="AT159" s="188"/>
      <c r="AU159" s="176" t="n">
        <v>0</v>
      </c>
      <c r="AV159" s="177" t="n">
        <f aca="false">SUM(AU159/AR159*100)</f>
        <v>0</v>
      </c>
      <c r="BC159" s="143" t="n">
        <f aca="false">SUM(AU159-BB159)</f>
        <v>0</v>
      </c>
    </row>
    <row r="160" customFormat="false" ht="12.75" hidden="false" customHeight="false" outlineLevel="0" collapsed="false">
      <c r="A160" s="189"/>
      <c r="B160" s="190"/>
      <c r="C160" s="190"/>
      <c r="D160" s="190"/>
      <c r="E160" s="190"/>
      <c r="F160" s="190"/>
      <c r="G160" s="190"/>
      <c r="H160" s="190"/>
      <c r="I160" s="191" t="n">
        <v>3</v>
      </c>
      <c r="J160" s="84" t="s">
        <v>64</v>
      </c>
      <c r="K160" s="192" t="n">
        <f aca="false">SUM(K161)</f>
        <v>0</v>
      </c>
      <c r="L160" s="192" t="n">
        <f aca="false">SUM(L161)</f>
        <v>3000</v>
      </c>
      <c r="M160" s="192" t="n">
        <f aca="false">SUM(M161)</f>
        <v>3000</v>
      </c>
      <c r="N160" s="192" t="n">
        <f aca="false">SUM(N161)</f>
        <v>3000</v>
      </c>
      <c r="O160" s="192" t="n">
        <f aca="false">SUM(O161)</f>
        <v>3000</v>
      </c>
      <c r="P160" s="192" t="n">
        <f aca="false">SUM(P161)</f>
        <v>3000</v>
      </c>
      <c r="Q160" s="192" t="n">
        <f aca="false">SUM(Q161)</f>
        <v>3000</v>
      </c>
      <c r="R160" s="192" t="n">
        <f aca="false">SUM(R161)</f>
        <v>0</v>
      </c>
      <c r="S160" s="192" t="n">
        <f aca="false">SUM(S161)</f>
        <v>3000</v>
      </c>
      <c r="T160" s="192" t="n">
        <f aca="false">SUM(T161)</f>
        <v>0</v>
      </c>
      <c r="U160" s="192" t="n">
        <f aca="false">SUM(U161)</f>
        <v>0</v>
      </c>
      <c r="V160" s="192" t="n">
        <f aca="false">SUM(V161)</f>
        <v>100</v>
      </c>
      <c r="W160" s="192" t="n">
        <f aca="false">SUM(W161)</f>
        <v>3000</v>
      </c>
      <c r="X160" s="192" t="n">
        <f aca="false">SUM(X161)</f>
        <v>3000</v>
      </c>
      <c r="Y160" s="192" t="n">
        <f aca="false">SUM(Y161)</f>
        <v>3000</v>
      </c>
      <c r="Z160" s="192" t="n">
        <f aca="false">SUM(Z161)</f>
        <v>3000</v>
      </c>
      <c r="AA160" s="192" t="n">
        <f aca="false">SUM(AA161)</f>
        <v>8000</v>
      </c>
      <c r="AB160" s="192" t="n">
        <f aca="false">SUM(AB161)</f>
        <v>0</v>
      </c>
      <c r="AC160" s="192" t="n">
        <f aca="false">SUM(AC161)</f>
        <v>30000</v>
      </c>
      <c r="AD160" s="192" t="n">
        <f aca="false">SUM(AD161)</f>
        <v>10000</v>
      </c>
      <c r="AE160" s="192" t="n">
        <f aca="false">SUM(AE161)</f>
        <v>0</v>
      </c>
      <c r="AF160" s="192" t="n">
        <f aca="false">SUM(AF161)</f>
        <v>0</v>
      </c>
      <c r="AG160" s="192" t="n">
        <f aca="false">SUM(AG161)</f>
        <v>10000</v>
      </c>
      <c r="AH160" s="192" t="n">
        <f aca="false">SUM(AH161)</f>
        <v>4997.09</v>
      </c>
      <c r="AI160" s="192" t="n">
        <f aca="false">SUM(AI161)</f>
        <v>10000</v>
      </c>
      <c r="AJ160" s="192" t="n">
        <f aca="false">SUM(AJ161)</f>
        <v>0</v>
      </c>
      <c r="AK160" s="192" t="n">
        <f aca="false">SUM(AK161)</f>
        <v>10000</v>
      </c>
      <c r="AL160" s="192" t="n">
        <f aca="false">SUM(AL161)</f>
        <v>0</v>
      </c>
      <c r="AM160" s="192" t="n">
        <f aca="false">SUM(AM161)</f>
        <v>0</v>
      </c>
      <c r="AN160" s="192" t="n">
        <f aca="false">SUM(AN161)</f>
        <v>10000</v>
      </c>
      <c r="AO160" s="176" t="n">
        <f aca="false">SUM(AN160/$AN$2)</f>
        <v>1327.22808414626</v>
      </c>
      <c r="AP160" s="176" t="n">
        <f aca="false">SUM(AP161)</f>
        <v>10000</v>
      </c>
      <c r="AQ160" s="176" t="n">
        <f aca="false">SUM(AQ161)</f>
        <v>0</v>
      </c>
      <c r="AR160" s="176" t="n">
        <f aca="false">SUM(AP160/$AN$2)</f>
        <v>1327.22808414626</v>
      </c>
      <c r="AS160" s="176" t="n">
        <f aca="false">SUM(AS161)</f>
        <v>10000</v>
      </c>
      <c r="AT160" s="176" t="n">
        <f aca="false">SUM(AT161)</f>
        <v>0</v>
      </c>
      <c r="AU160" s="176"/>
      <c r="AV160" s="177" t="n">
        <f aca="false">SUM(AU160/AR160*100)</f>
        <v>0</v>
      </c>
      <c r="BB160" s="19" t="n">
        <f aca="false">SUM(AW160+AX160+AY160+AZ160+BA160)</f>
        <v>0</v>
      </c>
      <c r="BC160" s="143" t="n">
        <f aca="false">SUM(AU160-BB160)</f>
        <v>0</v>
      </c>
    </row>
    <row r="161" customFormat="false" ht="12.75" hidden="false" customHeight="false" outlineLevel="0" collapsed="false">
      <c r="A161" s="189"/>
      <c r="B161" s="190"/>
      <c r="C161" s="190"/>
      <c r="D161" s="190"/>
      <c r="E161" s="190"/>
      <c r="F161" s="190"/>
      <c r="G161" s="190"/>
      <c r="H161" s="190"/>
      <c r="I161" s="191" t="n">
        <v>38</v>
      </c>
      <c r="J161" s="84" t="s">
        <v>219</v>
      </c>
      <c r="K161" s="192" t="n">
        <f aca="false">SUM(K162)</f>
        <v>0</v>
      </c>
      <c r="L161" s="192" t="n">
        <f aca="false">SUM(L162)</f>
        <v>3000</v>
      </c>
      <c r="M161" s="192" t="n">
        <f aca="false">SUM(M162)</f>
        <v>3000</v>
      </c>
      <c r="N161" s="192" t="n">
        <f aca="false">SUM(N162)</f>
        <v>3000</v>
      </c>
      <c r="O161" s="192" t="n">
        <f aca="false">SUM(O162)</f>
        <v>3000</v>
      </c>
      <c r="P161" s="192" t="n">
        <f aca="false">SUM(P162)</f>
        <v>3000</v>
      </c>
      <c r="Q161" s="192" t="n">
        <f aca="false">SUM(Q162)</f>
        <v>3000</v>
      </c>
      <c r="R161" s="192" t="n">
        <f aca="false">SUM(R162)</f>
        <v>0</v>
      </c>
      <c r="S161" s="192" t="n">
        <f aca="false">SUM(S162)</f>
        <v>3000</v>
      </c>
      <c r="T161" s="192" t="n">
        <f aca="false">SUM(T162)</f>
        <v>0</v>
      </c>
      <c r="U161" s="192" t="n">
        <f aca="false">SUM(U162)</f>
        <v>0</v>
      </c>
      <c r="V161" s="192" t="n">
        <f aca="false">SUM(V162)</f>
        <v>100</v>
      </c>
      <c r="W161" s="192" t="n">
        <f aca="false">SUM(W162)</f>
        <v>3000</v>
      </c>
      <c r="X161" s="192" t="n">
        <f aca="false">SUM(X162)</f>
        <v>3000</v>
      </c>
      <c r="Y161" s="192" t="n">
        <f aca="false">SUM(Y162)</f>
        <v>3000</v>
      </c>
      <c r="Z161" s="192" t="n">
        <f aca="false">SUM(Z162)</f>
        <v>3000</v>
      </c>
      <c r="AA161" s="192" t="n">
        <f aca="false">SUM(AA162)</f>
        <v>8000</v>
      </c>
      <c r="AB161" s="192" t="n">
        <f aca="false">SUM(AB162)</f>
        <v>0</v>
      </c>
      <c r="AC161" s="192" t="n">
        <f aca="false">SUM(AC162)</f>
        <v>30000</v>
      </c>
      <c r="AD161" s="192" t="n">
        <f aca="false">SUM(AD162)</f>
        <v>10000</v>
      </c>
      <c r="AE161" s="192" t="n">
        <f aca="false">SUM(AE162)</f>
        <v>0</v>
      </c>
      <c r="AF161" s="192" t="n">
        <f aca="false">SUM(AF162)</f>
        <v>0</v>
      </c>
      <c r="AG161" s="192" t="n">
        <f aca="false">SUM(AG162)</f>
        <v>10000</v>
      </c>
      <c r="AH161" s="192" t="n">
        <f aca="false">SUM(AH162)</f>
        <v>4997.09</v>
      </c>
      <c r="AI161" s="192" t="n">
        <f aca="false">SUM(AI162)</f>
        <v>10000</v>
      </c>
      <c r="AJ161" s="192" t="n">
        <f aca="false">SUM(AJ162)</f>
        <v>0</v>
      </c>
      <c r="AK161" s="192" t="n">
        <f aca="false">SUM(AK162)</f>
        <v>10000</v>
      </c>
      <c r="AL161" s="192" t="n">
        <f aca="false">SUM(AL162)</f>
        <v>0</v>
      </c>
      <c r="AM161" s="192" t="n">
        <f aca="false">SUM(AM162)</f>
        <v>0</v>
      </c>
      <c r="AN161" s="192" t="n">
        <f aca="false">SUM(AN162)</f>
        <v>10000</v>
      </c>
      <c r="AO161" s="176" t="n">
        <f aca="false">SUM(AN161/$AN$2)</f>
        <v>1327.22808414626</v>
      </c>
      <c r="AP161" s="176" t="n">
        <f aca="false">SUM(AP162)</f>
        <v>10000</v>
      </c>
      <c r="AQ161" s="176"/>
      <c r="AR161" s="176" t="n">
        <f aca="false">SUM(AP161/$AN$2)</f>
        <v>1327.22808414626</v>
      </c>
      <c r="AS161" s="176" t="n">
        <v>10000</v>
      </c>
      <c r="AT161" s="176"/>
      <c r="AU161" s="176"/>
      <c r="AV161" s="177" t="n">
        <f aca="false">SUM(AU161/AR161*100)</f>
        <v>0</v>
      </c>
      <c r="BB161" s="19" t="n">
        <f aca="false">SUM(AW161+AX161+AY161+AZ161+BA161)</f>
        <v>0</v>
      </c>
      <c r="BC161" s="143" t="n">
        <f aca="false">SUM(AU161-BB161)</f>
        <v>0</v>
      </c>
    </row>
    <row r="162" customFormat="false" ht="12.75" hidden="false" customHeight="false" outlineLevel="0" collapsed="false">
      <c r="A162" s="193"/>
      <c r="B162" s="194" t="s">
        <v>83</v>
      </c>
      <c r="C162" s="194"/>
      <c r="D162" s="194"/>
      <c r="E162" s="194"/>
      <c r="F162" s="194"/>
      <c r="G162" s="194"/>
      <c r="H162" s="194"/>
      <c r="I162" s="195" t="n">
        <v>381</v>
      </c>
      <c r="J162" s="196" t="s">
        <v>220</v>
      </c>
      <c r="K162" s="197" t="n">
        <f aca="false">SUM(K163)</f>
        <v>0</v>
      </c>
      <c r="L162" s="197" t="n">
        <f aca="false">SUM(L163)</f>
        <v>3000</v>
      </c>
      <c r="M162" s="197" t="n">
        <f aca="false">SUM(M163)</f>
        <v>3000</v>
      </c>
      <c r="N162" s="197" t="n">
        <f aca="false">SUM(N163)</f>
        <v>3000</v>
      </c>
      <c r="O162" s="197" t="n">
        <f aca="false">SUM(O163)</f>
        <v>3000</v>
      </c>
      <c r="P162" s="197" t="n">
        <f aca="false">SUM(P163)</f>
        <v>3000</v>
      </c>
      <c r="Q162" s="197" t="n">
        <f aca="false">SUM(Q163)</f>
        <v>3000</v>
      </c>
      <c r="R162" s="197" t="n">
        <f aca="false">SUM(R163)</f>
        <v>0</v>
      </c>
      <c r="S162" s="197" t="n">
        <f aca="false">SUM(S163)</f>
        <v>3000</v>
      </c>
      <c r="T162" s="197" t="n">
        <f aca="false">SUM(T163)</f>
        <v>0</v>
      </c>
      <c r="U162" s="197" t="n">
        <f aca="false">SUM(U163)</f>
        <v>0</v>
      </c>
      <c r="V162" s="197" t="n">
        <f aca="false">SUM(V163)</f>
        <v>100</v>
      </c>
      <c r="W162" s="197" t="n">
        <f aca="false">SUM(W163)</f>
        <v>3000</v>
      </c>
      <c r="X162" s="197" t="n">
        <f aca="false">SUM(X163)</f>
        <v>3000</v>
      </c>
      <c r="Y162" s="197" t="n">
        <f aca="false">SUM(Y163)</f>
        <v>3000</v>
      </c>
      <c r="Z162" s="197" t="n">
        <f aca="false">SUM(Z163)</f>
        <v>3000</v>
      </c>
      <c r="AA162" s="197" t="n">
        <f aca="false">SUM(AA163)</f>
        <v>8000</v>
      </c>
      <c r="AB162" s="197" t="n">
        <f aca="false">SUM(AB163)</f>
        <v>0</v>
      </c>
      <c r="AC162" s="197" t="n">
        <f aca="false">SUM(AC163)</f>
        <v>30000</v>
      </c>
      <c r="AD162" s="197" t="n">
        <f aca="false">SUM(AD163)</f>
        <v>10000</v>
      </c>
      <c r="AE162" s="197" t="n">
        <f aca="false">SUM(AE163)</f>
        <v>0</v>
      </c>
      <c r="AF162" s="197" t="n">
        <f aca="false">SUM(AF163)</f>
        <v>0</v>
      </c>
      <c r="AG162" s="197" t="n">
        <f aca="false">SUM(AG163)</f>
        <v>10000</v>
      </c>
      <c r="AH162" s="197" t="n">
        <f aca="false">SUM(AH163)</f>
        <v>4997.09</v>
      </c>
      <c r="AI162" s="197" t="n">
        <f aca="false">SUM(AI163)</f>
        <v>10000</v>
      </c>
      <c r="AJ162" s="197" t="n">
        <f aca="false">SUM(AJ163)</f>
        <v>0</v>
      </c>
      <c r="AK162" s="197" t="n">
        <f aca="false">SUM(AK163)</f>
        <v>10000</v>
      </c>
      <c r="AL162" s="197" t="n">
        <f aca="false">SUM(AL163)</f>
        <v>0</v>
      </c>
      <c r="AM162" s="197" t="n">
        <f aca="false">SUM(AM163)</f>
        <v>0</v>
      </c>
      <c r="AN162" s="197" t="n">
        <f aca="false">SUM(AN163)</f>
        <v>10000</v>
      </c>
      <c r="AO162" s="176" t="n">
        <f aca="false">SUM(AN162/$AN$2)</f>
        <v>1327.22808414626</v>
      </c>
      <c r="AP162" s="188" t="n">
        <f aca="false">SUM(AP163)</f>
        <v>10000</v>
      </c>
      <c r="AQ162" s="188"/>
      <c r="AR162" s="176" t="n">
        <f aca="false">SUM(AP162/$AN$2)</f>
        <v>1327.22808414626</v>
      </c>
      <c r="AS162" s="188"/>
      <c r="AT162" s="188"/>
      <c r="AU162" s="176" t="n">
        <f aca="false">SUM(AU163)</f>
        <v>0</v>
      </c>
      <c r="AV162" s="177" t="n">
        <f aca="false">SUM(AU162/AR162*100)</f>
        <v>0</v>
      </c>
      <c r="BB162" s="19" t="n">
        <f aca="false">SUM(AW162+AX162+AY162+AZ162+BA162)</f>
        <v>0</v>
      </c>
      <c r="BC162" s="143" t="n">
        <f aca="false">SUM(AU162-BB162)</f>
        <v>0</v>
      </c>
    </row>
    <row r="163" customFormat="false" ht="12.75" hidden="false" customHeight="false" outlineLevel="0" collapsed="false">
      <c r="A163" s="193"/>
      <c r="B163" s="194"/>
      <c r="C163" s="194"/>
      <c r="D163" s="194"/>
      <c r="E163" s="194"/>
      <c r="F163" s="194"/>
      <c r="G163" s="194"/>
      <c r="H163" s="194"/>
      <c r="I163" s="195" t="n">
        <v>38111</v>
      </c>
      <c r="J163" s="196" t="s">
        <v>343</v>
      </c>
      <c r="K163" s="197" t="n">
        <v>0</v>
      </c>
      <c r="L163" s="197" t="n">
        <v>3000</v>
      </c>
      <c r="M163" s="197" t="n">
        <v>3000</v>
      </c>
      <c r="N163" s="197" t="n">
        <v>3000</v>
      </c>
      <c r="O163" s="197" t="n">
        <v>3000</v>
      </c>
      <c r="P163" s="197" t="n">
        <v>3000</v>
      </c>
      <c r="Q163" s="197" t="n">
        <v>3000</v>
      </c>
      <c r="R163" s="197"/>
      <c r="S163" s="197" t="n">
        <v>3000</v>
      </c>
      <c r="T163" s="197"/>
      <c r="U163" s="197"/>
      <c r="V163" s="176" t="n">
        <f aca="false">S163/P163*100</f>
        <v>100</v>
      </c>
      <c r="W163" s="188" t="n">
        <v>3000</v>
      </c>
      <c r="X163" s="197" t="n">
        <v>3000</v>
      </c>
      <c r="Y163" s="197" t="n">
        <v>3000</v>
      </c>
      <c r="Z163" s="197" t="n">
        <v>3000</v>
      </c>
      <c r="AA163" s="197" t="n">
        <v>8000</v>
      </c>
      <c r="AB163" s="197"/>
      <c r="AC163" s="197" t="n">
        <v>30000</v>
      </c>
      <c r="AD163" s="197" t="n">
        <v>10000</v>
      </c>
      <c r="AE163" s="197"/>
      <c r="AF163" s="197"/>
      <c r="AG163" s="198" t="n">
        <v>10000</v>
      </c>
      <c r="AH163" s="197" t="n">
        <v>4997.09</v>
      </c>
      <c r="AI163" s="197" t="n">
        <v>10000</v>
      </c>
      <c r="AJ163" s="129" t="n">
        <v>0</v>
      </c>
      <c r="AK163" s="197" t="n">
        <v>10000</v>
      </c>
      <c r="AL163" s="197"/>
      <c r="AM163" s="197"/>
      <c r="AN163" s="129" t="n">
        <f aca="false">SUM(AK163+AL163-AM163)</f>
        <v>10000</v>
      </c>
      <c r="AO163" s="176" t="n">
        <f aca="false">SUM(AN163/$AN$2)</f>
        <v>1327.22808414626</v>
      </c>
      <c r="AP163" s="131" t="n">
        <v>10000</v>
      </c>
      <c r="AQ163" s="131"/>
      <c r="AR163" s="176" t="n">
        <f aca="false">SUM(AP163/$AN$2)</f>
        <v>1327.22808414626</v>
      </c>
      <c r="AS163" s="131"/>
      <c r="AT163" s="131"/>
      <c r="AU163" s="176"/>
      <c r="AV163" s="177" t="n">
        <f aca="false">SUM(AU163/AR163*100)</f>
        <v>0</v>
      </c>
      <c r="BB163" s="19" t="n">
        <f aca="false">SUM(AW163+AX163+AY163+AZ163+BA163)</f>
        <v>0</v>
      </c>
      <c r="BC163" s="143" t="n">
        <f aca="false">SUM(AU163-BB163)</f>
        <v>0</v>
      </c>
    </row>
    <row r="164" customFormat="false" ht="12.75" hidden="false" customHeight="false" outlineLevel="0" collapsed="false">
      <c r="A164" s="184" t="s">
        <v>345</v>
      </c>
      <c r="B164" s="209"/>
      <c r="C164" s="209"/>
      <c r="D164" s="209"/>
      <c r="E164" s="209"/>
      <c r="F164" s="209"/>
      <c r="G164" s="209"/>
      <c r="H164" s="209"/>
      <c r="I164" s="173" t="s">
        <v>346</v>
      </c>
      <c r="J164" s="174" t="s">
        <v>347</v>
      </c>
      <c r="K164" s="175" t="n">
        <f aca="false">SUM(K165+K176)</f>
        <v>82578.36</v>
      </c>
      <c r="L164" s="175" t="n">
        <f aca="false">SUM(L165+L176)</f>
        <v>25000</v>
      </c>
      <c r="M164" s="175" t="n">
        <f aca="false">SUM(M165+M176)</f>
        <v>25000</v>
      </c>
      <c r="N164" s="175" t="n">
        <f aca="false">SUM(N165+N176)</f>
        <v>122000</v>
      </c>
      <c r="O164" s="175" t="n">
        <f aca="false">SUM(O165+O176)</f>
        <v>122000</v>
      </c>
      <c r="P164" s="175" t="n">
        <f aca="false">SUM(P165+P176)</f>
        <v>129000</v>
      </c>
      <c r="Q164" s="175" t="n">
        <f aca="false">SUM(Q165+Q176)</f>
        <v>129000</v>
      </c>
      <c r="R164" s="175" t="n">
        <f aca="false">SUM(R165+R176)</f>
        <v>42556.25</v>
      </c>
      <c r="S164" s="175" t="n">
        <f aca="false">SUM(S165+S176+S183)</f>
        <v>110000</v>
      </c>
      <c r="T164" s="175" t="n">
        <f aca="false">SUM(T165+T176+T183)</f>
        <v>51240.19</v>
      </c>
      <c r="U164" s="175" t="n">
        <f aca="false">SUM(U165+U176+U183)</f>
        <v>0</v>
      </c>
      <c r="V164" s="175" t="n">
        <f aca="false">SUM(V165+V176+V183)</f>
        <v>161.390762843799</v>
      </c>
      <c r="W164" s="175" t="n">
        <f aca="false">SUM(W165+W176+W183)</f>
        <v>160000</v>
      </c>
      <c r="X164" s="175" t="n">
        <f aca="false">SUM(X165+X176+X183)</f>
        <v>191000</v>
      </c>
      <c r="Y164" s="175" t="n">
        <f aca="false">SUM(Y165+Y176+Y183)</f>
        <v>199500</v>
      </c>
      <c r="Z164" s="175" t="n">
        <f aca="false">SUM(Z165+Z176+Z183)</f>
        <v>199500</v>
      </c>
      <c r="AA164" s="175" t="n">
        <f aca="false">SUM(AA165+AA176+AA183)</f>
        <v>220000</v>
      </c>
      <c r="AB164" s="175" t="n">
        <f aca="false">SUM(AB165+AB176+AB183)</f>
        <v>110744.73</v>
      </c>
      <c r="AC164" s="175" t="n">
        <f aca="false">SUM(AC165+AC176+AC183)</f>
        <v>220000</v>
      </c>
      <c r="AD164" s="175" t="n">
        <f aca="false">SUM(AD165+AD176+AD183)</f>
        <v>208000</v>
      </c>
      <c r="AE164" s="175" t="n">
        <f aca="false">SUM(AE165+AE176+AE183)</f>
        <v>0</v>
      </c>
      <c r="AF164" s="175" t="n">
        <f aca="false">SUM(AF165+AF176+AF183)</f>
        <v>0</v>
      </c>
      <c r="AG164" s="175" t="n">
        <f aca="false">SUM(AG165+AG176+AG183)</f>
        <v>224000</v>
      </c>
      <c r="AH164" s="175" t="n">
        <f aca="false">SUM(AH165+AH176+AH183)</f>
        <v>135922.87</v>
      </c>
      <c r="AI164" s="175" t="n">
        <f aca="false">SUM(AI165+AI176+AI183)</f>
        <v>223000</v>
      </c>
      <c r="AJ164" s="175" t="n">
        <f aca="false">SUM(AJ165+AJ176+AJ183)</f>
        <v>64888.98</v>
      </c>
      <c r="AK164" s="175" t="n">
        <f aca="false">SUM(AK165+AK176+AK183)</f>
        <v>271000</v>
      </c>
      <c r="AL164" s="175" t="n">
        <f aca="false">SUM(AL165+AL176+AL183)</f>
        <v>33500</v>
      </c>
      <c r="AM164" s="175" t="n">
        <f aca="false">SUM(AM165+AM176+AM183)</f>
        <v>0</v>
      </c>
      <c r="AN164" s="175" t="n">
        <f aca="false">SUM(AN165+AN176+AN183)</f>
        <v>304500</v>
      </c>
      <c r="AO164" s="176" t="n">
        <f aca="false">SUM(AN164/$AN$2)</f>
        <v>40414.0951622536</v>
      </c>
      <c r="AP164" s="176" t="n">
        <f aca="false">SUM(AP165+AP176+AP183)</f>
        <v>300500</v>
      </c>
      <c r="AQ164" s="176" t="n">
        <f aca="false">SUM(AQ165+AQ176+AQ183)</f>
        <v>0</v>
      </c>
      <c r="AR164" s="176" t="n">
        <f aca="false">SUM(AP164/$AN$2)</f>
        <v>39883.2039285951</v>
      </c>
      <c r="AS164" s="176" t="n">
        <f aca="false">SUM(AS165+AS176+AS183)</f>
        <v>315000</v>
      </c>
      <c r="AT164" s="176" t="n">
        <f aca="false">SUM(AT165+AT176+AT183)</f>
        <v>0</v>
      </c>
      <c r="AU164" s="176" t="n">
        <f aca="false">SUM(AU165+AU176+AU183)</f>
        <v>19395.06</v>
      </c>
      <c r="AV164" s="177" t="n">
        <f aca="false">SUM(AU164/AR164*100)</f>
        <v>48.6296437836938</v>
      </c>
      <c r="BB164" s="19" t="n">
        <f aca="false">SUM(AW164+AX164+AY164+AZ164+BA164)</f>
        <v>0</v>
      </c>
      <c r="BC164" s="143" t="n">
        <f aca="false">SUM(AU164-BB164)</f>
        <v>19395.06</v>
      </c>
    </row>
    <row r="165" customFormat="false" ht="12.75" hidden="false" customHeight="false" outlineLevel="0" collapsed="false">
      <c r="A165" s="178" t="s">
        <v>348</v>
      </c>
      <c r="B165" s="172"/>
      <c r="C165" s="172"/>
      <c r="D165" s="172"/>
      <c r="E165" s="172"/>
      <c r="F165" s="172"/>
      <c r="G165" s="172"/>
      <c r="H165" s="172"/>
      <c r="I165" s="185" t="s">
        <v>207</v>
      </c>
      <c r="J165" s="186" t="s">
        <v>349</v>
      </c>
      <c r="K165" s="187" t="n">
        <f aca="false">SUM(K166)</f>
        <v>8000</v>
      </c>
      <c r="L165" s="187" t="n">
        <f aca="false">SUM(L166)</f>
        <v>10000</v>
      </c>
      <c r="M165" s="187" t="n">
        <f aca="false">SUM(M166)</f>
        <v>10000</v>
      </c>
      <c r="N165" s="187" t="n">
        <f aca="false">SUM(N166)</f>
        <v>82000</v>
      </c>
      <c r="O165" s="187" t="n">
        <f aca="false">SUM(O166)</f>
        <v>82000</v>
      </c>
      <c r="P165" s="187" t="n">
        <f aca="false">SUM(P166)</f>
        <v>82000</v>
      </c>
      <c r="Q165" s="187" t="n">
        <f aca="false">SUM(Q166)</f>
        <v>82000</v>
      </c>
      <c r="R165" s="187" t="n">
        <f aca="false">SUM(R166)</f>
        <v>37145.75</v>
      </c>
      <c r="S165" s="187" t="n">
        <f aca="false">SUM(S166)</f>
        <v>80000</v>
      </c>
      <c r="T165" s="187" t="n">
        <f aca="false">SUM(T166)</f>
        <v>29334.9</v>
      </c>
      <c r="U165" s="187" t="n">
        <f aca="false">SUM(U166)</f>
        <v>0</v>
      </c>
      <c r="V165" s="187" t="n">
        <f aca="false">SUM(V166)</f>
        <v>97.5609756097561</v>
      </c>
      <c r="W165" s="187" t="n">
        <f aca="false">SUM(W166)</f>
        <v>100000</v>
      </c>
      <c r="X165" s="187" t="n">
        <f aca="false">SUM(X166)</f>
        <v>100000</v>
      </c>
      <c r="Y165" s="187" t="n">
        <f aca="false">SUM(Y166)</f>
        <v>100000</v>
      </c>
      <c r="Z165" s="187" t="n">
        <f aca="false">SUM(Z166)</f>
        <v>100000</v>
      </c>
      <c r="AA165" s="187" t="n">
        <f aca="false">SUM(AA166)</f>
        <v>116000</v>
      </c>
      <c r="AB165" s="187" t="n">
        <f aca="false">SUM(AB166)</f>
        <v>63895.98</v>
      </c>
      <c r="AC165" s="187" t="n">
        <f aca="false">SUM(AC166)</f>
        <v>116000</v>
      </c>
      <c r="AD165" s="187" t="n">
        <f aca="false">SUM(AD166)</f>
        <v>116000</v>
      </c>
      <c r="AE165" s="187" t="n">
        <f aca="false">SUM(AE166)</f>
        <v>0</v>
      </c>
      <c r="AF165" s="187" t="n">
        <f aca="false">SUM(AF166)</f>
        <v>0</v>
      </c>
      <c r="AG165" s="187" t="n">
        <f aca="false">SUM(AG166)</f>
        <v>116000</v>
      </c>
      <c r="AH165" s="187" t="n">
        <f aca="false">SUM(AH166)</f>
        <v>80602.94</v>
      </c>
      <c r="AI165" s="187" t="n">
        <f aca="false">SUM(AI166)</f>
        <v>116000</v>
      </c>
      <c r="AJ165" s="187" t="n">
        <f aca="false">SUM(AJ166)</f>
        <v>51267.74</v>
      </c>
      <c r="AK165" s="187" t="n">
        <f aca="false">SUM(AK166)</f>
        <v>136000</v>
      </c>
      <c r="AL165" s="187" t="n">
        <f aca="false">SUM(AL166)</f>
        <v>5000</v>
      </c>
      <c r="AM165" s="187" t="n">
        <f aca="false">SUM(AM166)</f>
        <v>0</v>
      </c>
      <c r="AN165" s="187" t="n">
        <f aca="false">SUM(AN166)</f>
        <v>141000</v>
      </c>
      <c r="AO165" s="176" t="n">
        <f aca="false">SUM(AN165/$AN$2)</f>
        <v>18713.9159864623</v>
      </c>
      <c r="AP165" s="188" t="n">
        <f aca="false">SUM(AP166)</f>
        <v>142000</v>
      </c>
      <c r="AQ165" s="188" t="n">
        <f aca="false">SUM(AQ166)</f>
        <v>0</v>
      </c>
      <c r="AR165" s="176" t="n">
        <f aca="false">SUM(AP165/$AN$2)</f>
        <v>18846.6387948769</v>
      </c>
      <c r="AS165" s="188" t="n">
        <f aca="false">SUM(AS166)</f>
        <v>145000</v>
      </c>
      <c r="AT165" s="188" t="n">
        <f aca="false">SUM(AT166)</f>
        <v>0</v>
      </c>
      <c r="AU165" s="176" t="n">
        <f aca="false">SUM(AU166)</f>
        <v>9161.74</v>
      </c>
      <c r="AV165" s="177" t="n">
        <f aca="false">SUM(AU165/AR165*100)</f>
        <v>48.6120634014085</v>
      </c>
      <c r="BB165" s="19" t="n">
        <f aca="false">SUM(AW165+AX165+AY165+AZ165+BA165)</f>
        <v>0</v>
      </c>
      <c r="BC165" s="143" t="n">
        <f aca="false">SUM(AU165-BB165)</f>
        <v>9161.74</v>
      </c>
    </row>
    <row r="166" customFormat="false" ht="12.75" hidden="false" customHeight="false" outlineLevel="0" collapsed="false">
      <c r="A166" s="178"/>
      <c r="B166" s="172"/>
      <c r="C166" s="172"/>
      <c r="D166" s="172"/>
      <c r="E166" s="172"/>
      <c r="F166" s="172"/>
      <c r="G166" s="172"/>
      <c r="H166" s="172"/>
      <c r="I166" s="185" t="s">
        <v>350</v>
      </c>
      <c r="J166" s="186"/>
      <c r="K166" s="187" t="n">
        <f aca="false">SUM(K168)</f>
        <v>8000</v>
      </c>
      <c r="L166" s="187" t="n">
        <f aca="false">SUM(L168)</f>
        <v>10000</v>
      </c>
      <c r="M166" s="187" t="n">
        <f aca="false">SUM(M168)</f>
        <v>10000</v>
      </c>
      <c r="N166" s="187" t="n">
        <f aca="false">SUM(N168)</f>
        <v>82000</v>
      </c>
      <c r="O166" s="187" t="n">
        <f aca="false">SUM(O168)</f>
        <v>82000</v>
      </c>
      <c r="P166" s="187" t="n">
        <f aca="false">SUM(P168)</f>
        <v>82000</v>
      </c>
      <c r="Q166" s="187" t="n">
        <f aca="false">SUM(Q168)</f>
        <v>82000</v>
      </c>
      <c r="R166" s="187" t="n">
        <f aca="false">SUM(R168)</f>
        <v>37145.75</v>
      </c>
      <c r="S166" s="187" t="n">
        <f aca="false">SUM(S168)</f>
        <v>80000</v>
      </c>
      <c r="T166" s="187" t="n">
        <f aca="false">SUM(T168)</f>
        <v>29334.9</v>
      </c>
      <c r="U166" s="187" t="n">
        <f aca="false">SUM(U168)</f>
        <v>0</v>
      </c>
      <c r="V166" s="187" t="n">
        <f aca="false">SUM(V168)</f>
        <v>97.5609756097561</v>
      </c>
      <c r="W166" s="187" t="n">
        <f aca="false">SUM(W168)</f>
        <v>100000</v>
      </c>
      <c r="X166" s="187" t="n">
        <f aca="false">SUM(X168)</f>
        <v>100000</v>
      </c>
      <c r="Y166" s="187" t="n">
        <f aca="false">SUM(Y168)</f>
        <v>100000</v>
      </c>
      <c r="Z166" s="187" t="n">
        <f aca="false">SUM(Z168)</f>
        <v>100000</v>
      </c>
      <c r="AA166" s="187" t="n">
        <f aca="false">SUM(AA168)</f>
        <v>116000</v>
      </c>
      <c r="AB166" s="187" t="n">
        <f aca="false">SUM(AB168)</f>
        <v>63895.98</v>
      </c>
      <c r="AC166" s="187" t="n">
        <f aca="false">SUM(AC168)</f>
        <v>116000</v>
      </c>
      <c r="AD166" s="187" t="n">
        <f aca="false">SUM(AD168)</f>
        <v>116000</v>
      </c>
      <c r="AE166" s="187" t="n">
        <f aca="false">SUM(AE168)</f>
        <v>0</v>
      </c>
      <c r="AF166" s="187" t="n">
        <f aca="false">SUM(AF168)</f>
        <v>0</v>
      </c>
      <c r="AG166" s="187" t="n">
        <f aca="false">SUM(AG168)</f>
        <v>116000</v>
      </c>
      <c r="AH166" s="187" t="n">
        <f aca="false">SUM(AH168)</f>
        <v>80602.94</v>
      </c>
      <c r="AI166" s="187" t="n">
        <f aca="false">SUM(AI168)</f>
        <v>116000</v>
      </c>
      <c r="AJ166" s="187" t="n">
        <f aca="false">SUM(AJ168)</f>
        <v>51267.74</v>
      </c>
      <c r="AK166" s="187" t="n">
        <f aca="false">SUM(AK168)</f>
        <v>136000</v>
      </c>
      <c r="AL166" s="187" t="n">
        <f aca="false">SUM(AL168)</f>
        <v>5000</v>
      </c>
      <c r="AM166" s="187" t="n">
        <f aca="false">SUM(AM168)</f>
        <v>0</v>
      </c>
      <c r="AN166" s="187" t="n">
        <f aca="false">SUM(AN168)</f>
        <v>141000</v>
      </c>
      <c r="AO166" s="176" t="n">
        <f aca="false">SUM(AN166/$AN$2)</f>
        <v>18713.9159864623</v>
      </c>
      <c r="AP166" s="188" t="n">
        <f aca="false">SUM(AP168)</f>
        <v>142000</v>
      </c>
      <c r="AQ166" s="188" t="n">
        <f aca="false">SUM(AQ168)</f>
        <v>0</v>
      </c>
      <c r="AR166" s="176" t="n">
        <f aca="false">SUM(AP166/$AN$2)</f>
        <v>18846.6387948769</v>
      </c>
      <c r="AS166" s="188" t="n">
        <f aca="false">SUM(AS168)</f>
        <v>145000</v>
      </c>
      <c r="AT166" s="188" t="n">
        <f aca="false">SUM(AT168)</f>
        <v>0</v>
      </c>
      <c r="AU166" s="176" t="n">
        <f aca="false">SUM(AU167)</f>
        <v>9161.74</v>
      </c>
      <c r="AV166" s="177" t="n">
        <f aca="false">SUM(AU166/AR166*100)</f>
        <v>48.6120634014085</v>
      </c>
      <c r="BB166" s="19" t="n">
        <f aca="false">SUM(AW166+AX166+AY166+AZ166+BA166)</f>
        <v>0</v>
      </c>
      <c r="BC166" s="143" t="n">
        <f aca="false">SUM(AU166-BB166)</f>
        <v>9161.74</v>
      </c>
    </row>
    <row r="167" customFormat="false" ht="12.75" hidden="false" customHeight="false" outlineLevel="0" collapsed="false">
      <c r="A167" s="178"/>
      <c r="B167" s="172" t="s">
        <v>229</v>
      </c>
      <c r="C167" s="172"/>
      <c r="D167" s="172"/>
      <c r="E167" s="172"/>
      <c r="F167" s="172"/>
      <c r="G167" s="172"/>
      <c r="H167" s="172"/>
      <c r="I167" s="201" t="s">
        <v>230</v>
      </c>
      <c r="J167" s="186" t="s">
        <v>28</v>
      </c>
      <c r="K167" s="187"/>
      <c r="L167" s="187"/>
      <c r="M167" s="187"/>
      <c r="N167" s="187"/>
      <c r="O167" s="187"/>
      <c r="P167" s="187"/>
      <c r="Q167" s="187"/>
      <c r="R167" s="187"/>
      <c r="S167" s="187"/>
      <c r="T167" s="187"/>
      <c r="U167" s="187"/>
      <c r="V167" s="187"/>
      <c r="W167" s="187"/>
      <c r="X167" s="187"/>
      <c r="Y167" s="187"/>
      <c r="Z167" s="187"/>
      <c r="AA167" s="187"/>
      <c r="AB167" s="187"/>
      <c r="AC167" s="187"/>
      <c r="AD167" s="187"/>
      <c r="AE167" s="187"/>
      <c r="AF167" s="187"/>
      <c r="AG167" s="187"/>
      <c r="AH167" s="187"/>
      <c r="AI167" s="187"/>
      <c r="AJ167" s="187"/>
      <c r="AK167" s="187"/>
      <c r="AL167" s="187"/>
      <c r="AM167" s="187"/>
      <c r="AN167" s="187"/>
      <c r="AO167" s="176" t="n">
        <f aca="false">SUM(AN167/$AN$2)</f>
        <v>0</v>
      </c>
      <c r="AP167" s="188" t="n">
        <v>142000</v>
      </c>
      <c r="AQ167" s="188"/>
      <c r="AR167" s="176" t="n">
        <f aca="false">SUM(AP167/$AN$2)</f>
        <v>18846.6387948769</v>
      </c>
      <c r="AS167" s="188" t="n">
        <v>145000</v>
      </c>
      <c r="AT167" s="188"/>
      <c r="AU167" s="176" t="n">
        <f aca="false">SUM(AU168)</f>
        <v>9161.74</v>
      </c>
      <c r="AV167" s="177" t="n">
        <f aca="false">SUM(AU167/AR167*100)</f>
        <v>48.6120634014085</v>
      </c>
      <c r="BC167" s="143" t="n">
        <f aca="false">SUM(AU167-BB167)</f>
        <v>9161.74</v>
      </c>
    </row>
    <row r="168" customFormat="false" ht="12.75" hidden="false" customHeight="false" outlineLevel="0" collapsed="false">
      <c r="A168" s="189"/>
      <c r="B168" s="190"/>
      <c r="C168" s="190"/>
      <c r="D168" s="190"/>
      <c r="E168" s="190"/>
      <c r="F168" s="190"/>
      <c r="G168" s="190"/>
      <c r="H168" s="190"/>
      <c r="I168" s="191" t="n">
        <v>3</v>
      </c>
      <c r="J168" s="84" t="s">
        <v>64</v>
      </c>
      <c r="K168" s="192" t="n">
        <f aca="false">SUM(K169)</f>
        <v>8000</v>
      </c>
      <c r="L168" s="192" t="n">
        <f aca="false">SUM(L169)</f>
        <v>10000</v>
      </c>
      <c r="M168" s="192" t="n">
        <f aca="false">SUM(M169)</f>
        <v>10000</v>
      </c>
      <c r="N168" s="192" t="n">
        <f aca="false">SUM(N169)</f>
        <v>82000</v>
      </c>
      <c r="O168" s="192" t="n">
        <f aca="false">SUM(O169)</f>
        <v>82000</v>
      </c>
      <c r="P168" s="192" t="n">
        <f aca="false">SUM(P169)</f>
        <v>82000</v>
      </c>
      <c r="Q168" s="192" t="n">
        <f aca="false">SUM(Q169)</f>
        <v>82000</v>
      </c>
      <c r="R168" s="192" t="n">
        <f aca="false">SUM(R169)</f>
        <v>37145.75</v>
      </c>
      <c r="S168" s="192" t="n">
        <f aca="false">SUM(S169)</f>
        <v>80000</v>
      </c>
      <c r="T168" s="192" t="n">
        <f aca="false">SUM(T169)</f>
        <v>29334.9</v>
      </c>
      <c r="U168" s="192" t="n">
        <f aca="false">SUM(U169)</f>
        <v>0</v>
      </c>
      <c r="V168" s="192" t="n">
        <f aca="false">SUM(V169)</f>
        <v>97.5609756097561</v>
      </c>
      <c r="W168" s="192" t="n">
        <f aca="false">SUM(W169)</f>
        <v>100000</v>
      </c>
      <c r="X168" s="192" t="n">
        <f aca="false">SUM(X169)</f>
        <v>100000</v>
      </c>
      <c r="Y168" s="192" t="n">
        <f aca="false">SUM(Y169)</f>
        <v>100000</v>
      </c>
      <c r="Z168" s="192" t="n">
        <f aca="false">SUM(Z169)</f>
        <v>100000</v>
      </c>
      <c r="AA168" s="192" t="n">
        <f aca="false">SUM(AA169)</f>
        <v>116000</v>
      </c>
      <c r="AB168" s="192" t="n">
        <f aca="false">SUM(AB169)</f>
        <v>63895.98</v>
      </c>
      <c r="AC168" s="192" t="n">
        <f aca="false">SUM(AC169)</f>
        <v>116000</v>
      </c>
      <c r="AD168" s="192" t="n">
        <f aca="false">SUM(AD169)</f>
        <v>116000</v>
      </c>
      <c r="AE168" s="192" t="n">
        <f aca="false">SUM(AE169)</f>
        <v>0</v>
      </c>
      <c r="AF168" s="192" t="n">
        <f aca="false">SUM(AF169)</f>
        <v>0</v>
      </c>
      <c r="AG168" s="192" t="n">
        <f aca="false">SUM(AG169)</f>
        <v>116000</v>
      </c>
      <c r="AH168" s="192" t="n">
        <f aca="false">SUM(AH169)</f>
        <v>80602.94</v>
      </c>
      <c r="AI168" s="192" t="n">
        <f aca="false">SUM(AI169)</f>
        <v>116000</v>
      </c>
      <c r="AJ168" s="192" t="n">
        <f aca="false">SUM(AJ169)</f>
        <v>51267.74</v>
      </c>
      <c r="AK168" s="192" t="n">
        <f aca="false">SUM(AK169)</f>
        <v>136000</v>
      </c>
      <c r="AL168" s="192" t="n">
        <f aca="false">SUM(AL169)</f>
        <v>5000</v>
      </c>
      <c r="AM168" s="192" t="n">
        <f aca="false">SUM(AM169)</f>
        <v>0</v>
      </c>
      <c r="AN168" s="192" t="n">
        <f aca="false">SUM(AN169)</f>
        <v>141000</v>
      </c>
      <c r="AO168" s="176" t="n">
        <f aca="false">SUM(AN168/$AN$2)</f>
        <v>18713.9159864623</v>
      </c>
      <c r="AP168" s="176" t="n">
        <f aca="false">SUM(AP169)</f>
        <v>142000</v>
      </c>
      <c r="AQ168" s="176" t="n">
        <f aca="false">SUM(AQ169)</f>
        <v>0</v>
      </c>
      <c r="AR168" s="176" t="n">
        <f aca="false">SUM(AP168/$AN$2)</f>
        <v>18846.6387948769</v>
      </c>
      <c r="AS168" s="176" t="n">
        <f aca="false">SUM(AS169)</f>
        <v>145000</v>
      </c>
      <c r="AT168" s="176" t="n">
        <f aca="false">SUM(AT169)</f>
        <v>0</v>
      </c>
      <c r="AU168" s="176" t="n">
        <f aca="false">SUM(AU169)</f>
        <v>9161.74</v>
      </c>
      <c r="AV168" s="177" t="n">
        <f aca="false">SUM(AU168/AR168*100)</f>
        <v>48.6120634014085</v>
      </c>
      <c r="BB168" s="19" t="n">
        <f aca="false">SUM(AW168+AX168+AY168+AZ168+BA168)</f>
        <v>0</v>
      </c>
      <c r="BC168" s="143" t="n">
        <f aca="false">SUM(AU168-BB168)</f>
        <v>9161.74</v>
      </c>
    </row>
    <row r="169" customFormat="false" ht="12.75" hidden="false" customHeight="false" outlineLevel="0" collapsed="false">
      <c r="A169" s="189"/>
      <c r="B169" s="190"/>
      <c r="C169" s="190"/>
      <c r="D169" s="190"/>
      <c r="E169" s="190"/>
      <c r="F169" s="190"/>
      <c r="G169" s="190"/>
      <c r="H169" s="190"/>
      <c r="I169" s="191" t="n">
        <v>38</v>
      </c>
      <c r="J169" s="84" t="s">
        <v>70</v>
      </c>
      <c r="K169" s="192" t="n">
        <f aca="false">SUM(K170)</f>
        <v>8000</v>
      </c>
      <c r="L169" s="192" t="n">
        <f aca="false">SUM(L170)</f>
        <v>10000</v>
      </c>
      <c r="M169" s="192" t="n">
        <f aca="false">SUM(M170)</f>
        <v>10000</v>
      </c>
      <c r="N169" s="192" t="n">
        <f aca="false">SUM(N170)</f>
        <v>82000</v>
      </c>
      <c r="O169" s="192" t="n">
        <f aca="false">SUM(O170)</f>
        <v>82000</v>
      </c>
      <c r="P169" s="192" t="n">
        <f aca="false">SUM(P170)</f>
        <v>82000</v>
      </c>
      <c r="Q169" s="192" t="n">
        <f aca="false">SUM(Q170)</f>
        <v>82000</v>
      </c>
      <c r="R169" s="192" t="n">
        <f aca="false">SUM(R170)</f>
        <v>37145.75</v>
      </c>
      <c r="S169" s="192" t="n">
        <f aca="false">SUM(S170)</f>
        <v>80000</v>
      </c>
      <c r="T169" s="192" t="n">
        <f aca="false">SUM(T170)</f>
        <v>29334.9</v>
      </c>
      <c r="U169" s="192" t="n">
        <f aca="false">SUM(U170)</f>
        <v>0</v>
      </c>
      <c r="V169" s="192" t="n">
        <f aca="false">SUM(V170)</f>
        <v>97.5609756097561</v>
      </c>
      <c r="W169" s="192" t="n">
        <f aca="false">SUM(W170)</f>
        <v>100000</v>
      </c>
      <c r="X169" s="192" t="n">
        <f aca="false">SUM(X170)</f>
        <v>100000</v>
      </c>
      <c r="Y169" s="192" t="n">
        <v>100000</v>
      </c>
      <c r="Z169" s="192" t="n">
        <v>100000</v>
      </c>
      <c r="AA169" s="192" t="n">
        <f aca="false">SUM(AA170)</f>
        <v>116000</v>
      </c>
      <c r="AB169" s="192" t="n">
        <f aca="false">SUM(AB170)</f>
        <v>63895.98</v>
      </c>
      <c r="AC169" s="192" t="n">
        <f aca="false">SUM(AC170)</f>
        <v>116000</v>
      </c>
      <c r="AD169" s="192" t="n">
        <f aca="false">SUM(AD170)</f>
        <v>116000</v>
      </c>
      <c r="AE169" s="192" t="n">
        <f aca="false">SUM(AE170)</f>
        <v>0</v>
      </c>
      <c r="AF169" s="192" t="n">
        <f aca="false">SUM(AF170)</f>
        <v>0</v>
      </c>
      <c r="AG169" s="192" t="n">
        <f aca="false">SUM(AG170)</f>
        <v>116000</v>
      </c>
      <c r="AH169" s="192" t="n">
        <f aca="false">SUM(AH170)</f>
        <v>80602.94</v>
      </c>
      <c r="AI169" s="192" t="n">
        <f aca="false">SUM(AI170)</f>
        <v>116000</v>
      </c>
      <c r="AJ169" s="192" t="n">
        <f aca="false">SUM(AJ170)</f>
        <v>51267.74</v>
      </c>
      <c r="AK169" s="192" t="n">
        <f aca="false">SUM(AK170)</f>
        <v>136000</v>
      </c>
      <c r="AL169" s="192" t="n">
        <f aca="false">SUM(AL170)</f>
        <v>5000</v>
      </c>
      <c r="AM169" s="192" t="n">
        <f aca="false">SUM(AM170)</f>
        <v>0</v>
      </c>
      <c r="AN169" s="192" t="n">
        <f aca="false">SUM(AN170)</f>
        <v>141000</v>
      </c>
      <c r="AO169" s="176" t="n">
        <f aca="false">SUM(AN169/$AN$2)</f>
        <v>18713.9159864623</v>
      </c>
      <c r="AP169" s="176" t="n">
        <f aca="false">SUM(AP170)</f>
        <v>142000</v>
      </c>
      <c r="AQ169" s="176"/>
      <c r="AR169" s="176" t="n">
        <f aca="false">SUM(AP169/$AN$2)</f>
        <v>18846.6387948769</v>
      </c>
      <c r="AS169" s="176" t="n">
        <v>145000</v>
      </c>
      <c r="AT169" s="176"/>
      <c r="AU169" s="176" t="n">
        <f aca="false">SUM(AU170)</f>
        <v>9161.74</v>
      </c>
      <c r="AV169" s="177" t="n">
        <f aca="false">SUM(AU169/AR169*100)</f>
        <v>48.6120634014085</v>
      </c>
      <c r="BB169" s="19" t="n">
        <f aca="false">SUM(AW169+AX169+AY169+AZ169+BA169)</f>
        <v>0</v>
      </c>
      <c r="BC169" s="143" t="n">
        <f aca="false">SUM(AU169-BB169)</f>
        <v>9161.74</v>
      </c>
    </row>
    <row r="170" customFormat="false" ht="12.75" hidden="false" customHeight="false" outlineLevel="0" collapsed="false">
      <c r="A170" s="193"/>
      <c r="B170" s="194" t="s">
        <v>83</v>
      </c>
      <c r="C170" s="194"/>
      <c r="D170" s="194"/>
      <c r="E170" s="194"/>
      <c r="F170" s="194"/>
      <c r="G170" s="194"/>
      <c r="H170" s="194"/>
      <c r="I170" s="195" t="n">
        <v>381</v>
      </c>
      <c r="J170" s="196" t="s">
        <v>220</v>
      </c>
      <c r="K170" s="197" t="n">
        <f aca="false">SUM(K171)</f>
        <v>8000</v>
      </c>
      <c r="L170" s="197" t="n">
        <f aca="false">SUM(L171)</f>
        <v>10000</v>
      </c>
      <c r="M170" s="197" t="n">
        <f aca="false">SUM(M171)</f>
        <v>10000</v>
      </c>
      <c r="N170" s="197" t="n">
        <f aca="false">SUM(N171)</f>
        <v>82000</v>
      </c>
      <c r="O170" s="197" t="n">
        <f aca="false">SUM(O171)</f>
        <v>82000</v>
      </c>
      <c r="P170" s="197" t="n">
        <f aca="false">SUM(P171)</f>
        <v>82000</v>
      </c>
      <c r="Q170" s="197" t="n">
        <f aca="false">SUM(Q171)</f>
        <v>82000</v>
      </c>
      <c r="R170" s="197" t="n">
        <f aca="false">SUM(R171)</f>
        <v>37145.75</v>
      </c>
      <c r="S170" s="197" t="n">
        <f aca="false">SUM(S171)</f>
        <v>80000</v>
      </c>
      <c r="T170" s="197" t="n">
        <f aca="false">SUM(T171)</f>
        <v>29334.9</v>
      </c>
      <c r="U170" s="197" t="n">
        <f aca="false">SUM(U171)</f>
        <v>0</v>
      </c>
      <c r="V170" s="197" t="n">
        <f aca="false">SUM(V171)</f>
        <v>97.5609756097561</v>
      </c>
      <c r="W170" s="197" t="n">
        <f aca="false">SUM(W171)</f>
        <v>100000</v>
      </c>
      <c r="X170" s="197" t="n">
        <f aca="false">SUM(X171)</f>
        <v>100000</v>
      </c>
      <c r="Y170" s="197" t="n">
        <v>100000</v>
      </c>
      <c r="Z170" s="197" t="n">
        <v>100000</v>
      </c>
      <c r="AA170" s="197" t="n">
        <f aca="false">SUM(AA171:AA175)</f>
        <v>116000</v>
      </c>
      <c r="AB170" s="197" t="n">
        <f aca="false">SUM(AB171:AB175)</f>
        <v>63895.98</v>
      </c>
      <c r="AC170" s="197" t="n">
        <f aca="false">SUM(AC171:AC175)</f>
        <v>116000</v>
      </c>
      <c r="AD170" s="197" t="n">
        <f aca="false">SUM(AD171:AD175)</f>
        <v>116000</v>
      </c>
      <c r="AE170" s="197" t="n">
        <f aca="false">SUM(AE171:AE175)</f>
        <v>0</v>
      </c>
      <c r="AF170" s="197" t="n">
        <f aca="false">SUM(AF171:AF175)</f>
        <v>0</v>
      </c>
      <c r="AG170" s="197" t="n">
        <f aca="false">SUM(AG171:AG175)</f>
        <v>116000</v>
      </c>
      <c r="AH170" s="197" t="n">
        <f aca="false">SUM(AH171:AH175)</f>
        <v>80602.94</v>
      </c>
      <c r="AI170" s="197" t="n">
        <f aca="false">SUM(AI171:AI175)</f>
        <v>116000</v>
      </c>
      <c r="AJ170" s="197" t="n">
        <f aca="false">SUM(AJ171:AJ175)</f>
        <v>51267.74</v>
      </c>
      <c r="AK170" s="197" t="n">
        <f aca="false">SUM(AK171:AK175)</f>
        <v>136000</v>
      </c>
      <c r="AL170" s="197" t="n">
        <f aca="false">SUM(AL171:AL175)</f>
        <v>5000</v>
      </c>
      <c r="AM170" s="197" t="n">
        <f aca="false">SUM(AM171:AM175)</f>
        <v>0</v>
      </c>
      <c r="AN170" s="197" t="n">
        <f aca="false">SUM(AN171:AN175)</f>
        <v>141000</v>
      </c>
      <c r="AO170" s="176" t="n">
        <f aca="false">SUM(AN170/$AN$2)</f>
        <v>18713.9159864623</v>
      </c>
      <c r="AP170" s="188" t="n">
        <f aca="false">SUM(AP171:AP175)</f>
        <v>142000</v>
      </c>
      <c r="AQ170" s="188"/>
      <c r="AR170" s="176" t="n">
        <f aca="false">SUM(AP170/$AN$2)</f>
        <v>18846.6387948769</v>
      </c>
      <c r="AS170" s="188"/>
      <c r="AT170" s="188"/>
      <c r="AU170" s="176" t="n">
        <f aca="false">SUM(AU171:AU175)</f>
        <v>9161.74</v>
      </c>
      <c r="AV170" s="177" t="n">
        <f aca="false">SUM(AU170/AR170*100)</f>
        <v>48.6120634014085</v>
      </c>
      <c r="BB170" s="19" t="n">
        <f aca="false">SUM(AW170+AX170+AY170+AZ170+BA170)</f>
        <v>0</v>
      </c>
      <c r="BC170" s="143" t="n">
        <f aca="false">SUM(AU170-BB170)</f>
        <v>9161.74</v>
      </c>
    </row>
    <row r="171" customFormat="false" ht="12.75" hidden="false" customHeight="false" outlineLevel="0" collapsed="false">
      <c r="A171" s="193"/>
      <c r="B171" s="194"/>
      <c r="C171" s="194"/>
      <c r="D171" s="194"/>
      <c r="E171" s="194"/>
      <c r="F171" s="194"/>
      <c r="G171" s="194"/>
      <c r="H171" s="194"/>
      <c r="I171" s="195" t="n">
        <v>38113</v>
      </c>
      <c r="J171" s="196" t="s">
        <v>351</v>
      </c>
      <c r="K171" s="197" t="n">
        <v>8000</v>
      </c>
      <c r="L171" s="197" t="n">
        <v>10000</v>
      </c>
      <c r="M171" s="197" t="n">
        <v>10000</v>
      </c>
      <c r="N171" s="197" t="n">
        <v>82000</v>
      </c>
      <c r="O171" s="197" t="n">
        <v>82000</v>
      </c>
      <c r="P171" s="197" t="n">
        <v>82000</v>
      </c>
      <c r="Q171" s="197" t="n">
        <v>82000</v>
      </c>
      <c r="R171" s="197" t="n">
        <v>37145.75</v>
      </c>
      <c r="S171" s="188" t="n">
        <v>80000</v>
      </c>
      <c r="T171" s="197" t="n">
        <v>29334.9</v>
      </c>
      <c r="U171" s="197"/>
      <c r="V171" s="176" t="n">
        <f aca="false">S171/P171*100</f>
        <v>97.5609756097561</v>
      </c>
      <c r="W171" s="188" t="n">
        <v>100000</v>
      </c>
      <c r="X171" s="197" t="n">
        <v>100000</v>
      </c>
      <c r="Y171" s="197" t="n">
        <v>100000</v>
      </c>
      <c r="Z171" s="197" t="n">
        <v>100000</v>
      </c>
      <c r="AA171" s="197" t="n">
        <v>96000</v>
      </c>
      <c r="AB171" s="197" t="n">
        <v>31947.99</v>
      </c>
      <c r="AC171" s="197" t="n">
        <v>96000</v>
      </c>
      <c r="AD171" s="197" t="n">
        <v>92000</v>
      </c>
      <c r="AE171" s="197"/>
      <c r="AF171" s="197"/>
      <c r="AG171" s="198" t="n">
        <f aca="false">SUM(AD171+AE171-AF171)</f>
        <v>92000</v>
      </c>
      <c r="AH171" s="197" t="n">
        <v>80602.94</v>
      </c>
      <c r="AI171" s="197" t="n">
        <v>97000</v>
      </c>
      <c r="AJ171" s="129" t="n">
        <v>45465.24</v>
      </c>
      <c r="AK171" s="197" t="n">
        <v>117000</v>
      </c>
      <c r="AL171" s="197"/>
      <c r="AM171" s="197"/>
      <c r="AN171" s="129" t="n">
        <f aca="false">SUM(AK171+AL171-AM171)</f>
        <v>117000</v>
      </c>
      <c r="AO171" s="176" t="n">
        <f aca="false">SUM(AN171/$AN$2)</f>
        <v>15528.5685845112</v>
      </c>
      <c r="AP171" s="131" t="n">
        <v>117000</v>
      </c>
      <c r="AQ171" s="131"/>
      <c r="AR171" s="176" t="n">
        <f aca="false">SUM(AP171/$AN$2)</f>
        <v>15528.5685845112</v>
      </c>
      <c r="AS171" s="131"/>
      <c r="AT171" s="131"/>
      <c r="AU171" s="176" t="n">
        <v>7143.22</v>
      </c>
      <c r="AV171" s="177" t="n">
        <f aca="false">SUM(AU171/AR171*100)</f>
        <v>46.0005052051282</v>
      </c>
      <c r="AW171" s="176"/>
      <c r="BA171" s="19" t="n">
        <v>7143.22</v>
      </c>
      <c r="BB171" s="19" t="n">
        <f aca="false">SUM(AW171+AX171+AY171+AZ171+BA171)</f>
        <v>7143.22</v>
      </c>
      <c r="BC171" s="143" t="n">
        <f aca="false">SUM(AU171-BB171)</f>
        <v>0</v>
      </c>
    </row>
    <row r="172" customFormat="false" ht="12.75" hidden="false" customHeight="false" outlineLevel="0" collapsed="false">
      <c r="A172" s="193"/>
      <c r="B172" s="194"/>
      <c r="C172" s="194"/>
      <c r="D172" s="194"/>
      <c r="E172" s="194"/>
      <c r="F172" s="194"/>
      <c r="G172" s="194"/>
      <c r="H172" s="194"/>
      <c r="I172" s="206" t="n">
        <v>38113</v>
      </c>
      <c r="J172" s="196" t="s">
        <v>352</v>
      </c>
      <c r="K172" s="197"/>
      <c r="L172" s="197"/>
      <c r="M172" s="197"/>
      <c r="N172" s="197"/>
      <c r="O172" s="197"/>
      <c r="P172" s="197"/>
      <c r="Q172" s="197"/>
      <c r="R172" s="197"/>
      <c r="S172" s="188"/>
      <c r="T172" s="197"/>
      <c r="U172" s="197"/>
      <c r="V172" s="176"/>
      <c r="W172" s="188"/>
      <c r="X172" s="197"/>
      <c r="Y172" s="197"/>
      <c r="Z172" s="197"/>
      <c r="AA172" s="197"/>
      <c r="AB172" s="197"/>
      <c r="AC172" s="197"/>
      <c r="AD172" s="197" t="n">
        <v>4000</v>
      </c>
      <c r="AE172" s="197"/>
      <c r="AF172" s="197"/>
      <c r="AG172" s="198" t="n">
        <f aca="false">SUM(AD172+AE172-AF172)</f>
        <v>4000</v>
      </c>
      <c r="AH172" s="197"/>
      <c r="AI172" s="197" t="n">
        <v>4000</v>
      </c>
      <c r="AJ172" s="129" t="n">
        <v>0</v>
      </c>
      <c r="AK172" s="197" t="n">
        <v>4000</v>
      </c>
      <c r="AL172" s="197"/>
      <c r="AM172" s="197"/>
      <c r="AN172" s="129" t="n">
        <f aca="false">SUM(AK172+AL172-AM172)</f>
        <v>4000</v>
      </c>
      <c r="AO172" s="176" t="n">
        <f aca="false">SUM(AN172/$AN$2)</f>
        <v>530.891233658504</v>
      </c>
      <c r="AP172" s="131" t="n">
        <v>0</v>
      </c>
      <c r="AQ172" s="131"/>
      <c r="AR172" s="176" t="n">
        <f aca="false">SUM(AP172/$AN$2)</f>
        <v>0</v>
      </c>
      <c r="AS172" s="131"/>
      <c r="AT172" s="131"/>
      <c r="AU172" s="176"/>
      <c r="AV172" s="177" t="n">
        <v>0</v>
      </c>
      <c r="AW172" s="176"/>
      <c r="BB172" s="19" t="n">
        <f aca="false">SUM(AW172+AX172+AY172+AZ172+BA172)</f>
        <v>0</v>
      </c>
      <c r="BC172" s="143" t="n">
        <f aca="false">SUM(AU172-BB172)</f>
        <v>0</v>
      </c>
    </row>
    <row r="173" customFormat="false" ht="12.75" hidden="false" customHeight="false" outlineLevel="0" collapsed="false">
      <c r="A173" s="193"/>
      <c r="B173" s="194"/>
      <c r="C173" s="194"/>
      <c r="D173" s="194"/>
      <c r="E173" s="194"/>
      <c r="F173" s="194"/>
      <c r="G173" s="194"/>
      <c r="H173" s="194"/>
      <c r="I173" s="206" t="n">
        <v>38113</v>
      </c>
      <c r="J173" s="196" t="s">
        <v>353</v>
      </c>
      <c r="K173" s="197"/>
      <c r="L173" s="197"/>
      <c r="M173" s="197"/>
      <c r="N173" s="197"/>
      <c r="O173" s="197"/>
      <c r="P173" s="197"/>
      <c r="Q173" s="197"/>
      <c r="R173" s="197"/>
      <c r="S173" s="188"/>
      <c r="T173" s="197"/>
      <c r="U173" s="197"/>
      <c r="V173" s="176"/>
      <c r="W173" s="188"/>
      <c r="X173" s="197"/>
      <c r="Y173" s="197"/>
      <c r="Z173" s="197"/>
      <c r="AA173" s="197"/>
      <c r="AB173" s="197"/>
      <c r="AC173" s="197"/>
      <c r="AD173" s="197"/>
      <c r="AE173" s="197"/>
      <c r="AF173" s="197"/>
      <c r="AG173" s="198"/>
      <c r="AH173" s="197"/>
      <c r="AI173" s="197"/>
      <c r="AJ173" s="129"/>
      <c r="AK173" s="197"/>
      <c r="AL173" s="197"/>
      <c r="AM173" s="197"/>
      <c r="AN173" s="129"/>
      <c r="AO173" s="176" t="n">
        <f aca="false">SUM(AN173/$AN$2)</f>
        <v>0</v>
      </c>
      <c r="AP173" s="131" t="n">
        <v>5000</v>
      </c>
      <c r="AQ173" s="131"/>
      <c r="AR173" s="176" t="n">
        <f aca="false">SUM(AP173/$AN$2)</f>
        <v>663.61404207313</v>
      </c>
      <c r="AS173" s="131"/>
      <c r="AT173" s="131"/>
      <c r="AU173" s="176"/>
      <c r="AV173" s="177" t="n">
        <f aca="false">SUM(AU173/AR173*100)</f>
        <v>0</v>
      </c>
      <c r="AW173" s="176"/>
      <c r="BB173" s="19" t="n">
        <f aca="false">SUM(AW173+AX173+AY173+AZ173+BA173)</f>
        <v>0</v>
      </c>
      <c r="BC173" s="143" t="n">
        <f aca="false">SUM(AU173-BB173)</f>
        <v>0</v>
      </c>
    </row>
    <row r="174" customFormat="false" ht="12.75" hidden="false" customHeight="false" outlineLevel="0" collapsed="false">
      <c r="A174" s="193"/>
      <c r="B174" s="194"/>
      <c r="C174" s="194"/>
      <c r="D174" s="194"/>
      <c r="E174" s="194"/>
      <c r="F174" s="194"/>
      <c r="G174" s="194"/>
      <c r="H174" s="194"/>
      <c r="I174" s="206" t="n">
        <v>38113</v>
      </c>
      <c r="J174" s="196" t="s">
        <v>354</v>
      </c>
      <c r="K174" s="197"/>
      <c r="L174" s="197"/>
      <c r="M174" s="197"/>
      <c r="N174" s="197"/>
      <c r="O174" s="197"/>
      <c r="P174" s="197"/>
      <c r="Q174" s="197"/>
      <c r="R174" s="197"/>
      <c r="S174" s="188"/>
      <c r="T174" s="197"/>
      <c r="U174" s="197"/>
      <c r="V174" s="176"/>
      <c r="W174" s="188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8"/>
      <c r="AH174" s="197"/>
      <c r="AI174" s="197"/>
      <c r="AJ174" s="129"/>
      <c r="AK174" s="197"/>
      <c r="AL174" s="197"/>
      <c r="AM174" s="197"/>
      <c r="AN174" s="129"/>
      <c r="AO174" s="176"/>
      <c r="AP174" s="131"/>
      <c r="AQ174" s="131"/>
      <c r="AR174" s="176"/>
      <c r="AS174" s="131"/>
      <c r="AT174" s="131"/>
      <c r="AU174" s="176" t="n">
        <v>231</v>
      </c>
      <c r="AV174" s="177" t="n">
        <v>0</v>
      </c>
      <c r="AW174" s="176" t="n">
        <v>231</v>
      </c>
      <c r="BC174" s="143" t="n">
        <f aca="false">SUM(AU174-BB174)</f>
        <v>231</v>
      </c>
    </row>
    <row r="175" customFormat="false" ht="12.75" hidden="false" customHeight="false" outlineLevel="0" collapsed="false">
      <c r="A175" s="193"/>
      <c r="B175" s="194"/>
      <c r="C175" s="194"/>
      <c r="D175" s="194"/>
      <c r="E175" s="194"/>
      <c r="F175" s="194"/>
      <c r="G175" s="194"/>
      <c r="H175" s="194"/>
      <c r="I175" s="195" t="n">
        <v>38113</v>
      </c>
      <c r="J175" s="196" t="s">
        <v>355</v>
      </c>
      <c r="K175" s="197" t="n">
        <v>8000</v>
      </c>
      <c r="L175" s="197" t="n">
        <v>10000</v>
      </c>
      <c r="M175" s="197" t="n">
        <v>10000</v>
      </c>
      <c r="N175" s="197" t="n">
        <v>82000</v>
      </c>
      <c r="O175" s="197" t="n">
        <v>82000</v>
      </c>
      <c r="P175" s="197" t="n">
        <v>82000</v>
      </c>
      <c r="Q175" s="197" t="n">
        <v>82000</v>
      </c>
      <c r="R175" s="197" t="n">
        <v>37145.75</v>
      </c>
      <c r="S175" s="188" t="n">
        <v>80000</v>
      </c>
      <c r="T175" s="197" t="n">
        <v>29334.9</v>
      </c>
      <c r="U175" s="197"/>
      <c r="V175" s="176" t="n">
        <f aca="false">S175/P175*100</f>
        <v>97.5609756097561</v>
      </c>
      <c r="W175" s="188" t="n">
        <v>100000</v>
      </c>
      <c r="X175" s="197" t="n">
        <v>100000</v>
      </c>
      <c r="Y175" s="197"/>
      <c r="Z175" s="197"/>
      <c r="AA175" s="197" t="n">
        <v>20000</v>
      </c>
      <c r="AB175" s="197" t="n">
        <v>31947.99</v>
      </c>
      <c r="AC175" s="197" t="n">
        <v>20000</v>
      </c>
      <c r="AD175" s="197" t="n">
        <v>20000</v>
      </c>
      <c r="AE175" s="197"/>
      <c r="AF175" s="197"/>
      <c r="AG175" s="198" t="n">
        <f aca="false">SUM(AD175+AE175-AF175)</f>
        <v>20000</v>
      </c>
      <c r="AH175" s="197"/>
      <c r="AI175" s="197" t="n">
        <v>15000</v>
      </c>
      <c r="AJ175" s="129" t="n">
        <v>5802.5</v>
      </c>
      <c r="AK175" s="197" t="n">
        <v>15000</v>
      </c>
      <c r="AL175" s="197" t="n">
        <v>5000</v>
      </c>
      <c r="AM175" s="197"/>
      <c r="AN175" s="129" t="n">
        <f aca="false">SUM(AK175+AL175-AM175)</f>
        <v>20000</v>
      </c>
      <c r="AO175" s="176" t="n">
        <f aca="false">SUM(AN175/$AN$2)</f>
        <v>2654.45616829252</v>
      </c>
      <c r="AP175" s="131" t="n">
        <v>20000</v>
      </c>
      <c r="AQ175" s="131"/>
      <c r="AR175" s="176" t="n">
        <f aca="false">SUM(AP175/$AN$2)</f>
        <v>2654.45616829252</v>
      </c>
      <c r="AS175" s="131"/>
      <c r="AT175" s="131"/>
      <c r="AU175" s="176" t="n">
        <v>1787.52</v>
      </c>
      <c r="AV175" s="177" t="n">
        <f aca="false">SUM(AU175/AR175*100)</f>
        <v>67.3403472</v>
      </c>
      <c r="BA175" s="19" t="n">
        <v>1787.52</v>
      </c>
      <c r="BB175" s="19" t="n">
        <f aca="false">SUM(AW175+AX175+AY175+AZ175+BA175)</f>
        <v>1787.52</v>
      </c>
      <c r="BC175" s="143" t="n">
        <f aca="false">SUM(AU175-BB175)</f>
        <v>0</v>
      </c>
    </row>
    <row r="176" customFormat="false" ht="12.75" hidden="false" customHeight="false" outlineLevel="0" collapsed="false">
      <c r="A176" s="178" t="s">
        <v>356</v>
      </c>
      <c r="B176" s="172"/>
      <c r="C176" s="172"/>
      <c r="D176" s="172"/>
      <c r="E176" s="172"/>
      <c r="F176" s="172"/>
      <c r="G176" s="172"/>
      <c r="H176" s="172"/>
      <c r="I176" s="185" t="s">
        <v>207</v>
      </c>
      <c r="J176" s="186" t="s">
        <v>357</v>
      </c>
      <c r="K176" s="187" t="n">
        <f aca="false">SUM(K177)</f>
        <v>74578.36</v>
      </c>
      <c r="L176" s="187" t="n">
        <f aca="false">SUM(L177)</f>
        <v>15000</v>
      </c>
      <c r="M176" s="187" t="n">
        <f aca="false">SUM(M177)</f>
        <v>15000</v>
      </c>
      <c r="N176" s="187" t="n">
        <f aca="false">SUM(N177)</f>
        <v>40000</v>
      </c>
      <c r="O176" s="187" t="n">
        <f aca="false">SUM(O177)</f>
        <v>40000</v>
      </c>
      <c r="P176" s="187" t="n">
        <f aca="false">SUM(P177)</f>
        <v>47000</v>
      </c>
      <c r="Q176" s="187" t="n">
        <f aca="false">SUM(Q177)</f>
        <v>47000</v>
      </c>
      <c r="R176" s="187" t="n">
        <f aca="false">SUM(R177)</f>
        <v>5410.5</v>
      </c>
      <c r="S176" s="187" t="n">
        <f aca="false">SUM(S177)</f>
        <v>30000</v>
      </c>
      <c r="T176" s="187" t="n">
        <f aca="false">SUM(T177)</f>
        <v>8352</v>
      </c>
      <c r="U176" s="187" t="n">
        <f aca="false">SUM(U177)</f>
        <v>0</v>
      </c>
      <c r="V176" s="187" t="n">
        <f aca="false">SUM(V177)</f>
        <v>63.8297872340426</v>
      </c>
      <c r="W176" s="187" t="n">
        <f aca="false">SUM(W177)</f>
        <v>30000</v>
      </c>
      <c r="X176" s="187" t="n">
        <f aca="false">SUM(X177)</f>
        <v>15000</v>
      </c>
      <c r="Y176" s="187" t="n">
        <f aca="false">SUM(Y177)</f>
        <v>30000</v>
      </c>
      <c r="Z176" s="187" t="n">
        <f aca="false">SUM(Z177)</f>
        <v>30000</v>
      </c>
      <c r="AA176" s="187" t="n">
        <f aca="false">SUM(AA177)</f>
        <v>35000</v>
      </c>
      <c r="AB176" s="187" t="n">
        <f aca="false">SUM(AB177)</f>
        <v>6735.11</v>
      </c>
      <c r="AC176" s="187" t="n">
        <f aca="false">SUM(AC177)</f>
        <v>35000</v>
      </c>
      <c r="AD176" s="187" t="n">
        <f aca="false">SUM(AD177)</f>
        <v>35000</v>
      </c>
      <c r="AE176" s="187" t="n">
        <f aca="false">SUM(AE177)</f>
        <v>0</v>
      </c>
      <c r="AF176" s="187" t="n">
        <f aca="false">SUM(AF177)</f>
        <v>0</v>
      </c>
      <c r="AG176" s="187" t="n">
        <f aca="false">SUM(AG177)</f>
        <v>35000</v>
      </c>
      <c r="AH176" s="187" t="n">
        <f aca="false">SUM(AH177)</f>
        <v>6097.03</v>
      </c>
      <c r="AI176" s="187" t="n">
        <f aca="false">SUM(AI177)</f>
        <v>35000</v>
      </c>
      <c r="AJ176" s="187" t="n">
        <f aca="false">SUM(AJ177)</f>
        <v>5570.24</v>
      </c>
      <c r="AK176" s="187" t="n">
        <f aca="false">SUM(AK177)</f>
        <v>35000</v>
      </c>
      <c r="AL176" s="187" t="n">
        <f aca="false">SUM(AL177)</f>
        <v>0</v>
      </c>
      <c r="AM176" s="187" t="n">
        <f aca="false">SUM(AM177)</f>
        <v>0</v>
      </c>
      <c r="AN176" s="187" t="n">
        <f aca="false">SUM(AN177)</f>
        <v>35000</v>
      </c>
      <c r="AO176" s="176" t="n">
        <f aca="false">SUM(AN176/$AN$2)</f>
        <v>4645.29829451191</v>
      </c>
      <c r="AP176" s="188" t="n">
        <f aca="false">SUM(AP177)</f>
        <v>25000</v>
      </c>
      <c r="AQ176" s="188" t="n">
        <f aca="false">SUM(AQ177)</f>
        <v>0</v>
      </c>
      <c r="AR176" s="176" t="n">
        <f aca="false">SUM(AP176/$AN$2)</f>
        <v>3318.07021036565</v>
      </c>
      <c r="AS176" s="188" t="n">
        <f aca="false">SUM(AS177)</f>
        <v>30000</v>
      </c>
      <c r="AT176" s="188" t="n">
        <f aca="false">SUM(AT177)</f>
        <v>0</v>
      </c>
      <c r="AU176" s="176" t="n">
        <f aca="false">SUM(AU177)</f>
        <v>1444.38</v>
      </c>
      <c r="AV176" s="177" t="n">
        <f aca="false">SUM(AU176/AR176*100)</f>
        <v>43.53072444</v>
      </c>
      <c r="BB176" s="19" t="n">
        <f aca="false">SUM(AW176+AX176+AY176+AZ176+BA176)</f>
        <v>0</v>
      </c>
      <c r="BC176" s="143" t="n">
        <f aca="false">SUM(AU176-BB176)</f>
        <v>1444.38</v>
      </c>
    </row>
    <row r="177" customFormat="false" ht="12.75" hidden="false" customHeight="false" outlineLevel="0" collapsed="false">
      <c r="A177" s="178"/>
      <c r="B177" s="172"/>
      <c r="C177" s="172"/>
      <c r="D177" s="172"/>
      <c r="E177" s="172"/>
      <c r="F177" s="172"/>
      <c r="G177" s="172"/>
      <c r="H177" s="172"/>
      <c r="I177" s="185" t="s">
        <v>358</v>
      </c>
      <c r="J177" s="186"/>
      <c r="K177" s="187" t="n">
        <f aca="false">SUM(K179)</f>
        <v>74578.36</v>
      </c>
      <c r="L177" s="187" t="n">
        <f aca="false">SUM(L179)</f>
        <v>15000</v>
      </c>
      <c r="M177" s="187" t="n">
        <f aca="false">SUM(M179)</f>
        <v>15000</v>
      </c>
      <c r="N177" s="187" t="n">
        <f aca="false">SUM(N179)</f>
        <v>40000</v>
      </c>
      <c r="O177" s="187" t="n">
        <f aca="false">SUM(O179)</f>
        <v>40000</v>
      </c>
      <c r="P177" s="187" t="n">
        <f aca="false">SUM(P179)</f>
        <v>47000</v>
      </c>
      <c r="Q177" s="187" t="n">
        <f aca="false">SUM(Q179)</f>
        <v>47000</v>
      </c>
      <c r="R177" s="187" t="n">
        <f aca="false">SUM(R179)</f>
        <v>5410.5</v>
      </c>
      <c r="S177" s="187" t="n">
        <f aca="false">SUM(S179)</f>
        <v>30000</v>
      </c>
      <c r="T177" s="187" t="n">
        <f aca="false">SUM(T179)</f>
        <v>8352</v>
      </c>
      <c r="U177" s="187" t="n">
        <f aca="false">SUM(U179)</f>
        <v>0</v>
      </c>
      <c r="V177" s="187" t="n">
        <f aca="false">SUM(V179)</f>
        <v>63.8297872340426</v>
      </c>
      <c r="W177" s="187" t="n">
        <f aca="false">SUM(W179)</f>
        <v>30000</v>
      </c>
      <c r="X177" s="187" t="n">
        <f aca="false">SUM(X179)</f>
        <v>15000</v>
      </c>
      <c r="Y177" s="187" t="n">
        <f aca="false">SUM(Y179)</f>
        <v>30000</v>
      </c>
      <c r="Z177" s="187" t="n">
        <f aca="false">SUM(Z179)</f>
        <v>30000</v>
      </c>
      <c r="AA177" s="187" t="n">
        <f aca="false">SUM(AA179)</f>
        <v>35000</v>
      </c>
      <c r="AB177" s="187" t="n">
        <f aca="false">SUM(AB179)</f>
        <v>6735.11</v>
      </c>
      <c r="AC177" s="187" t="n">
        <f aca="false">SUM(AC179)</f>
        <v>35000</v>
      </c>
      <c r="AD177" s="187" t="n">
        <f aca="false">SUM(AD179)</f>
        <v>35000</v>
      </c>
      <c r="AE177" s="187" t="n">
        <f aca="false">SUM(AE179)</f>
        <v>0</v>
      </c>
      <c r="AF177" s="187" t="n">
        <f aca="false">SUM(AF179)</f>
        <v>0</v>
      </c>
      <c r="AG177" s="187" t="n">
        <f aca="false">SUM(AG179)</f>
        <v>35000</v>
      </c>
      <c r="AH177" s="187" t="n">
        <f aca="false">SUM(AH179)</f>
        <v>6097.03</v>
      </c>
      <c r="AI177" s="187" t="n">
        <f aca="false">SUM(AI179)</f>
        <v>35000</v>
      </c>
      <c r="AJ177" s="187" t="n">
        <f aca="false">SUM(AJ179)</f>
        <v>5570.24</v>
      </c>
      <c r="AK177" s="187" t="n">
        <f aca="false">SUM(AK179)</f>
        <v>35000</v>
      </c>
      <c r="AL177" s="187" t="n">
        <f aca="false">SUM(AL179)</f>
        <v>0</v>
      </c>
      <c r="AM177" s="187" t="n">
        <f aca="false">SUM(AM179)</f>
        <v>0</v>
      </c>
      <c r="AN177" s="187" t="n">
        <f aca="false">SUM(AN179)</f>
        <v>35000</v>
      </c>
      <c r="AO177" s="176" t="n">
        <f aca="false">SUM(AN177/$AN$2)</f>
        <v>4645.29829451191</v>
      </c>
      <c r="AP177" s="188" t="n">
        <f aca="false">SUM(AP179)</f>
        <v>25000</v>
      </c>
      <c r="AQ177" s="188" t="n">
        <f aca="false">SUM(AQ179)</f>
        <v>0</v>
      </c>
      <c r="AR177" s="176" t="n">
        <f aca="false">SUM(AP177/$AN$2)</f>
        <v>3318.07021036565</v>
      </c>
      <c r="AS177" s="188" t="n">
        <f aca="false">SUM(AS179)</f>
        <v>30000</v>
      </c>
      <c r="AT177" s="188" t="n">
        <f aca="false">SUM(AT179)</f>
        <v>0</v>
      </c>
      <c r="AU177" s="176" t="n">
        <f aca="false">SUM(AU178)</f>
        <v>1444.38</v>
      </c>
      <c r="AV177" s="177" t="n">
        <f aca="false">SUM(AU177/AR177*100)</f>
        <v>43.53072444</v>
      </c>
      <c r="BB177" s="19" t="n">
        <f aca="false">SUM(AW177+AX177+AY177+AZ177+BA177)</f>
        <v>0</v>
      </c>
      <c r="BC177" s="143" t="n">
        <f aca="false">SUM(AU177-BB177)</f>
        <v>1444.38</v>
      </c>
    </row>
    <row r="178" customFormat="false" ht="12.75" hidden="false" customHeight="false" outlineLevel="0" collapsed="false">
      <c r="A178" s="178"/>
      <c r="B178" s="172" t="s">
        <v>229</v>
      </c>
      <c r="C178" s="172"/>
      <c r="D178" s="172"/>
      <c r="E178" s="172"/>
      <c r="F178" s="172"/>
      <c r="G178" s="172"/>
      <c r="H178" s="172"/>
      <c r="I178" s="201" t="s">
        <v>230</v>
      </c>
      <c r="J178" s="186" t="s">
        <v>28</v>
      </c>
      <c r="K178" s="187"/>
      <c r="L178" s="187"/>
      <c r="M178" s="187"/>
      <c r="N178" s="187"/>
      <c r="O178" s="187"/>
      <c r="P178" s="187"/>
      <c r="Q178" s="187"/>
      <c r="R178" s="187"/>
      <c r="S178" s="187"/>
      <c r="T178" s="187"/>
      <c r="U178" s="187"/>
      <c r="V178" s="187"/>
      <c r="W178" s="187"/>
      <c r="X178" s="187"/>
      <c r="Y178" s="187"/>
      <c r="Z178" s="187"/>
      <c r="AA178" s="187"/>
      <c r="AB178" s="187"/>
      <c r="AC178" s="187"/>
      <c r="AD178" s="187"/>
      <c r="AE178" s="187"/>
      <c r="AF178" s="187"/>
      <c r="AG178" s="187"/>
      <c r="AH178" s="187"/>
      <c r="AI178" s="187"/>
      <c r="AJ178" s="187"/>
      <c r="AK178" s="187"/>
      <c r="AL178" s="187"/>
      <c r="AM178" s="187"/>
      <c r="AN178" s="187"/>
      <c r="AO178" s="176" t="n">
        <f aca="false">SUM(AN178/$AN$2)</f>
        <v>0</v>
      </c>
      <c r="AP178" s="188" t="n">
        <v>25000</v>
      </c>
      <c r="AQ178" s="188"/>
      <c r="AR178" s="176" t="n">
        <f aca="false">SUM(AP178/$AN$2)</f>
        <v>3318.07021036565</v>
      </c>
      <c r="AS178" s="188" t="n">
        <v>30000</v>
      </c>
      <c r="AT178" s="188"/>
      <c r="AU178" s="176" t="n">
        <f aca="false">SUM(AU179)</f>
        <v>1444.38</v>
      </c>
      <c r="AV178" s="177" t="n">
        <f aca="false">SUM(AU178/AR178*100)</f>
        <v>43.53072444</v>
      </c>
      <c r="BC178" s="143" t="n">
        <f aca="false">SUM(AU178-BB178)</f>
        <v>1444.38</v>
      </c>
    </row>
    <row r="179" customFormat="false" ht="12.75" hidden="false" customHeight="false" outlineLevel="0" collapsed="false">
      <c r="A179" s="189"/>
      <c r="B179" s="190"/>
      <c r="C179" s="190"/>
      <c r="D179" s="190"/>
      <c r="E179" s="190"/>
      <c r="F179" s="190"/>
      <c r="G179" s="190"/>
      <c r="H179" s="190"/>
      <c r="I179" s="191" t="n">
        <v>3</v>
      </c>
      <c r="J179" s="84" t="s">
        <v>64</v>
      </c>
      <c r="K179" s="192" t="n">
        <f aca="false">SUM(K180)</f>
        <v>74578.36</v>
      </c>
      <c r="L179" s="192" t="n">
        <f aca="false">SUM(L180)</f>
        <v>15000</v>
      </c>
      <c r="M179" s="192" t="n">
        <f aca="false">SUM(M180)</f>
        <v>15000</v>
      </c>
      <c r="N179" s="192" t="n">
        <f aca="false">SUM(N180)</f>
        <v>40000</v>
      </c>
      <c r="O179" s="192" t="n">
        <f aca="false">SUM(O180)</f>
        <v>40000</v>
      </c>
      <c r="P179" s="192" t="n">
        <f aca="false">SUM(P180)</f>
        <v>47000</v>
      </c>
      <c r="Q179" s="192" t="n">
        <f aca="false">SUM(Q180)</f>
        <v>47000</v>
      </c>
      <c r="R179" s="192" t="n">
        <f aca="false">SUM(R180)</f>
        <v>5410.5</v>
      </c>
      <c r="S179" s="192" t="n">
        <f aca="false">SUM(S180)</f>
        <v>30000</v>
      </c>
      <c r="T179" s="192" t="n">
        <f aca="false">SUM(T180)</f>
        <v>8352</v>
      </c>
      <c r="U179" s="192" t="n">
        <f aca="false">SUM(U180)</f>
        <v>0</v>
      </c>
      <c r="V179" s="192" t="n">
        <f aca="false">SUM(V180)</f>
        <v>63.8297872340426</v>
      </c>
      <c r="W179" s="192" t="n">
        <f aca="false">SUM(W180)</f>
        <v>30000</v>
      </c>
      <c r="X179" s="192" t="n">
        <f aca="false">SUM(X180)</f>
        <v>15000</v>
      </c>
      <c r="Y179" s="192" t="n">
        <f aca="false">SUM(Y180)</f>
        <v>30000</v>
      </c>
      <c r="Z179" s="192" t="n">
        <f aca="false">SUM(Z180)</f>
        <v>30000</v>
      </c>
      <c r="AA179" s="192" t="n">
        <f aca="false">SUM(AA180)</f>
        <v>35000</v>
      </c>
      <c r="AB179" s="192" t="n">
        <f aca="false">SUM(AB180)</f>
        <v>6735.11</v>
      </c>
      <c r="AC179" s="192" t="n">
        <f aca="false">SUM(AC180)</f>
        <v>35000</v>
      </c>
      <c r="AD179" s="192" t="n">
        <f aca="false">SUM(AD180)</f>
        <v>35000</v>
      </c>
      <c r="AE179" s="192" t="n">
        <f aca="false">SUM(AE180)</f>
        <v>0</v>
      </c>
      <c r="AF179" s="192" t="n">
        <f aca="false">SUM(AF180)</f>
        <v>0</v>
      </c>
      <c r="AG179" s="192" t="n">
        <f aca="false">SUM(AG180)</f>
        <v>35000</v>
      </c>
      <c r="AH179" s="192" t="n">
        <f aca="false">SUM(AH180)</f>
        <v>6097.03</v>
      </c>
      <c r="AI179" s="192" t="n">
        <f aca="false">SUM(AI180)</f>
        <v>35000</v>
      </c>
      <c r="AJ179" s="192" t="n">
        <f aca="false">SUM(AJ180)</f>
        <v>5570.24</v>
      </c>
      <c r="AK179" s="192" t="n">
        <f aca="false">SUM(AK180)</f>
        <v>35000</v>
      </c>
      <c r="AL179" s="192" t="n">
        <f aca="false">SUM(AL180)</f>
        <v>0</v>
      </c>
      <c r="AM179" s="192" t="n">
        <f aca="false">SUM(AM180)</f>
        <v>0</v>
      </c>
      <c r="AN179" s="192" t="n">
        <f aca="false">SUM(AN180)</f>
        <v>35000</v>
      </c>
      <c r="AO179" s="176" t="n">
        <f aca="false">SUM(AN179/$AN$2)</f>
        <v>4645.29829451191</v>
      </c>
      <c r="AP179" s="176" t="n">
        <f aca="false">SUM(AP180)</f>
        <v>25000</v>
      </c>
      <c r="AQ179" s="176" t="n">
        <f aca="false">SUM(AQ180)</f>
        <v>0</v>
      </c>
      <c r="AR179" s="176" t="n">
        <f aca="false">SUM(AP179/$AN$2)</f>
        <v>3318.07021036565</v>
      </c>
      <c r="AS179" s="176" t="n">
        <f aca="false">SUM(AS180)</f>
        <v>30000</v>
      </c>
      <c r="AT179" s="176" t="n">
        <f aca="false">SUM(AT180)</f>
        <v>0</v>
      </c>
      <c r="AU179" s="176" t="n">
        <f aca="false">SUM(AU180)</f>
        <v>1444.38</v>
      </c>
      <c r="AV179" s="177" t="n">
        <f aca="false">SUM(AU179/AR179*100)</f>
        <v>43.53072444</v>
      </c>
      <c r="BB179" s="19" t="n">
        <f aca="false">SUM(AW179+AX179+AY179+AZ179+BA179)</f>
        <v>0</v>
      </c>
      <c r="BC179" s="143" t="n">
        <f aca="false">SUM(AU179-BB179)</f>
        <v>1444.38</v>
      </c>
    </row>
    <row r="180" customFormat="false" ht="12.75" hidden="false" customHeight="false" outlineLevel="0" collapsed="false">
      <c r="A180" s="189"/>
      <c r="B180" s="190"/>
      <c r="C180" s="190"/>
      <c r="D180" s="190"/>
      <c r="E180" s="190"/>
      <c r="F180" s="190"/>
      <c r="G180" s="190"/>
      <c r="H180" s="190"/>
      <c r="I180" s="191" t="n">
        <v>37</v>
      </c>
      <c r="J180" s="84" t="s">
        <v>359</v>
      </c>
      <c r="K180" s="192" t="n">
        <f aca="false">SUM(K181)</f>
        <v>74578.36</v>
      </c>
      <c r="L180" s="192" t="n">
        <f aca="false">SUM(L181)</f>
        <v>15000</v>
      </c>
      <c r="M180" s="192" t="n">
        <f aca="false">SUM(M181)</f>
        <v>15000</v>
      </c>
      <c r="N180" s="192" t="n">
        <f aca="false">SUM(N181)</f>
        <v>40000</v>
      </c>
      <c r="O180" s="192" t="n">
        <f aca="false">SUM(O181)</f>
        <v>40000</v>
      </c>
      <c r="P180" s="192" t="n">
        <f aca="false">SUM(P181)</f>
        <v>47000</v>
      </c>
      <c r="Q180" s="192" t="n">
        <f aca="false">SUM(Q181)</f>
        <v>47000</v>
      </c>
      <c r="R180" s="192" t="n">
        <f aca="false">SUM(R181)</f>
        <v>5410.5</v>
      </c>
      <c r="S180" s="192" t="n">
        <f aca="false">SUM(S181)</f>
        <v>30000</v>
      </c>
      <c r="T180" s="192" t="n">
        <f aca="false">SUM(T181)</f>
        <v>8352</v>
      </c>
      <c r="U180" s="192" t="n">
        <f aca="false">SUM(U181)</f>
        <v>0</v>
      </c>
      <c r="V180" s="192" t="n">
        <f aca="false">SUM(V181)</f>
        <v>63.8297872340426</v>
      </c>
      <c r="W180" s="192" t="n">
        <f aca="false">SUM(W181)</f>
        <v>30000</v>
      </c>
      <c r="X180" s="192" t="n">
        <f aca="false">SUM(X181)</f>
        <v>15000</v>
      </c>
      <c r="Y180" s="192" t="n">
        <f aca="false">SUM(Y181)</f>
        <v>30000</v>
      </c>
      <c r="Z180" s="192" t="n">
        <f aca="false">SUM(Z181)</f>
        <v>30000</v>
      </c>
      <c r="AA180" s="192" t="n">
        <f aca="false">SUM(AA181)</f>
        <v>35000</v>
      </c>
      <c r="AB180" s="192" t="n">
        <f aca="false">SUM(AB181)</f>
        <v>6735.11</v>
      </c>
      <c r="AC180" s="192" t="n">
        <f aca="false">SUM(AC181)</f>
        <v>35000</v>
      </c>
      <c r="AD180" s="192" t="n">
        <f aca="false">SUM(AD181)</f>
        <v>35000</v>
      </c>
      <c r="AE180" s="192" t="n">
        <f aca="false">SUM(AE181)</f>
        <v>0</v>
      </c>
      <c r="AF180" s="192" t="n">
        <f aca="false">SUM(AF181)</f>
        <v>0</v>
      </c>
      <c r="AG180" s="192" t="n">
        <f aca="false">SUM(AG181)</f>
        <v>35000</v>
      </c>
      <c r="AH180" s="192" t="n">
        <f aca="false">SUM(AH181)</f>
        <v>6097.03</v>
      </c>
      <c r="AI180" s="192" t="n">
        <f aca="false">SUM(AI181)</f>
        <v>35000</v>
      </c>
      <c r="AJ180" s="192" t="n">
        <f aca="false">SUM(AJ181)</f>
        <v>5570.24</v>
      </c>
      <c r="AK180" s="192" t="n">
        <f aca="false">SUM(AK181)</f>
        <v>35000</v>
      </c>
      <c r="AL180" s="192" t="n">
        <f aca="false">SUM(AL181)</f>
        <v>0</v>
      </c>
      <c r="AM180" s="192" t="n">
        <f aca="false">SUM(AM181)</f>
        <v>0</v>
      </c>
      <c r="AN180" s="192" t="n">
        <f aca="false">SUM(AN181)</f>
        <v>35000</v>
      </c>
      <c r="AO180" s="176" t="n">
        <f aca="false">SUM(AN180/$AN$2)</f>
        <v>4645.29829451191</v>
      </c>
      <c r="AP180" s="176" t="n">
        <f aca="false">SUM(AP181)</f>
        <v>25000</v>
      </c>
      <c r="AQ180" s="176"/>
      <c r="AR180" s="176" t="n">
        <f aca="false">SUM(AP180/$AN$2)</f>
        <v>3318.07021036565</v>
      </c>
      <c r="AS180" s="176" t="n">
        <v>30000</v>
      </c>
      <c r="AT180" s="176"/>
      <c r="AU180" s="176" t="n">
        <f aca="false">SUM(AU181)</f>
        <v>1444.38</v>
      </c>
      <c r="AV180" s="177" t="n">
        <f aca="false">SUM(AU180/AR180*100)</f>
        <v>43.53072444</v>
      </c>
      <c r="BB180" s="19" t="n">
        <f aca="false">SUM(AW180+AX180+AY180+AZ180+BA180)</f>
        <v>0</v>
      </c>
      <c r="BC180" s="143" t="n">
        <f aca="false">SUM(AU180-BB180)</f>
        <v>1444.38</v>
      </c>
    </row>
    <row r="181" customFormat="false" ht="12.75" hidden="false" customHeight="false" outlineLevel="0" collapsed="false">
      <c r="A181" s="193"/>
      <c r="B181" s="194" t="s">
        <v>83</v>
      </c>
      <c r="C181" s="194"/>
      <c r="D181" s="194"/>
      <c r="E181" s="194"/>
      <c r="F181" s="194"/>
      <c r="G181" s="194"/>
      <c r="H181" s="194"/>
      <c r="I181" s="195" t="n">
        <v>372</v>
      </c>
      <c r="J181" s="196" t="s">
        <v>360</v>
      </c>
      <c r="K181" s="197" t="n">
        <f aca="false">SUM(K182)</f>
        <v>74578.36</v>
      </c>
      <c r="L181" s="197" t="n">
        <f aca="false">SUM(L182)</f>
        <v>15000</v>
      </c>
      <c r="M181" s="197" t="n">
        <f aca="false">SUM(M182)</f>
        <v>15000</v>
      </c>
      <c r="N181" s="197" t="n">
        <f aca="false">SUM(N182)</f>
        <v>40000</v>
      </c>
      <c r="O181" s="197" t="n">
        <f aca="false">SUM(O182)</f>
        <v>40000</v>
      </c>
      <c r="P181" s="197" t="n">
        <f aca="false">SUM(P182)</f>
        <v>47000</v>
      </c>
      <c r="Q181" s="197" t="n">
        <f aca="false">SUM(Q182)</f>
        <v>47000</v>
      </c>
      <c r="R181" s="197" t="n">
        <f aca="false">SUM(R182)</f>
        <v>5410.5</v>
      </c>
      <c r="S181" s="197" t="n">
        <f aca="false">SUM(S182)</f>
        <v>30000</v>
      </c>
      <c r="T181" s="197" t="n">
        <f aca="false">SUM(T182)</f>
        <v>8352</v>
      </c>
      <c r="U181" s="197" t="n">
        <f aca="false">SUM(U182)</f>
        <v>0</v>
      </c>
      <c r="V181" s="197" t="n">
        <f aca="false">SUM(V182)</f>
        <v>63.8297872340426</v>
      </c>
      <c r="W181" s="197" t="n">
        <f aca="false">SUM(W182)</f>
        <v>30000</v>
      </c>
      <c r="X181" s="197" t="n">
        <f aca="false">SUM(X182)</f>
        <v>15000</v>
      </c>
      <c r="Y181" s="197" t="n">
        <f aca="false">SUM(Y182)</f>
        <v>30000</v>
      </c>
      <c r="Z181" s="197" t="n">
        <f aca="false">SUM(Z182)</f>
        <v>30000</v>
      </c>
      <c r="AA181" s="197" t="n">
        <f aca="false">SUM(AA182)</f>
        <v>35000</v>
      </c>
      <c r="AB181" s="197" t="n">
        <f aca="false">SUM(AB182)</f>
        <v>6735.11</v>
      </c>
      <c r="AC181" s="197" t="n">
        <f aca="false">SUM(AC182)</f>
        <v>35000</v>
      </c>
      <c r="AD181" s="197" t="n">
        <f aca="false">SUM(AD182)</f>
        <v>35000</v>
      </c>
      <c r="AE181" s="197" t="n">
        <f aca="false">SUM(AE182)</f>
        <v>0</v>
      </c>
      <c r="AF181" s="197" t="n">
        <f aca="false">SUM(AF182)</f>
        <v>0</v>
      </c>
      <c r="AG181" s="197" t="n">
        <f aca="false">SUM(AG182)</f>
        <v>35000</v>
      </c>
      <c r="AH181" s="197" t="n">
        <f aca="false">SUM(AH182)</f>
        <v>6097.03</v>
      </c>
      <c r="AI181" s="197" t="n">
        <f aca="false">SUM(AI182)</f>
        <v>35000</v>
      </c>
      <c r="AJ181" s="197" t="n">
        <f aca="false">SUM(AJ182)</f>
        <v>5570.24</v>
      </c>
      <c r="AK181" s="197" t="n">
        <f aca="false">SUM(AK182)</f>
        <v>35000</v>
      </c>
      <c r="AL181" s="197" t="n">
        <f aca="false">SUM(AL182)</f>
        <v>0</v>
      </c>
      <c r="AM181" s="197" t="n">
        <f aca="false">SUM(AM182)</f>
        <v>0</v>
      </c>
      <c r="AN181" s="197" t="n">
        <f aca="false">SUM(AN182)</f>
        <v>35000</v>
      </c>
      <c r="AO181" s="176" t="n">
        <f aca="false">SUM(AN181/$AN$2)</f>
        <v>4645.29829451191</v>
      </c>
      <c r="AP181" s="188" t="n">
        <f aca="false">SUM(AP182)</f>
        <v>25000</v>
      </c>
      <c r="AQ181" s="188"/>
      <c r="AR181" s="176" t="n">
        <f aca="false">SUM(AP181/$AN$2)</f>
        <v>3318.07021036565</v>
      </c>
      <c r="AS181" s="188"/>
      <c r="AT181" s="188"/>
      <c r="AU181" s="176" t="n">
        <f aca="false">SUM(AU182)</f>
        <v>1444.38</v>
      </c>
      <c r="AV181" s="177" t="n">
        <f aca="false">SUM(AU181/AR181*100)</f>
        <v>43.53072444</v>
      </c>
      <c r="BB181" s="19" t="n">
        <f aca="false">SUM(AW181+AX181+AY181+AZ181+BA181)</f>
        <v>0</v>
      </c>
      <c r="BC181" s="143" t="n">
        <f aca="false">SUM(AU181-BB181)</f>
        <v>1444.38</v>
      </c>
    </row>
    <row r="182" customFormat="false" ht="12.75" hidden="false" customHeight="false" outlineLevel="0" collapsed="false">
      <c r="A182" s="193"/>
      <c r="B182" s="194"/>
      <c r="C182" s="194"/>
      <c r="D182" s="194"/>
      <c r="E182" s="194"/>
      <c r="F182" s="194"/>
      <c r="G182" s="194"/>
      <c r="H182" s="194"/>
      <c r="I182" s="195" t="n">
        <v>37221</v>
      </c>
      <c r="J182" s="196" t="s">
        <v>361</v>
      </c>
      <c r="K182" s="197" t="n">
        <v>74578.36</v>
      </c>
      <c r="L182" s="197" t="n">
        <v>15000</v>
      </c>
      <c r="M182" s="197" t="n">
        <v>15000</v>
      </c>
      <c r="N182" s="197" t="n">
        <v>40000</v>
      </c>
      <c r="O182" s="197" t="n">
        <v>40000</v>
      </c>
      <c r="P182" s="197" t="n">
        <v>47000</v>
      </c>
      <c r="Q182" s="197" t="n">
        <v>47000</v>
      </c>
      <c r="R182" s="197" t="n">
        <v>5410.5</v>
      </c>
      <c r="S182" s="188" t="n">
        <v>30000</v>
      </c>
      <c r="T182" s="197" t="n">
        <v>8352</v>
      </c>
      <c r="U182" s="197"/>
      <c r="V182" s="176" t="n">
        <f aca="false">S182/P182*100</f>
        <v>63.8297872340426</v>
      </c>
      <c r="W182" s="188" t="n">
        <v>30000</v>
      </c>
      <c r="X182" s="197" t="n">
        <v>15000</v>
      </c>
      <c r="Y182" s="197" t="n">
        <v>30000</v>
      </c>
      <c r="Z182" s="197" t="n">
        <v>30000</v>
      </c>
      <c r="AA182" s="197" t="n">
        <v>35000</v>
      </c>
      <c r="AB182" s="197" t="n">
        <v>6735.11</v>
      </c>
      <c r="AC182" s="197" t="n">
        <v>35000</v>
      </c>
      <c r="AD182" s="197" t="n">
        <v>35000</v>
      </c>
      <c r="AE182" s="197"/>
      <c r="AF182" s="197"/>
      <c r="AG182" s="198" t="n">
        <f aca="false">SUM(AC182+AE182-AF182)</f>
        <v>35000</v>
      </c>
      <c r="AH182" s="197" t="n">
        <v>6097.03</v>
      </c>
      <c r="AI182" s="197" t="n">
        <v>35000</v>
      </c>
      <c r="AJ182" s="129" t="n">
        <v>5570.24</v>
      </c>
      <c r="AK182" s="197" t="n">
        <v>35000</v>
      </c>
      <c r="AL182" s="197"/>
      <c r="AM182" s="197"/>
      <c r="AN182" s="129" t="n">
        <f aca="false">SUM(AK182+AL182-AM182)</f>
        <v>35000</v>
      </c>
      <c r="AO182" s="176" t="n">
        <f aca="false">SUM(AN182/$AN$2)</f>
        <v>4645.29829451191</v>
      </c>
      <c r="AP182" s="131" t="n">
        <v>25000</v>
      </c>
      <c r="AQ182" s="131"/>
      <c r="AR182" s="176" t="n">
        <f aca="false">SUM(AP182/$AN$2)</f>
        <v>3318.07021036565</v>
      </c>
      <c r="AS182" s="131"/>
      <c r="AT182" s="131"/>
      <c r="AU182" s="176" t="n">
        <v>1444.38</v>
      </c>
      <c r="AV182" s="177" t="n">
        <f aca="false">SUM(AU182/AR182*100)</f>
        <v>43.53072444</v>
      </c>
      <c r="BA182" s="19" t="n">
        <v>1444.38</v>
      </c>
      <c r="BB182" s="19" t="n">
        <f aca="false">SUM(AW182+AX182+AY182+AZ182+BA182)</f>
        <v>1444.38</v>
      </c>
      <c r="BC182" s="143" t="n">
        <f aca="false">SUM(AU182-BB182)</f>
        <v>0</v>
      </c>
    </row>
    <row r="183" customFormat="false" ht="12.75" hidden="false" customHeight="false" outlineLevel="0" collapsed="false">
      <c r="A183" s="178" t="s">
        <v>362</v>
      </c>
      <c r="B183" s="172"/>
      <c r="C183" s="172"/>
      <c r="D183" s="172"/>
      <c r="E183" s="172"/>
      <c r="F183" s="172"/>
      <c r="G183" s="172"/>
      <c r="H183" s="172"/>
      <c r="I183" s="185" t="s">
        <v>207</v>
      </c>
      <c r="J183" s="186" t="s">
        <v>363</v>
      </c>
      <c r="K183" s="187" t="n">
        <f aca="false">SUM(K184)</f>
        <v>8000</v>
      </c>
      <c r="L183" s="187" t="n">
        <f aca="false">SUM(L184)</f>
        <v>10000</v>
      </c>
      <c r="M183" s="187" t="n">
        <f aca="false">SUM(M184)</f>
        <v>10000</v>
      </c>
      <c r="N183" s="187" t="n">
        <f aca="false">SUM(N184)</f>
        <v>82000</v>
      </c>
      <c r="O183" s="187" t="n">
        <f aca="false">SUM(O184)</f>
        <v>82000</v>
      </c>
      <c r="P183" s="187" t="n">
        <f aca="false">SUM(P184)</f>
        <v>82000</v>
      </c>
      <c r="Q183" s="187" t="n">
        <f aca="false">SUM(Q184)</f>
        <v>82000</v>
      </c>
      <c r="R183" s="187" t="n">
        <f aca="false">SUM(R184)</f>
        <v>37145.75</v>
      </c>
      <c r="S183" s="187" t="n">
        <f aca="false">SUM(S184)</f>
        <v>0</v>
      </c>
      <c r="T183" s="187" t="n">
        <f aca="false">SUM(T184)</f>
        <v>13553.29</v>
      </c>
      <c r="U183" s="187" t="n">
        <f aca="false">SUM(U184)</f>
        <v>0</v>
      </c>
      <c r="V183" s="187" t="n">
        <f aca="false">SUM(V184)</f>
        <v>0</v>
      </c>
      <c r="W183" s="187" t="n">
        <f aca="false">SUM(W184)</f>
        <v>30000</v>
      </c>
      <c r="X183" s="187" t="n">
        <f aca="false">SUM(X184)</f>
        <v>76000</v>
      </c>
      <c r="Y183" s="187" t="n">
        <f aca="false">SUM(Y184)</f>
        <v>69500</v>
      </c>
      <c r="Z183" s="187" t="n">
        <f aca="false">SUM(Z184)</f>
        <v>69500</v>
      </c>
      <c r="AA183" s="187" t="n">
        <f aca="false">SUM(AA184)</f>
        <v>69000</v>
      </c>
      <c r="AB183" s="187" t="n">
        <f aca="false">SUM(AB184)</f>
        <v>40113.64</v>
      </c>
      <c r="AC183" s="187" t="n">
        <f aca="false">SUM(AC184)</f>
        <v>69000</v>
      </c>
      <c r="AD183" s="187" t="n">
        <f aca="false">SUM(AD184)</f>
        <v>57000</v>
      </c>
      <c r="AE183" s="187" t="n">
        <f aca="false">SUM(AE184)</f>
        <v>0</v>
      </c>
      <c r="AF183" s="187" t="n">
        <f aca="false">SUM(AF184)</f>
        <v>0</v>
      </c>
      <c r="AG183" s="187" t="n">
        <f aca="false">SUM(AG184)</f>
        <v>73000</v>
      </c>
      <c r="AH183" s="187" t="n">
        <f aca="false">SUM(AH184)</f>
        <v>49222.9</v>
      </c>
      <c r="AI183" s="187" t="n">
        <f aca="false">SUM(AI184)</f>
        <v>72000</v>
      </c>
      <c r="AJ183" s="187" t="n">
        <f aca="false">SUM(AJ184)</f>
        <v>8051</v>
      </c>
      <c r="AK183" s="187" t="n">
        <f aca="false">SUM(AK184)</f>
        <v>100000</v>
      </c>
      <c r="AL183" s="187" t="n">
        <f aca="false">SUM(AL184)</f>
        <v>28500</v>
      </c>
      <c r="AM183" s="187" t="n">
        <f aca="false">SUM(AM184)</f>
        <v>0</v>
      </c>
      <c r="AN183" s="187" t="n">
        <f aca="false">SUM(AN184)</f>
        <v>128500</v>
      </c>
      <c r="AO183" s="176" t="n">
        <f aca="false">SUM(AN183/$AN$2)</f>
        <v>17054.8808812795</v>
      </c>
      <c r="AP183" s="188" t="n">
        <f aca="false">SUM(AP184)</f>
        <v>133500</v>
      </c>
      <c r="AQ183" s="188" t="n">
        <f aca="false">SUM(AQ184)</f>
        <v>0</v>
      </c>
      <c r="AR183" s="176" t="n">
        <f aca="false">SUM(AP183/$AN$2)</f>
        <v>17718.4949233526</v>
      </c>
      <c r="AS183" s="188" t="n">
        <f aca="false">SUM(AS184)</f>
        <v>140000</v>
      </c>
      <c r="AT183" s="188" t="n">
        <f aca="false">SUM(AT184)</f>
        <v>0</v>
      </c>
      <c r="AU183" s="176" t="n">
        <f aca="false">SUM(AU187)</f>
        <v>8788.94</v>
      </c>
      <c r="AV183" s="177" t="n">
        <f aca="false">SUM(AU183/AR183*100)</f>
        <v>49.6031973258427</v>
      </c>
      <c r="BB183" s="19" t="n">
        <f aca="false">SUM(AW183+AX183+AY183+AZ183+BA183)</f>
        <v>0</v>
      </c>
      <c r="BC183" s="143" t="n">
        <f aca="false">SUM(AU183-BB183)</f>
        <v>8788.94</v>
      </c>
    </row>
    <row r="184" customFormat="false" ht="12.75" hidden="false" customHeight="false" outlineLevel="0" collapsed="false">
      <c r="A184" s="178"/>
      <c r="B184" s="172"/>
      <c r="C184" s="172"/>
      <c r="D184" s="172"/>
      <c r="E184" s="172"/>
      <c r="F184" s="172"/>
      <c r="G184" s="172"/>
      <c r="H184" s="172"/>
      <c r="I184" s="185" t="s">
        <v>364</v>
      </c>
      <c r="J184" s="186"/>
      <c r="K184" s="187" t="n">
        <f aca="false">SUM(K187)</f>
        <v>8000</v>
      </c>
      <c r="L184" s="187" t="n">
        <f aca="false">SUM(L187)</f>
        <v>10000</v>
      </c>
      <c r="M184" s="187" t="n">
        <f aca="false">SUM(M187)</f>
        <v>10000</v>
      </c>
      <c r="N184" s="187" t="n">
        <f aca="false">SUM(N187)</f>
        <v>82000</v>
      </c>
      <c r="O184" s="187" t="n">
        <f aca="false">SUM(O187)</f>
        <v>82000</v>
      </c>
      <c r="P184" s="187" t="n">
        <f aca="false">SUM(P187)</f>
        <v>82000</v>
      </c>
      <c r="Q184" s="187" t="n">
        <f aca="false">SUM(Q187)</f>
        <v>82000</v>
      </c>
      <c r="R184" s="187" t="n">
        <f aca="false">SUM(R187)</f>
        <v>37145.75</v>
      </c>
      <c r="S184" s="187" t="n">
        <f aca="false">SUM(S187)</f>
        <v>0</v>
      </c>
      <c r="T184" s="187" t="n">
        <f aca="false">SUM(T187)</f>
        <v>13553.29</v>
      </c>
      <c r="U184" s="187" t="n">
        <f aca="false">SUM(U187)</f>
        <v>0</v>
      </c>
      <c r="V184" s="187" t="n">
        <f aca="false">SUM(V187)</f>
        <v>0</v>
      </c>
      <c r="W184" s="187" t="n">
        <f aca="false">SUM(W187)</f>
        <v>30000</v>
      </c>
      <c r="X184" s="187" t="n">
        <f aca="false">SUM(X187)</f>
        <v>76000</v>
      </c>
      <c r="Y184" s="187" t="n">
        <f aca="false">SUM(Y187)</f>
        <v>69500</v>
      </c>
      <c r="Z184" s="187" t="n">
        <f aca="false">SUM(Z187)</f>
        <v>69500</v>
      </c>
      <c r="AA184" s="187" t="n">
        <f aca="false">SUM(AA187)</f>
        <v>69000</v>
      </c>
      <c r="AB184" s="187" t="n">
        <f aca="false">SUM(AB187)</f>
        <v>40113.64</v>
      </c>
      <c r="AC184" s="187" t="n">
        <f aca="false">SUM(AC187)</f>
        <v>69000</v>
      </c>
      <c r="AD184" s="187" t="n">
        <f aca="false">SUM(AD187)</f>
        <v>57000</v>
      </c>
      <c r="AE184" s="187" t="n">
        <f aca="false">SUM(AE187)</f>
        <v>0</v>
      </c>
      <c r="AF184" s="187" t="n">
        <f aca="false">SUM(AF187)</f>
        <v>0</v>
      </c>
      <c r="AG184" s="187" t="n">
        <f aca="false">SUM(AG187)</f>
        <v>73000</v>
      </c>
      <c r="AH184" s="187" t="n">
        <f aca="false">SUM(AH187)</f>
        <v>49222.9</v>
      </c>
      <c r="AI184" s="187" t="n">
        <f aca="false">SUM(AI187)</f>
        <v>72000</v>
      </c>
      <c r="AJ184" s="187" t="n">
        <f aca="false">SUM(AJ187)</f>
        <v>8051</v>
      </c>
      <c r="AK184" s="187" t="n">
        <f aca="false">SUM(AK187)</f>
        <v>100000</v>
      </c>
      <c r="AL184" s="187" t="n">
        <f aca="false">SUM(AL187)</f>
        <v>28500</v>
      </c>
      <c r="AM184" s="187" t="n">
        <f aca="false">SUM(AM187)</f>
        <v>0</v>
      </c>
      <c r="AN184" s="187" t="n">
        <f aca="false">SUM(AN187)</f>
        <v>128500</v>
      </c>
      <c r="AO184" s="176" t="n">
        <f aca="false">SUM(AN184/$AN$2)</f>
        <v>17054.8808812795</v>
      </c>
      <c r="AP184" s="188" t="n">
        <f aca="false">SUM(AP187)</f>
        <v>133500</v>
      </c>
      <c r="AQ184" s="188" t="n">
        <f aca="false">SUM(AQ187)</f>
        <v>0</v>
      </c>
      <c r="AR184" s="176" t="n">
        <f aca="false">SUM(AP184/$AN$2)</f>
        <v>17718.4949233526</v>
      </c>
      <c r="AS184" s="188" t="n">
        <f aca="false">SUM(AS187)</f>
        <v>140000</v>
      </c>
      <c r="AT184" s="188" t="n">
        <f aca="false">SUM(AT187)</f>
        <v>0</v>
      </c>
      <c r="AU184" s="176" t="n">
        <f aca="false">SUM(AU187)</f>
        <v>8788.94</v>
      </c>
      <c r="AV184" s="177" t="n">
        <f aca="false">SUM(AU184/AR184*100)</f>
        <v>49.6031973258427</v>
      </c>
      <c r="BB184" s="19" t="n">
        <f aca="false">SUM(AW184+AX184+AY184+AZ184+BA184)</f>
        <v>0</v>
      </c>
      <c r="BC184" s="143" t="n">
        <f aca="false">SUM(AU184-BB184)</f>
        <v>8788.94</v>
      </c>
    </row>
    <row r="185" customFormat="false" ht="12.75" hidden="false" customHeight="false" outlineLevel="0" collapsed="false">
      <c r="A185" s="178"/>
      <c r="B185" s="172" t="s">
        <v>210</v>
      </c>
      <c r="C185" s="172"/>
      <c r="D185" s="172"/>
      <c r="E185" s="172"/>
      <c r="F185" s="172"/>
      <c r="G185" s="172"/>
      <c r="H185" s="172"/>
      <c r="I185" s="185" t="s">
        <v>211</v>
      </c>
      <c r="J185" s="186" t="s">
        <v>114</v>
      </c>
      <c r="K185" s="187"/>
      <c r="L185" s="187"/>
      <c r="M185" s="187"/>
      <c r="N185" s="187"/>
      <c r="O185" s="187"/>
      <c r="P185" s="187"/>
      <c r="Q185" s="187"/>
      <c r="R185" s="187"/>
      <c r="S185" s="187"/>
      <c r="T185" s="187"/>
      <c r="U185" s="187"/>
      <c r="V185" s="187"/>
      <c r="W185" s="187"/>
      <c r="X185" s="187"/>
      <c r="Y185" s="187"/>
      <c r="Z185" s="187"/>
      <c r="AA185" s="187"/>
      <c r="AB185" s="187"/>
      <c r="AC185" s="187"/>
      <c r="AD185" s="187"/>
      <c r="AE185" s="187"/>
      <c r="AF185" s="187"/>
      <c r="AG185" s="187"/>
      <c r="AH185" s="187"/>
      <c r="AI185" s="187"/>
      <c r="AJ185" s="187"/>
      <c r="AK185" s="187"/>
      <c r="AL185" s="187"/>
      <c r="AM185" s="187"/>
      <c r="AN185" s="187"/>
      <c r="AO185" s="176" t="n">
        <f aca="false">SUM(AN185/$AN$2)</f>
        <v>0</v>
      </c>
      <c r="AP185" s="188" t="n">
        <v>8500</v>
      </c>
      <c r="AQ185" s="188"/>
      <c r="AR185" s="176" t="n">
        <f aca="false">SUM(AP185/$AN$2)</f>
        <v>1128.14387152432</v>
      </c>
      <c r="AS185" s="188" t="n">
        <v>10000</v>
      </c>
      <c r="AT185" s="188"/>
      <c r="AU185" s="176" t="n">
        <v>50.97</v>
      </c>
      <c r="AV185" s="177" t="n">
        <f aca="false">SUM(AU185/AR185*100)</f>
        <v>4.51804076470588</v>
      </c>
      <c r="BC185" s="143" t="n">
        <f aca="false">SUM(AU185-BB185)</f>
        <v>50.97</v>
      </c>
    </row>
    <row r="186" customFormat="false" ht="12.75" hidden="false" customHeight="false" outlineLevel="0" collapsed="false">
      <c r="A186" s="178"/>
      <c r="B186" s="172" t="s">
        <v>229</v>
      </c>
      <c r="C186" s="172"/>
      <c r="D186" s="172"/>
      <c r="E186" s="172"/>
      <c r="F186" s="172"/>
      <c r="G186" s="172"/>
      <c r="H186" s="172"/>
      <c r="I186" s="201" t="s">
        <v>230</v>
      </c>
      <c r="J186" s="186" t="s">
        <v>28</v>
      </c>
      <c r="K186" s="187"/>
      <c r="L186" s="187"/>
      <c r="M186" s="187"/>
      <c r="N186" s="187"/>
      <c r="O186" s="187"/>
      <c r="P186" s="187"/>
      <c r="Q186" s="187"/>
      <c r="R186" s="187"/>
      <c r="S186" s="187"/>
      <c r="T186" s="187"/>
      <c r="U186" s="187"/>
      <c r="V186" s="187"/>
      <c r="W186" s="187"/>
      <c r="X186" s="187"/>
      <c r="Y186" s="187"/>
      <c r="Z186" s="187"/>
      <c r="AA186" s="187"/>
      <c r="AB186" s="187"/>
      <c r="AC186" s="187"/>
      <c r="AD186" s="187"/>
      <c r="AE186" s="187"/>
      <c r="AF186" s="187"/>
      <c r="AG186" s="187"/>
      <c r="AH186" s="187"/>
      <c r="AI186" s="187"/>
      <c r="AJ186" s="187"/>
      <c r="AK186" s="187"/>
      <c r="AL186" s="187"/>
      <c r="AM186" s="187"/>
      <c r="AN186" s="187"/>
      <c r="AO186" s="176" t="n">
        <f aca="false">SUM(AN186/$AN$2)</f>
        <v>0</v>
      </c>
      <c r="AP186" s="188" t="n">
        <v>125000</v>
      </c>
      <c r="AQ186" s="188"/>
      <c r="AR186" s="176" t="n">
        <f aca="false">SUM(AP186/$AN$2)</f>
        <v>16590.3510518283</v>
      </c>
      <c r="AS186" s="188" t="n">
        <v>130000</v>
      </c>
      <c r="AT186" s="188"/>
      <c r="AU186" s="176" t="n">
        <v>8737.97</v>
      </c>
      <c r="AV186" s="177" t="n">
        <f aca="false">SUM(AU186/AR186*100)</f>
        <v>52.668987972</v>
      </c>
      <c r="BC186" s="143" t="n">
        <f aca="false">SUM(AU186-BB186)</f>
        <v>8737.97</v>
      </c>
    </row>
    <row r="187" customFormat="false" ht="12.75" hidden="false" customHeight="false" outlineLevel="0" collapsed="false">
      <c r="A187" s="189"/>
      <c r="B187" s="190"/>
      <c r="C187" s="190"/>
      <c r="D187" s="190"/>
      <c r="E187" s="190"/>
      <c r="F187" s="190"/>
      <c r="G187" s="190"/>
      <c r="H187" s="190"/>
      <c r="I187" s="191" t="n">
        <v>3</v>
      </c>
      <c r="J187" s="84" t="s">
        <v>64</v>
      </c>
      <c r="K187" s="192" t="n">
        <f aca="false">SUM(K188)</f>
        <v>8000</v>
      </c>
      <c r="L187" s="192" t="n">
        <f aca="false">SUM(L188)</f>
        <v>10000</v>
      </c>
      <c r="M187" s="192" t="n">
        <f aca="false">SUM(M188)</f>
        <v>10000</v>
      </c>
      <c r="N187" s="192" t="n">
        <f aca="false">SUM(N188)</f>
        <v>82000</v>
      </c>
      <c r="O187" s="192" t="n">
        <f aca="false">SUM(O188)</f>
        <v>82000</v>
      </c>
      <c r="P187" s="192" t="n">
        <f aca="false">SUM(P188)</f>
        <v>82000</v>
      </c>
      <c r="Q187" s="192" t="n">
        <f aca="false">SUM(Q188)</f>
        <v>82000</v>
      </c>
      <c r="R187" s="192" t="n">
        <f aca="false">SUM(R188)</f>
        <v>37145.75</v>
      </c>
      <c r="S187" s="192" t="n">
        <f aca="false">SUM(S188)</f>
        <v>0</v>
      </c>
      <c r="T187" s="192" t="n">
        <f aca="false">SUM(T188)</f>
        <v>13553.29</v>
      </c>
      <c r="U187" s="192" t="n">
        <f aca="false">SUM(U188)</f>
        <v>0</v>
      </c>
      <c r="V187" s="192" t="n">
        <f aca="false">SUM(V188)</f>
        <v>0</v>
      </c>
      <c r="W187" s="192" t="n">
        <f aca="false">SUM(W188)</f>
        <v>30000</v>
      </c>
      <c r="X187" s="192" t="n">
        <f aca="false">SUM(X188+X194)</f>
        <v>76000</v>
      </c>
      <c r="Y187" s="192" t="n">
        <f aca="false">SUM(Y188+Y194)</f>
        <v>69500</v>
      </c>
      <c r="Z187" s="192" t="n">
        <f aca="false">SUM(Z188+Z194)</f>
        <v>69500</v>
      </c>
      <c r="AA187" s="192" t="n">
        <f aca="false">SUM(AA188+AA194)</f>
        <v>69000</v>
      </c>
      <c r="AB187" s="192" t="n">
        <f aca="false">SUM(AB188+AB194)</f>
        <v>40113.64</v>
      </c>
      <c r="AC187" s="192" t="n">
        <f aca="false">SUM(AC188+AC194)</f>
        <v>69000</v>
      </c>
      <c r="AD187" s="192" t="n">
        <f aca="false">SUM(AD188+AD194)</f>
        <v>57000</v>
      </c>
      <c r="AE187" s="192" t="n">
        <f aca="false">SUM(AE188+AE194)</f>
        <v>0</v>
      </c>
      <c r="AF187" s="192" t="n">
        <f aca="false">SUM(AF188+AF194)</f>
        <v>0</v>
      </c>
      <c r="AG187" s="192" t="n">
        <f aca="false">SUM(AG188+AG194)</f>
        <v>73000</v>
      </c>
      <c r="AH187" s="192" t="n">
        <f aca="false">SUM(AH188+AH194)</f>
        <v>49222.9</v>
      </c>
      <c r="AI187" s="192" t="n">
        <f aca="false">SUM(AI188+AI194)</f>
        <v>72000</v>
      </c>
      <c r="AJ187" s="192" t="n">
        <f aca="false">SUM(AJ188+AJ194)</f>
        <v>8051</v>
      </c>
      <c r="AK187" s="192" t="n">
        <f aca="false">SUM(AK188+AK194)</f>
        <v>100000</v>
      </c>
      <c r="AL187" s="192" t="n">
        <f aca="false">SUM(AL188+AL194)</f>
        <v>28500</v>
      </c>
      <c r="AM187" s="192" t="n">
        <f aca="false">SUM(AM188+AM194)</f>
        <v>0</v>
      </c>
      <c r="AN187" s="192" t="n">
        <f aca="false">SUM(AN188+AN194)</f>
        <v>128500</v>
      </c>
      <c r="AO187" s="176" t="n">
        <f aca="false">SUM(AN187/$AN$2)</f>
        <v>17054.8808812795</v>
      </c>
      <c r="AP187" s="176" t="n">
        <f aca="false">SUM(AP188+AP194)</f>
        <v>133500</v>
      </c>
      <c r="AQ187" s="176" t="n">
        <f aca="false">SUM(AQ188+AQ194)</f>
        <v>0</v>
      </c>
      <c r="AR187" s="176" t="n">
        <f aca="false">SUM(AP187/$AN$2)</f>
        <v>17718.4949233526</v>
      </c>
      <c r="AS187" s="176" t="n">
        <f aca="false">SUM(AS188+AS194)</f>
        <v>140000</v>
      </c>
      <c r="AT187" s="176" t="n">
        <f aca="false">SUM(AT188+AT194)</f>
        <v>0</v>
      </c>
      <c r="AU187" s="176" t="n">
        <f aca="false">SUM(AU188+AU194)</f>
        <v>8788.94</v>
      </c>
      <c r="AV187" s="177" t="n">
        <f aca="false">SUM(AU187/AR187*100)</f>
        <v>49.6031973258427</v>
      </c>
      <c r="BB187" s="19" t="n">
        <f aca="false">SUM(AW187+AX187+AY187+AZ187+BA187)</f>
        <v>0</v>
      </c>
      <c r="BC187" s="143" t="n">
        <f aca="false">SUM(AU187-BB187)</f>
        <v>8788.94</v>
      </c>
    </row>
    <row r="188" customFormat="false" ht="12.75" hidden="false" customHeight="false" outlineLevel="0" collapsed="false">
      <c r="A188" s="189"/>
      <c r="B188" s="190"/>
      <c r="C188" s="190"/>
      <c r="D188" s="190"/>
      <c r="E188" s="190"/>
      <c r="F188" s="190"/>
      <c r="G188" s="190"/>
      <c r="H188" s="190"/>
      <c r="I188" s="191" t="n">
        <v>36</v>
      </c>
      <c r="J188" s="84" t="s">
        <v>70</v>
      </c>
      <c r="K188" s="192" t="n">
        <f aca="false">SUM(K189)</f>
        <v>8000</v>
      </c>
      <c r="L188" s="192" t="n">
        <f aca="false">SUM(L189)</f>
        <v>10000</v>
      </c>
      <c r="M188" s="192" t="n">
        <f aca="false">SUM(M189)</f>
        <v>10000</v>
      </c>
      <c r="N188" s="192" t="n">
        <f aca="false">SUM(N189)</f>
        <v>82000</v>
      </c>
      <c r="O188" s="192" t="n">
        <f aca="false">SUM(O189)</f>
        <v>82000</v>
      </c>
      <c r="P188" s="192" t="n">
        <f aca="false">SUM(P189)</f>
        <v>82000</v>
      </c>
      <c r="Q188" s="192" t="n">
        <f aca="false">SUM(Q189)</f>
        <v>82000</v>
      </c>
      <c r="R188" s="192" t="n">
        <f aca="false">SUM(R189)</f>
        <v>37145.75</v>
      </c>
      <c r="S188" s="192" t="n">
        <f aca="false">SUM(S189)</f>
        <v>0</v>
      </c>
      <c r="T188" s="192" t="n">
        <f aca="false">SUM(T189)</f>
        <v>13553.29</v>
      </c>
      <c r="U188" s="192" t="n">
        <f aca="false">SUM(U189)</f>
        <v>0</v>
      </c>
      <c r="V188" s="192" t="n">
        <f aca="false">SUM(V189)</f>
        <v>0</v>
      </c>
      <c r="W188" s="192" t="n">
        <f aca="false">SUM(W189)</f>
        <v>30000</v>
      </c>
      <c r="X188" s="192" t="n">
        <f aca="false">SUM(X189)</f>
        <v>46000</v>
      </c>
      <c r="Y188" s="192" t="n">
        <f aca="false">SUM(Y189)</f>
        <v>34000</v>
      </c>
      <c r="Z188" s="192" t="n">
        <f aca="false">SUM(Z189)</f>
        <v>49000</v>
      </c>
      <c r="AA188" s="192" t="n">
        <f aca="false">SUM(AA189)</f>
        <v>48000</v>
      </c>
      <c r="AB188" s="192" t="n">
        <f aca="false">SUM(AB189)</f>
        <v>40113.64</v>
      </c>
      <c r="AC188" s="192" t="n">
        <f aca="false">SUM(AC189)</f>
        <v>48000</v>
      </c>
      <c r="AD188" s="192" t="n">
        <f aca="false">SUM(AD189)</f>
        <v>36000</v>
      </c>
      <c r="AE188" s="192" t="n">
        <f aca="false">SUM(AE189)</f>
        <v>0</v>
      </c>
      <c r="AF188" s="192" t="n">
        <f aca="false">SUM(AF189)</f>
        <v>0</v>
      </c>
      <c r="AG188" s="192" t="n">
        <f aca="false">SUM(AG189)</f>
        <v>36000</v>
      </c>
      <c r="AH188" s="192" t="n">
        <f aca="false">SUM(AH189)</f>
        <v>16754.79</v>
      </c>
      <c r="AI188" s="192" t="n">
        <f aca="false">SUM(AI189)</f>
        <v>36000</v>
      </c>
      <c r="AJ188" s="192" t="n">
        <f aca="false">SUM(AJ189)</f>
        <v>8051</v>
      </c>
      <c r="AK188" s="192" t="n">
        <f aca="false">SUM(AK189)</f>
        <v>70000</v>
      </c>
      <c r="AL188" s="192" t="n">
        <f aca="false">SUM(AL189)</f>
        <v>20000</v>
      </c>
      <c r="AM188" s="192" t="n">
        <f aca="false">SUM(AM189)</f>
        <v>0</v>
      </c>
      <c r="AN188" s="192" t="n">
        <f aca="false">SUM(AN189)</f>
        <v>90000</v>
      </c>
      <c r="AO188" s="176" t="n">
        <f aca="false">SUM(AN188/$AN$2)</f>
        <v>11945.0527573163</v>
      </c>
      <c r="AP188" s="176" t="n">
        <f aca="false">SUM(AP189)</f>
        <v>90000</v>
      </c>
      <c r="AQ188" s="176"/>
      <c r="AR188" s="176" t="n">
        <f aca="false">SUM(AP188/$AN$2)</f>
        <v>11945.0527573163</v>
      </c>
      <c r="AS188" s="176" t="n">
        <v>95000</v>
      </c>
      <c r="AT188" s="176"/>
      <c r="AU188" s="176" t="n">
        <f aca="false">SUM(AU189)</f>
        <v>8737.97</v>
      </c>
      <c r="AV188" s="177" t="n">
        <f aca="false">SUM(AU188/AR188*100)</f>
        <v>73.1513721833333</v>
      </c>
      <c r="BB188" s="19" t="n">
        <f aca="false">SUM(AW188+AX188+AY188+AZ188+BA188)</f>
        <v>0</v>
      </c>
      <c r="BC188" s="143" t="n">
        <f aca="false">SUM(AU188-BB188)</f>
        <v>8737.97</v>
      </c>
    </row>
    <row r="189" customFormat="false" ht="12.75" hidden="false" customHeight="false" outlineLevel="0" collapsed="false">
      <c r="A189" s="193"/>
      <c r="B189" s="194" t="s">
        <v>83</v>
      </c>
      <c r="C189" s="194"/>
      <c r="D189" s="194"/>
      <c r="E189" s="194"/>
      <c r="F189" s="194"/>
      <c r="G189" s="194"/>
      <c r="H189" s="194"/>
      <c r="I189" s="195" t="n">
        <v>366</v>
      </c>
      <c r="J189" s="196" t="s">
        <v>220</v>
      </c>
      <c r="K189" s="197" t="n">
        <f aca="false">SUM(K197)</f>
        <v>8000</v>
      </c>
      <c r="L189" s="197" t="n">
        <f aca="false">SUM(L197)</f>
        <v>10000</v>
      </c>
      <c r="M189" s="197" t="n">
        <f aca="false">SUM(M197)</f>
        <v>10000</v>
      </c>
      <c r="N189" s="197" t="n">
        <f aca="false">SUM(N197)</f>
        <v>82000</v>
      </c>
      <c r="O189" s="197" t="n">
        <f aca="false">SUM(O197)</f>
        <v>82000</v>
      </c>
      <c r="P189" s="197" t="n">
        <f aca="false">SUM(P197)</f>
        <v>82000</v>
      </c>
      <c r="Q189" s="197" t="n">
        <f aca="false">SUM(Q197)</f>
        <v>82000</v>
      </c>
      <c r="R189" s="197" t="n">
        <f aca="false">SUM(R197)</f>
        <v>37145.75</v>
      </c>
      <c r="S189" s="197" t="n">
        <f aca="false">SUM(S197)</f>
        <v>0</v>
      </c>
      <c r="T189" s="197" t="n">
        <f aca="false">SUM(T190:T197)</f>
        <v>13553.29</v>
      </c>
      <c r="U189" s="197" t="n">
        <f aca="false">SUM(U190:U197)</f>
        <v>0</v>
      </c>
      <c r="V189" s="197" t="n">
        <f aca="false">SUM(V190:V197)</f>
        <v>0</v>
      </c>
      <c r="W189" s="197" t="n">
        <f aca="false">SUM(W190:W197)</f>
        <v>30000</v>
      </c>
      <c r="X189" s="197" t="n">
        <f aca="false">SUM(X190:X193)</f>
        <v>46000</v>
      </c>
      <c r="Y189" s="197" t="n">
        <f aca="false">SUM(Y190:Y193)</f>
        <v>34000</v>
      </c>
      <c r="Z189" s="197" t="n">
        <f aca="false">SUM(Z190:Z193)</f>
        <v>49000</v>
      </c>
      <c r="AA189" s="197" t="n">
        <f aca="false">SUM(AA190:AA193)</f>
        <v>48000</v>
      </c>
      <c r="AB189" s="197" t="n">
        <f aca="false">SUM(AB190:AB193)</f>
        <v>40113.64</v>
      </c>
      <c r="AC189" s="197" t="n">
        <f aca="false">SUM(AC190:AC193)</f>
        <v>48000</v>
      </c>
      <c r="AD189" s="197" t="n">
        <f aca="false">SUM(AD190:AD193)</f>
        <v>36000</v>
      </c>
      <c r="AE189" s="197" t="n">
        <f aca="false">SUM(AE190:AE193)</f>
        <v>0</v>
      </c>
      <c r="AF189" s="197" t="n">
        <f aca="false">SUM(AF190:AF193)</f>
        <v>0</v>
      </c>
      <c r="AG189" s="197" t="n">
        <f aca="false">SUM(AG190:AG193)</f>
        <v>36000</v>
      </c>
      <c r="AH189" s="197" t="n">
        <f aca="false">SUM(AH190:AH193)</f>
        <v>16754.79</v>
      </c>
      <c r="AI189" s="197" t="n">
        <f aca="false">SUM(AI190:AI193)</f>
        <v>36000</v>
      </c>
      <c r="AJ189" s="197" t="n">
        <f aca="false">SUM(AJ190:AJ193)</f>
        <v>8051</v>
      </c>
      <c r="AK189" s="197" t="n">
        <f aca="false">SUM(AK190:AK193)</f>
        <v>70000</v>
      </c>
      <c r="AL189" s="197" t="n">
        <f aca="false">SUM(AL190:AL193)</f>
        <v>20000</v>
      </c>
      <c r="AM189" s="197" t="n">
        <f aca="false">SUM(AM190:AM193)</f>
        <v>0</v>
      </c>
      <c r="AN189" s="197" t="n">
        <f aca="false">SUM(AN190:AN193)</f>
        <v>90000</v>
      </c>
      <c r="AO189" s="176" t="n">
        <f aca="false">SUM(AN189/$AN$2)</f>
        <v>11945.0527573163</v>
      </c>
      <c r="AP189" s="188" t="n">
        <f aca="false">SUM(AP190:AP193)</f>
        <v>90000</v>
      </c>
      <c r="AQ189" s="188"/>
      <c r="AR189" s="176" t="n">
        <f aca="false">SUM(AP189/$AN$2)</f>
        <v>11945.0527573163</v>
      </c>
      <c r="AS189" s="188"/>
      <c r="AT189" s="188"/>
      <c r="AU189" s="176" t="n">
        <f aca="false">SUM(AU190:AU193)</f>
        <v>8737.97</v>
      </c>
      <c r="AV189" s="177" t="n">
        <f aca="false">SUM(AU189/AR189*100)</f>
        <v>73.1513721833333</v>
      </c>
      <c r="BB189" s="19" t="n">
        <f aca="false">SUM(AW189+AX189+AY189+AZ189+BA189)</f>
        <v>0</v>
      </c>
      <c r="BC189" s="143" t="n">
        <f aca="false">SUM(AU189-BB189)</f>
        <v>8737.97</v>
      </c>
    </row>
    <row r="190" customFormat="false" ht="12.75" hidden="false" customHeight="false" outlineLevel="0" collapsed="false">
      <c r="A190" s="193"/>
      <c r="B190" s="194"/>
      <c r="C190" s="194"/>
      <c r="D190" s="194"/>
      <c r="E190" s="194"/>
      <c r="F190" s="194"/>
      <c r="G190" s="194"/>
      <c r="H190" s="194"/>
      <c r="I190" s="195" t="n">
        <v>36611</v>
      </c>
      <c r="J190" s="196" t="s">
        <v>365</v>
      </c>
      <c r="K190" s="197" t="n">
        <v>8000</v>
      </c>
      <c r="L190" s="197" t="n">
        <v>10000</v>
      </c>
      <c r="M190" s="197" t="n">
        <v>10000</v>
      </c>
      <c r="N190" s="197" t="n">
        <v>82000</v>
      </c>
      <c r="O190" s="197" t="n">
        <v>82000</v>
      </c>
      <c r="P190" s="197" t="n">
        <v>82000</v>
      </c>
      <c r="Q190" s="197" t="n">
        <v>82000</v>
      </c>
      <c r="R190" s="197" t="n">
        <v>37145.75</v>
      </c>
      <c r="S190" s="188"/>
      <c r="T190" s="197" t="n">
        <v>13553.29</v>
      </c>
      <c r="U190" s="197"/>
      <c r="V190" s="176" t="n">
        <f aca="false">S190/P190*100</f>
        <v>0</v>
      </c>
      <c r="W190" s="188" t="n">
        <v>15000</v>
      </c>
      <c r="X190" s="188" t="n">
        <v>16000</v>
      </c>
      <c r="Y190" s="188" t="n">
        <v>20000</v>
      </c>
      <c r="Z190" s="188" t="n">
        <v>20000</v>
      </c>
      <c r="AA190" s="197" t="n">
        <v>20000</v>
      </c>
      <c r="AB190" s="188" t="n">
        <v>18888.64</v>
      </c>
      <c r="AC190" s="197" t="n">
        <v>20000</v>
      </c>
      <c r="AD190" s="197" t="n">
        <v>20000</v>
      </c>
      <c r="AE190" s="197"/>
      <c r="AF190" s="197"/>
      <c r="AG190" s="198" t="n">
        <v>20000</v>
      </c>
      <c r="AH190" s="197" t="n">
        <v>16754.79</v>
      </c>
      <c r="AI190" s="197" t="n">
        <v>20000</v>
      </c>
      <c r="AJ190" s="129" t="n">
        <v>7051</v>
      </c>
      <c r="AK190" s="197" t="n">
        <v>10000</v>
      </c>
      <c r="AL190" s="197"/>
      <c r="AM190" s="197"/>
      <c r="AN190" s="129" t="n">
        <f aca="false">SUM(AK190+AL190-AM190)</f>
        <v>10000</v>
      </c>
      <c r="AO190" s="176" t="n">
        <f aca="false">SUM(AN190/$AN$2)</f>
        <v>1327.22808414626</v>
      </c>
      <c r="AP190" s="131" t="n">
        <v>10000</v>
      </c>
      <c r="AQ190" s="131"/>
      <c r="AR190" s="176" t="n">
        <f aca="false">SUM(AP190/$AN$2)</f>
        <v>1327.22808414626</v>
      </c>
      <c r="AS190" s="131"/>
      <c r="AT190" s="131"/>
      <c r="AU190" s="176" t="n">
        <v>1363.61</v>
      </c>
      <c r="AV190" s="177" t="n">
        <f aca="false">SUM(AU190/AR190*100)</f>
        <v>102.74119545</v>
      </c>
      <c r="BA190" s="176" t="n">
        <v>1363.61</v>
      </c>
      <c r="BB190" s="19" t="n">
        <f aca="false">SUM(AW190+AX190+AY190+AZ190+BA190)</f>
        <v>1363.61</v>
      </c>
      <c r="BC190" s="143" t="n">
        <f aca="false">SUM(AU190-BB190)</f>
        <v>0</v>
      </c>
    </row>
    <row r="191" customFormat="false" ht="12.75" hidden="false" customHeight="false" outlineLevel="0" collapsed="false">
      <c r="A191" s="193"/>
      <c r="B191" s="194"/>
      <c r="C191" s="194"/>
      <c r="D191" s="194"/>
      <c r="E191" s="194"/>
      <c r="F191" s="194"/>
      <c r="G191" s="194"/>
      <c r="H191" s="194"/>
      <c r="I191" s="195" t="n">
        <v>36611</v>
      </c>
      <c r="J191" s="196" t="s">
        <v>366</v>
      </c>
      <c r="K191" s="197"/>
      <c r="L191" s="197"/>
      <c r="M191" s="197"/>
      <c r="N191" s="197"/>
      <c r="O191" s="197"/>
      <c r="P191" s="197"/>
      <c r="Q191" s="197"/>
      <c r="R191" s="197"/>
      <c r="S191" s="188"/>
      <c r="T191" s="197"/>
      <c r="U191" s="197"/>
      <c r="V191" s="176"/>
      <c r="W191" s="188"/>
      <c r="X191" s="188"/>
      <c r="Y191" s="188"/>
      <c r="Z191" s="188"/>
      <c r="AA191" s="197"/>
      <c r="AB191" s="188"/>
      <c r="AC191" s="197"/>
      <c r="AD191" s="197"/>
      <c r="AE191" s="197"/>
      <c r="AF191" s="197"/>
      <c r="AG191" s="198"/>
      <c r="AH191" s="197"/>
      <c r="AI191" s="197"/>
      <c r="AJ191" s="129"/>
      <c r="AK191" s="197" t="n">
        <v>28000</v>
      </c>
      <c r="AL191" s="197" t="n">
        <v>7000</v>
      </c>
      <c r="AM191" s="197"/>
      <c r="AN191" s="129" t="n">
        <f aca="false">SUM(AK191+AL191-AM191)</f>
        <v>35000</v>
      </c>
      <c r="AO191" s="176" t="n">
        <f aca="false">SUM(AN191/$AN$2)</f>
        <v>4645.29829451191</v>
      </c>
      <c r="AP191" s="131" t="n">
        <v>30000</v>
      </c>
      <c r="AQ191" s="131"/>
      <c r="AR191" s="176" t="n">
        <f aca="false">SUM(AP191/$AN$2)</f>
        <v>3981.68425243878</v>
      </c>
      <c r="AS191" s="131"/>
      <c r="AT191" s="131"/>
      <c r="AU191" s="176" t="n">
        <v>536.86</v>
      </c>
      <c r="AV191" s="177" t="n">
        <f aca="false">SUM(AU191/AR191*100)</f>
        <v>13.4832389</v>
      </c>
      <c r="BA191" s="176" t="n">
        <v>536.86</v>
      </c>
      <c r="BB191" s="19" t="n">
        <f aca="false">SUM(AW191+AX191+AY191+AZ191+BA191)</f>
        <v>536.86</v>
      </c>
      <c r="BC191" s="143" t="n">
        <f aca="false">SUM(AU191-BB191)</f>
        <v>0</v>
      </c>
    </row>
    <row r="192" customFormat="false" ht="12.75" hidden="false" customHeight="false" outlineLevel="0" collapsed="false">
      <c r="A192" s="193"/>
      <c r="B192" s="194"/>
      <c r="C192" s="194"/>
      <c r="D192" s="194"/>
      <c r="E192" s="194"/>
      <c r="F192" s="194"/>
      <c r="G192" s="194"/>
      <c r="H192" s="194"/>
      <c r="I192" s="195" t="n">
        <v>36611</v>
      </c>
      <c r="J192" s="196" t="s">
        <v>367</v>
      </c>
      <c r="K192" s="197"/>
      <c r="L192" s="197"/>
      <c r="M192" s="197"/>
      <c r="N192" s="197"/>
      <c r="O192" s="197"/>
      <c r="P192" s="197"/>
      <c r="Q192" s="197"/>
      <c r="R192" s="197"/>
      <c r="S192" s="188"/>
      <c r="T192" s="197"/>
      <c r="U192" s="197"/>
      <c r="V192" s="176"/>
      <c r="W192" s="188"/>
      <c r="X192" s="188"/>
      <c r="Y192" s="188"/>
      <c r="Z192" s="188"/>
      <c r="AA192" s="197"/>
      <c r="AB192" s="188"/>
      <c r="AC192" s="197"/>
      <c r="AD192" s="197"/>
      <c r="AE192" s="197"/>
      <c r="AF192" s="197"/>
      <c r="AG192" s="198"/>
      <c r="AH192" s="197"/>
      <c r="AI192" s="197"/>
      <c r="AJ192" s="129"/>
      <c r="AK192" s="197"/>
      <c r="AL192" s="197"/>
      <c r="AM192" s="197"/>
      <c r="AN192" s="129"/>
      <c r="AO192" s="176" t="n">
        <f aca="false">SUM(AN192/$AN$2)</f>
        <v>0</v>
      </c>
      <c r="AP192" s="131" t="n">
        <v>10000</v>
      </c>
      <c r="AQ192" s="131"/>
      <c r="AR192" s="176" t="n">
        <f aca="false">SUM(AP192/$AN$2)</f>
        <v>1327.22808414626</v>
      </c>
      <c r="AS192" s="131"/>
      <c r="AT192" s="131"/>
      <c r="AU192" s="176"/>
      <c r="AV192" s="177" t="n">
        <f aca="false">SUM(AU192/AR192*100)</f>
        <v>0</v>
      </c>
      <c r="BA192" s="176"/>
      <c r="BB192" s="19" t="n">
        <f aca="false">SUM(AW192+AX192+AY192+AZ192+BA192)</f>
        <v>0</v>
      </c>
      <c r="BC192" s="143" t="n">
        <f aca="false">SUM(AU192-BB192)</f>
        <v>0</v>
      </c>
    </row>
    <row r="193" customFormat="false" ht="12.75" hidden="false" customHeight="false" outlineLevel="0" collapsed="false">
      <c r="A193" s="193"/>
      <c r="B193" s="194"/>
      <c r="C193" s="194"/>
      <c r="D193" s="194"/>
      <c r="E193" s="194"/>
      <c r="F193" s="194"/>
      <c r="G193" s="194"/>
      <c r="H193" s="194"/>
      <c r="I193" s="206" t="n">
        <v>36611</v>
      </c>
      <c r="J193" s="196" t="s">
        <v>368</v>
      </c>
      <c r="K193" s="197"/>
      <c r="L193" s="197"/>
      <c r="M193" s="197"/>
      <c r="N193" s="197"/>
      <c r="O193" s="197"/>
      <c r="P193" s="197"/>
      <c r="Q193" s="197"/>
      <c r="R193" s="197"/>
      <c r="S193" s="188"/>
      <c r="T193" s="197"/>
      <c r="U193" s="197"/>
      <c r="V193" s="176"/>
      <c r="W193" s="188"/>
      <c r="X193" s="188" t="n">
        <v>30000</v>
      </c>
      <c r="Y193" s="188" t="n">
        <v>14000</v>
      </c>
      <c r="Z193" s="188" t="n">
        <v>29000</v>
      </c>
      <c r="AA193" s="197" t="n">
        <v>28000</v>
      </c>
      <c r="AB193" s="188" t="n">
        <v>21225</v>
      </c>
      <c r="AC193" s="197" t="n">
        <v>28000</v>
      </c>
      <c r="AD193" s="197" t="n">
        <v>16000</v>
      </c>
      <c r="AE193" s="197"/>
      <c r="AF193" s="197"/>
      <c r="AG193" s="198" t="n">
        <f aca="false">SUM(AD193+AE193-AF193)</f>
        <v>16000</v>
      </c>
      <c r="AH193" s="197"/>
      <c r="AI193" s="197" t="n">
        <v>16000</v>
      </c>
      <c r="AJ193" s="129" t="n">
        <v>1000</v>
      </c>
      <c r="AK193" s="197" t="n">
        <v>32000</v>
      </c>
      <c r="AL193" s="197" t="n">
        <v>13000</v>
      </c>
      <c r="AM193" s="197"/>
      <c r="AN193" s="129" t="n">
        <f aca="false">SUM(AK193+AL193-AM193)</f>
        <v>45000</v>
      </c>
      <c r="AO193" s="176" t="n">
        <f aca="false">SUM(AN193/$AN$2)</f>
        <v>5972.52637865817</v>
      </c>
      <c r="AP193" s="131" t="n">
        <v>40000</v>
      </c>
      <c r="AQ193" s="131"/>
      <c r="AR193" s="176" t="n">
        <f aca="false">SUM(AP193/$AN$2)</f>
        <v>5308.91233658504</v>
      </c>
      <c r="AS193" s="131"/>
      <c r="AT193" s="131"/>
      <c r="AU193" s="176" t="n">
        <v>6837.5</v>
      </c>
      <c r="AV193" s="177" t="n">
        <f aca="false">SUM(AU193/AR193*100)</f>
        <v>128.792859375</v>
      </c>
      <c r="BA193" s="176" t="n">
        <v>6837.5</v>
      </c>
      <c r="BB193" s="19" t="n">
        <f aca="false">SUM(AW193+AX193+AY193+AZ193+BA193)</f>
        <v>6837.5</v>
      </c>
      <c r="BC193" s="143" t="n">
        <f aca="false">SUM(AU193-BB193)</f>
        <v>0</v>
      </c>
    </row>
    <row r="194" customFormat="false" ht="12.75" hidden="false" customHeight="false" outlineLevel="0" collapsed="false">
      <c r="A194" s="189"/>
      <c r="B194" s="190"/>
      <c r="C194" s="190"/>
      <c r="D194" s="190"/>
      <c r="E194" s="190"/>
      <c r="F194" s="190"/>
      <c r="G194" s="190"/>
      <c r="H194" s="190"/>
      <c r="I194" s="191" t="n">
        <v>37</v>
      </c>
      <c r="J194" s="84" t="s">
        <v>359</v>
      </c>
      <c r="K194" s="192"/>
      <c r="L194" s="192"/>
      <c r="M194" s="192"/>
      <c r="N194" s="192"/>
      <c r="O194" s="192"/>
      <c r="P194" s="192"/>
      <c r="Q194" s="192"/>
      <c r="R194" s="192"/>
      <c r="S194" s="176"/>
      <c r="T194" s="192"/>
      <c r="U194" s="192"/>
      <c r="V194" s="176"/>
      <c r="W194" s="176"/>
      <c r="X194" s="176" t="n">
        <f aca="false">SUM(X195)</f>
        <v>30000</v>
      </c>
      <c r="Y194" s="176" t="n">
        <f aca="false">SUM(Y195)</f>
        <v>35500</v>
      </c>
      <c r="Z194" s="176" t="n">
        <f aca="false">SUM(Z195)</f>
        <v>20500</v>
      </c>
      <c r="AA194" s="176" t="n">
        <f aca="false">SUM(AA195)</f>
        <v>21000</v>
      </c>
      <c r="AB194" s="176" t="n">
        <f aca="false">SUM(AB195)</f>
        <v>0</v>
      </c>
      <c r="AC194" s="176" t="n">
        <f aca="false">SUM(AC195)</f>
        <v>21000</v>
      </c>
      <c r="AD194" s="176" t="n">
        <f aca="false">SUM(AD195)</f>
        <v>21000</v>
      </c>
      <c r="AE194" s="176" t="n">
        <f aca="false">SUM(AE195)</f>
        <v>0</v>
      </c>
      <c r="AF194" s="176" t="n">
        <f aca="false">SUM(AF195)</f>
        <v>0</v>
      </c>
      <c r="AG194" s="176" t="n">
        <f aca="false">SUM(AG195)</f>
        <v>37000</v>
      </c>
      <c r="AH194" s="176" t="n">
        <f aca="false">SUM(AH195)</f>
        <v>32468.11</v>
      </c>
      <c r="AI194" s="176" t="n">
        <f aca="false">SUM(AI195)</f>
        <v>36000</v>
      </c>
      <c r="AJ194" s="176" t="n">
        <f aca="false">SUM(AJ195)</f>
        <v>0</v>
      </c>
      <c r="AK194" s="176" t="n">
        <f aca="false">SUM(AK195)</f>
        <v>30000</v>
      </c>
      <c r="AL194" s="176" t="n">
        <f aca="false">SUM(AL195)</f>
        <v>8500</v>
      </c>
      <c r="AM194" s="176" t="n">
        <f aca="false">SUM(AM195)</f>
        <v>0</v>
      </c>
      <c r="AN194" s="176" t="n">
        <f aca="false">SUM(AN195)</f>
        <v>38500</v>
      </c>
      <c r="AO194" s="176" t="n">
        <f aca="false">SUM(AN194/$AN$2)</f>
        <v>5109.8281239631</v>
      </c>
      <c r="AP194" s="176" t="n">
        <f aca="false">SUM(AP195)</f>
        <v>43500</v>
      </c>
      <c r="AQ194" s="176"/>
      <c r="AR194" s="176" t="n">
        <f aca="false">SUM(AP194/$AN$2)</f>
        <v>5773.44216603623</v>
      </c>
      <c r="AS194" s="176" t="n">
        <v>45000</v>
      </c>
      <c r="AT194" s="176"/>
      <c r="AU194" s="176" t="n">
        <f aca="false">SUM(AU195)</f>
        <v>50.97</v>
      </c>
      <c r="AV194" s="177" t="n">
        <f aca="false">SUM(AU194/AR194*100)</f>
        <v>0.882835551724138</v>
      </c>
      <c r="BB194" s="19" t="n">
        <f aca="false">SUM(AW194+AX194+AY194+AZ194+BA194)</f>
        <v>0</v>
      </c>
      <c r="BC194" s="143" t="n">
        <f aca="false">SUM(AU194-BB194)</f>
        <v>50.97</v>
      </c>
    </row>
    <row r="195" customFormat="false" ht="12.75" hidden="false" customHeight="false" outlineLevel="0" collapsed="false">
      <c r="A195" s="193"/>
      <c r="B195" s="194" t="s">
        <v>83</v>
      </c>
      <c r="C195" s="194"/>
      <c r="D195" s="194"/>
      <c r="E195" s="194"/>
      <c r="F195" s="194"/>
      <c r="G195" s="194"/>
      <c r="H195" s="194"/>
      <c r="I195" s="195" t="n">
        <v>372</v>
      </c>
      <c r="J195" s="196" t="s">
        <v>360</v>
      </c>
      <c r="K195" s="197"/>
      <c r="L195" s="197"/>
      <c r="M195" s="197"/>
      <c r="N195" s="197"/>
      <c r="O195" s="197"/>
      <c r="P195" s="197"/>
      <c r="Q195" s="197"/>
      <c r="R195" s="197"/>
      <c r="S195" s="188"/>
      <c r="T195" s="197"/>
      <c r="U195" s="197"/>
      <c r="V195" s="176"/>
      <c r="W195" s="188"/>
      <c r="X195" s="188" t="n">
        <f aca="false">SUM(X196:X197)</f>
        <v>30000</v>
      </c>
      <c r="Y195" s="188" t="n">
        <f aca="false">SUM(Y196:Y197)</f>
        <v>35500</v>
      </c>
      <c r="Z195" s="188" t="n">
        <f aca="false">SUM(Z196:Z197)</f>
        <v>20500</v>
      </c>
      <c r="AA195" s="188" t="n">
        <f aca="false">SUM(AA196:AA197)</f>
        <v>21000</v>
      </c>
      <c r="AB195" s="188" t="n">
        <f aca="false">SUM(AB196:AB197)</f>
        <v>0</v>
      </c>
      <c r="AC195" s="188" t="n">
        <f aca="false">SUM(AC196:AC197)</f>
        <v>21000</v>
      </c>
      <c r="AD195" s="188" t="n">
        <f aca="false">SUM(AD196:AD197)</f>
        <v>21000</v>
      </c>
      <c r="AE195" s="188"/>
      <c r="AF195" s="188"/>
      <c r="AG195" s="198" t="n">
        <f aca="false">SUM(AG196:AG198)</f>
        <v>37000</v>
      </c>
      <c r="AH195" s="198" t="n">
        <f aca="false">SUM(AH196:AH198)</f>
        <v>32468.11</v>
      </c>
      <c r="AI195" s="198" t="n">
        <f aca="false">SUM(AI196:AI198)</f>
        <v>36000</v>
      </c>
      <c r="AJ195" s="198" t="n">
        <f aca="false">SUM(AJ196:AJ198)</f>
        <v>0</v>
      </c>
      <c r="AK195" s="198" t="n">
        <v>30000</v>
      </c>
      <c r="AL195" s="198" t="n">
        <f aca="false">SUM(AL196:AL198)</f>
        <v>8500</v>
      </c>
      <c r="AM195" s="198" t="n">
        <f aca="false">SUM(AM196:AM198)</f>
        <v>0</v>
      </c>
      <c r="AN195" s="198" t="n">
        <f aca="false">SUM(AN196:AN198)</f>
        <v>38500</v>
      </c>
      <c r="AO195" s="176" t="n">
        <f aca="false">SUM(AN195/$AN$2)</f>
        <v>5109.8281239631</v>
      </c>
      <c r="AP195" s="210" t="n">
        <f aca="false">SUM(AP196:AP198)</f>
        <v>43500</v>
      </c>
      <c r="AQ195" s="210"/>
      <c r="AR195" s="176" t="n">
        <f aca="false">SUM(AP195/$AN$2)</f>
        <v>5773.44216603623</v>
      </c>
      <c r="AS195" s="210"/>
      <c r="AT195" s="210"/>
      <c r="AU195" s="176" t="n">
        <f aca="false">SUM(AU196:AU198)</f>
        <v>50.97</v>
      </c>
      <c r="AV195" s="177" t="n">
        <f aca="false">SUM(AU195/AR195*100)</f>
        <v>0.882835551724138</v>
      </c>
      <c r="BB195" s="19" t="n">
        <f aca="false">SUM(AW195+AX195+AY195+AZ195+BA195)</f>
        <v>0</v>
      </c>
      <c r="BC195" s="143" t="n">
        <f aca="false">SUM(AU195-BB195)</f>
        <v>50.97</v>
      </c>
    </row>
    <row r="196" customFormat="false" ht="12.75" hidden="false" customHeight="false" outlineLevel="0" collapsed="false">
      <c r="A196" s="193"/>
      <c r="B196" s="194"/>
      <c r="C196" s="194"/>
      <c r="D196" s="194"/>
      <c r="E196" s="194"/>
      <c r="F196" s="194"/>
      <c r="G196" s="194"/>
      <c r="H196" s="194"/>
      <c r="I196" s="206" t="n">
        <v>37221</v>
      </c>
      <c r="J196" s="196" t="s">
        <v>369</v>
      </c>
      <c r="K196" s="197"/>
      <c r="L196" s="197"/>
      <c r="M196" s="197"/>
      <c r="N196" s="197"/>
      <c r="O196" s="197"/>
      <c r="P196" s="197"/>
      <c r="Q196" s="197"/>
      <c r="R196" s="197"/>
      <c r="S196" s="197"/>
      <c r="T196" s="197"/>
      <c r="U196" s="197"/>
      <c r="V196" s="197"/>
      <c r="W196" s="197" t="n">
        <v>10000</v>
      </c>
      <c r="X196" s="188" t="n">
        <v>25000</v>
      </c>
      <c r="Y196" s="188" t="n">
        <v>30000</v>
      </c>
      <c r="Z196" s="188" t="n">
        <v>15000</v>
      </c>
      <c r="AA196" s="197" t="n">
        <v>15000</v>
      </c>
      <c r="AB196" s="188"/>
      <c r="AC196" s="197" t="n">
        <v>15000</v>
      </c>
      <c r="AD196" s="197" t="n">
        <v>15000</v>
      </c>
      <c r="AE196" s="197"/>
      <c r="AF196" s="197"/>
      <c r="AG196" s="198" t="n">
        <f aca="false">SUM(AD196+AE196-AF196)</f>
        <v>15000</v>
      </c>
      <c r="AH196" s="197" t="n">
        <v>16468.11</v>
      </c>
      <c r="AI196" s="197" t="n">
        <v>14000</v>
      </c>
      <c r="AJ196" s="129" t="n">
        <v>0</v>
      </c>
      <c r="AK196" s="197" t="n">
        <v>14000</v>
      </c>
      <c r="AL196" s="197"/>
      <c r="AM196" s="197"/>
      <c r="AN196" s="129" t="n">
        <f aca="false">SUM(AK196+AL196-AM196)</f>
        <v>14000</v>
      </c>
      <c r="AO196" s="176" t="n">
        <f aca="false">SUM(AN196/$AN$2)</f>
        <v>1858.11931780476</v>
      </c>
      <c r="AP196" s="131" t="n">
        <v>15000</v>
      </c>
      <c r="AQ196" s="131"/>
      <c r="AR196" s="176" t="n">
        <f aca="false">SUM(AP196/$AN$2)</f>
        <v>1990.84212621939</v>
      </c>
      <c r="AS196" s="131"/>
      <c r="AT196" s="131"/>
      <c r="AU196" s="176" t="n">
        <v>50.97</v>
      </c>
      <c r="AV196" s="177" t="n">
        <f aca="false">SUM(AU196/AR196*100)</f>
        <v>2.5602231</v>
      </c>
      <c r="AW196" s="19" t="n">
        <v>50.97</v>
      </c>
      <c r="BB196" s="19" t="n">
        <f aca="false">SUM(AW196+AX196+AY196+AZ196+BA196)</f>
        <v>50.97</v>
      </c>
      <c r="BC196" s="143" t="n">
        <f aca="false">SUM(AU196-BB196)</f>
        <v>0</v>
      </c>
    </row>
    <row r="197" customFormat="false" ht="12.75" hidden="false" customHeight="false" outlineLevel="0" collapsed="false">
      <c r="A197" s="193"/>
      <c r="B197" s="194"/>
      <c r="C197" s="194"/>
      <c r="D197" s="194"/>
      <c r="E197" s="194"/>
      <c r="F197" s="194"/>
      <c r="G197" s="194"/>
      <c r="H197" s="194"/>
      <c r="I197" s="206" t="n">
        <v>37221</v>
      </c>
      <c r="J197" s="196" t="s">
        <v>370</v>
      </c>
      <c r="K197" s="197" t="n">
        <v>8000</v>
      </c>
      <c r="L197" s="197" t="n">
        <v>10000</v>
      </c>
      <c r="M197" s="197" t="n">
        <v>10000</v>
      </c>
      <c r="N197" s="197" t="n">
        <v>82000</v>
      </c>
      <c r="O197" s="197" t="n">
        <v>82000</v>
      </c>
      <c r="P197" s="197" t="n">
        <v>82000</v>
      </c>
      <c r="Q197" s="197" t="n">
        <v>82000</v>
      </c>
      <c r="R197" s="197" t="n">
        <v>37145.75</v>
      </c>
      <c r="S197" s="188"/>
      <c r="T197" s="197"/>
      <c r="U197" s="197"/>
      <c r="V197" s="176" t="n">
        <f aca="false">S197/P197*100</f>
        <v>0</v>
      </c>
      <c r="W197" s="188" t="n">
        <v>5000</v>
      </c>
      <c r="X197" s="197" t="n">
        <v>5000</v>
      </c>
      <c r="Y197" s="197" t="n">
        <v>5500</v>
      </c>
      <c r="Z197" s="197" t="n">
        <v>5500</v>
      </c>
      <c r="AA197" s="197" t="n">
        <v>6000</v>
      </c>
      <c r="AB197" s="197"/>
      <c r="AC197" s="197" t="n">
        <v>6000</v>
      </c>
      <c r="AD197" s="197" t="n">
        <v>6000</v>
      </c>
      <c r="AE197" s="197"/>
      <c r="AF197" s="197"/>
      <c r="AG197" s="198" t="n">
        <f aca="false">SUM(AD197+AE197-AF197)</f>
        <v>6000</v>
      </c>
      <c r="AH197" s="197" t="n">
        <v>0</v>
      </c>
      <c r="AI197" s="197" t="n">
        <v>6000</v>
      </c>
      <c r="AJ197" s="129" t="n">
        <v>0</v>
      </c>
      <c r="AK197" s="197" t="n">
        <v>0</v>
      </c>
      <c r="AL197" s="197" t="n">
        <v>8500</v>
      </c>
      <c r="AM197" s="197"/>
      <c r="AN197" s="129" t="n">
        <f aca="false">SUM(AK197+AL197-AM197)</f>
        <v>8500</v>
      </c>
      <c r="AO197" s="176" t="n">
        <f aca="false">SUM(AN197/$AN$2)</f>
        <v>1128.14387152432</v>
      </c>
      <c r="AP197" s="131" t="n">
        <v>8500</v>
      </c>
      <c r="AQ197" s="131"/>
      <c r="AR197" s="176" t="n">
        <f aca="false">SUM(AP197/$AN$2)</f>
        <v>1128.14387152432</v>
      </c>
      <c r="AS197" s="131"/>
      <c r="AT197" s="131"/>
      <c r="AU197" s="176"/>
      <c r="AV197" s="177" t="n">
        <f aca="false">SUM(AU197/AR197*100)</f>
        <v>0</v>
      </c>
      <c r="BB197" s="19" t="n">
        <f aca="false">SUM(AW197+AX197+AY197+AZ197+BA197)</f>
        <v>0</v>
      </c>
      <c r="BC197" s="143" t="n">
        <f aca="false">SUM(AU197-BB197)</f>
        <v>0</v>
      </c>
    </row>
    <row r="198" customFormat="false" ht="13.5" hidden="false" customHeight="true" outlineLevel="0" collapsed="false">
      <c r="A198" s="193"/>
      <c r="B198" s="194"/>
      <c r="C198" s="194"/>
      <c r="D198" s="194"/>
      <c r="E198" s="194"/>
      <c r="F198" s="194"/>
      <c r="G198" s="194"/>
      <c r="H198" s="194"/>
      <c r="I198" s="206" t="n">
        <v>37229</v>
      </c>
      <c r="J198" s="196" t="s">
        <v>371</v>
      </c>
      <c r="K198" s="197"/>
      <c r="L198" s="197"/>
      <c r="M198" s="197"/>
      <c r="N198" s="197"/>
      <c r="O198" s="197"/>
      <c r="P198" s="197"/>
      <c r="Q198" s="197"/>
      <c r="R198" s="197"/>
      <c r="S198" s="188"/>
      <c r="T198" s="197"/>
      <c r="U198" s="197"/>
      <c r="V198" s="176"/>
      <c r="W198" s="188"/>
      <c r="X198" s="188"/>
      <c r="Y198" s="188"/>
      <c r="Z198" s="188"/>
      <c r="AA198" s="197"/>
      <c r="AB198" s="188"/>
      <c r="AC198" s="197"/>
      <c r="AD198" s="197" t="n">
        <v>16000</v>
      </c>
      <c r="AE198" s="197"/>
      <c r="AF198" s="197"/>
      <c r="AG198" s="198" t="n">
        <f aca="false">SUM(AD198+AE198-AF198)</f>
        <v>16000</v>
      </c>
      <c r="AH198" s="197" t="n">
        <v>16000</v>
      </c>
      <c r="AI198" s="197" t="n">
        <v>16000</v>
      </c>
      <c r="AJ198" s="129" t="n">
        <v>0</v>
      </c>
      <c r="AK198" s="197" t="n">
        <v>16000</v>
      </c>
      <c r="AL198" s="197"/>
      <c r="AM198" s="197"/>
      <c r="AN198" s="129" t="n">
        <f aca="false">SUM(AK198+AL198-AM198)</f>
        <v>16000</v>
      </c>
      <c r="AO198" s="176" t="n">
        <f aca="false">SUM(AN198/$AN$2)</f>
        <v>2123.56493463402</v>
      </c>
      <c r="AP198" s="131" t="n">
        <v>20000</v>
      </c>
      <c r="AQ198" s="131"/>
      <c r="AR198" s="176" t="n">
        <f aca="false">SUM(AP198/$AN$2)</f>
        <v>2654.45616829252</v>
      </c>
      <c r="AS198" s="131"/>
      <c r="AT198" s="131"/>
      <c r="AU198" s="176"/>
      <c r="AV198" s="177" t="n">
        <f aca="false">SUM(AU198/AR198*100)</f>
        <v>0</v>
      </c>
      <c r="BB198" s="19" t="n">
        <f aca="false">SUM(AW198+AX198+AY198+AZ198+BA198)</f>
        <v>0</v>
      </c>
      <c r="BC198" s="143" t="n">
        <f aca="false">SUM(AU198-BB198)</f>
        <v>0</v>
      </c>
    </row>
    <row r="199" customFormat="false" ht="12.75" hidden="false" customHeight="false" outlineLevel="0" collapsed="false">
      <c r="A199" s="184" t="s">
        <v>372</v>
      </c>
      <c r="B199" s="209"/>
      <c r="C199" s="209"/>
      <c r="D199" s="209"/>
      <c r="E199" s="209"/>
      <c r="F199" s="209"/>
      <c r="G199" s="209"/>
      <c r="H199" s="209"/>
      <c r="I199" s="173" t="s">
        <v>373</v>
      </c>
      <c r="J199" s="174" t="s">
        <v>374</v>
      </c>
      <c r="K199" s="175" t="e">
        <f aca="false">SUM(K200+K221+#REF!)</f>
        <v>#REF!</v>
      </c>
      <c r="L199" s="175" t="e">
        <f aca="false">SUM(L200+L221+#REF!)</f>
        <v>#REF!</v>
      </c>
      <c r="M199" s="175" t="e">
        <f aca="false">SUM(M200+M221+#REF!)</f>
        <v>#REF!</v>
      </c>
      <c r="N199" s="175" t="e">
        <f aca="false">SUM(N200+N221+N212)</f>
        <v>#REF!</v>
      </c>
      <c r="O199" s="175" t="e">
        <f aca="false">SUM(O200+O221+O212)</f>
        <v>#REF!</v>
      </c>
      <c r="P199" s="175" t="e">
        <f aca="false">SUM(P200+P221+P212)</f>
        <v>#REF!</v>
      </c>
      <c r="Q199" s="175" t="e">
        <f aca="false">SUM(Q200+Q221+Q212)</f>
        <v>#REF!</v>
      </c>
      <c r="R199" s="175" t="e">
        <f aca="false">SUM(R200+R221+R212)</f>
        <v>#REF!</v>
      </c>
      <c r="S199" s="175" t="e">
        <f aca="false">SUM(S200+S221+S212)</f>
        <v>#REF!</v>
      </c>
      <c r="T199" s="175" t="e">
        <f aca="false">SUM(T200+T221+T212)</f>
        <v>#REF!</v>
      </c>
      <c r="U199" s="175" t="e">
        <f aca="false">SUM(U200+U221+U212)</f>
        <v>#REF!</v>
      </c>
      <c r="V199" s="175" t="e">
        <f aca="false">SUM(V200+V221+V212)</f>
        <v>#REF!</v>
      </c>
      <c r="W199" s="175" t="n">
        <f aca="false">SUM(W200+W221+W212)</f>
        <v>115000</v>
      </c>
      <c r="X199" s="175" t="n">
        <f aca="false">SUM(X200+X221+X212)</f>
        <v>150000</v>
      </c>
      <c r="Y199" s="175" t="n">
        <f aca="false">SUM(Y200+Y221+Y212)</f>
        <v>950000</v>
      </c>
      <c r="Z199" s="175" t="n">
        <f aca="false">SUM(Z200+Z221+Z212)</f>
        <v>1200000</v>
      </c>
      <c r="AA199" s="175" t="n">
        <f aca="false">SUM(AA200+AA221+AA212)</f>
        <v>950000</v>
      </c>
      <c r="AB199" s="175" t="n">
        <f aca="false">SUM(AB200+AB221+AB212)</f>
        <v>82368.21</v>
      </c>
      <c r="AC199" s="175" t="n">
        <f aca="false">SUM(AC200+AC221+AC212)</f>
        <v>1788000</v>
      </c>
      <c r="AD199" s="175" t="n">
        <f aca="false">SUM(AD200+AD221+AD212)</f>
        <v>1998000</v>
      </c>
      <c r="AE199" s="175" t="n">
        <f aca="false">SUM(AE200+AE221+AE212)</f>
        <v>0</v>
      </c>
      <c r="AF199" s="175" t="n">
        <f aca="false">SUM(AF200+AF221+AF212)</f>
        <v>0</v>
      </c>
      <c r="AG199" s="175" t="n">
        <f aca="false">SUM(AG200+AG221+AG212)</f>
        <v>1998000</v>
      </c>
      <c r="AH199" s="175" t="n">
        <f aca="false">SUM(AH200+AH221+AH212)</f>
        <v>610261.41</v>
      </c>
      <c r="AI199" s="175" t="n">
        <f aca="false">SUM(AI200+AI221+AI212)</f>
        <v>1850000</v>
      </c>
      <c r="AJ199" s="175" t="n">
        <f aca="false">SUM(AJ200+AJ221+AJ212)</f>
        <v>281229.98</v>
      </c>
      <c r="AK199" s="175" t="n">
        <f aca="false">SUM(AK200+AK221+AK212)</f>
        <v>2030000</v>
      </c>
      <c r="AL199" s="175" t="n">
        <f aca="false">SUM(AL200+AL221+AL212)</f>
        <v>320000</v>
      </c>
      <c r="AM199" s="175" t="n">
        <f aca="false">SUM(AM200+AM221+AM212)</f>
        <v>200000</v>
      </c>
      <c r="AN199" s="175" t="n">
        <f aca="false">SUM(AN200+AN221+AN212)</f>
        <v>2150000</v>
      </c>
      <c r="AO199" s="176" t="n">
        <f aca="false">SUM(AN199/$AN$2)</f>
        <v>285354.038091446</v>
      </c>
      <c r="AP199" s="176" t="n">
        <f aca="false">SUM(AP200+AP221+AP212)</f>
        <v>1600000</v>
      </c>
      <c r="AQ199" s="176" t="n">
        <f aca="false">SUM(AQ200+AQ221+AQ212)</f>
        <v>0</v>
      </c>
      <c r="AR199" s="176" t="n">
        <f aca="false">SUM(AP199/$AN$2)</f>
        <v>212356.493463402</v>
      </c>
      <c r="AS199" s="176" t="n">
        <f aca="false">SUM(AS200+AS221+AS212)</f>
        <v>1600000</v>
      </c>
      <c r="AT199" s="176" t="n">
        <f aca="false">SUM(AT200+AT221+AT212)</f>
        <v>0</v>
      </c>
      <c r="AU199" s="176" t="n">
        <f aca="false">SUM(AU200+AU212+AU221)</f>
        <v>9410.61</v>
      </c>
      <c r="AV199" s="177" t="n">
        <f aca="false">SUM(AU199/AR199*100)</f>
        <v>4.4315150653125</v>
      </c>
      <c r="BB199" s="19" t="n">
        <f aca="false">SUM(AW199+AX199+AY199+AZ199+BA199)</f>
        <v>0</v>
      </c>
      <c r="BC199" s="143" t="n">
        <f aca="false">SUM(AU199-BB199)</f>
        <v>9410.61</v>
      </c>
    </row>
    <row r="200" customFormat="false" ht="12.75" hidden="false" customHeight="false" outlineLevel="0" collapsed="false">
      <c r="A200" s="178" t="s">
        <v>375</v>
      </c>
      <c r="B200" s="172"/>
      <c r="C200" s="172"/>
      <c r="D200" s="172"/>
      <c r="E200" s="172"/>
      <c r="F200" s="172"/>
      <c r="G200" s="172"/>
      <c r="H200" s="172"/>
      <c r="I200" s="185" t="s">
        <v>207</v>
      </c>
      <c r="J200" s="186" t="s">
        <v>376</v>
      </c>
      <c r="K200" s="187" t="e">
        <f aca="false">SUM(K201)</f>
        <v>#REF!</v>
      </c>
      <c r="L200" s="187" t="e">
        <f aca="false">SUM(L201)</f>
        <v>#REF!</v>
      </c>
      <c r="M200" s="187" t="e">
        <f aca="false">SUM(M201)</f>
        <v>#REF!</v>
      </c>
      <c r="N200" s="187" t="e">
        <f aca="false">SUM(N201)</f>
        <v>#REF!</v>
      </c>
      <c r="O200" s="187" t="e">
        <f aca="false">SUM(O201)</f>
        <v>#REF!</v>
      </c>
      <c r="P200" s="187" t="e">
        <f aca="false">SUM(P201)</f>
        <v>#REF!</v>
      </c>
      <c r="Q200" s="187" t="e">
        <f aca="false">SUM(Q201)</f>
        <v>#REF!</v>
      </c>
      <c r="R200" s="187" t="e">
        <f aca="false">SUM(R201)</f>
        <v>#REF!</v>
      </c>
      <c r="S200" s="187" t="e">
        <f aca="false">SUM(S201)</f>
        <v>#REF!</v>
      </c>
      <c r="T200" s="187" t="e">
        <f aca="false">SUM(T201)</f>
        <v>#REF!</v>
      </c>
      <c r="U200" s="187" t="e">
        <f aca="false">SUM(U201)</f>
        <v>#REF!</v>
      </c>
      <c r="V200" s="187" t="e">
        <f aca="false">SUM(V201)</f>
        <v>#REF!</v>
      </c>
      <c r="W200" s="187" t="n">
        <f aca="false">SUM(W201)</f>
        <v>0</v>
      </c>
      <c r="X200" s="187" t="n">
        <f aca="false">SUM(X201)</f>
        <v>0</v>
      </c>
      <c r="Y200" s="187" t="n">
        <f aca="false">SUM(Y201)</f>
        <v>400000</v>
      </c>
      <c r="Z200" s="187" t="n">
        <f aca="false">SUM(Z201)</f>
        <v>650000</v>
      </c>
      <c r="AA200" s="187" t="n">
        <f aca="false">SUM(AA201)</f>
        <v>400000</v>
      </c>
      <c r="AB200" s="187" t="n">
        <f aca="false">SUM(AB201)</f>
        <v>75137.46</v>
      </c>
      <c r="AC200" s="187" t="n">
        <f aca="false">SUM(AC201)</f>
        <v>1238000</v>
      </c>
      <c r="AD200" s="187" t="n">
        <f aca="false">SUM(AD201)</f>
        <v>1498000</v>
      </c>
      <c r="AE200" s="187" t="n">
        <f aca="false">SUM(AE201)</f>
        <v>0</v>
      </c>
      <c r="AF200" s="187" t="n">
        <f aca="false">SUM(AF201)</f>
        <v>0</v>
      </c>
      <c r="AG200" s="187" t="n">
        <f aca="false">SUM(AG201)</f>
        <v>1498000</v>
      </c>
      <c r="AH200" s="187" t="n">
        <f aca="false">SUM(AH201)</f>
        <v>601936.41</v>
      </c>
      <c r="AI200" s="187" t="n">
        <f aca="false">SUM(AI201)</f>
        <v>1250000</v>
      </c>
      <c r="AJ200" s="187" t="n">
        <f aca="false">SUM(AJ201)</f>
        <v>278452.08</v>
      </c>
      <c r="AK200" s="187" t="n">
        <f aca="false">SUM(AK201)</f>
        <v>1650000</v>
      </c>
      <c r="AL200" s="187" t="n">
        <f aca="false">SUM(AL201)</f>
        <v>320000</v>
      </c>
      <c r="AM200" s="187" t="n">
        <f aca="false">SUM(AM201)</f>
        <v>200000</v>
      </c>
      <c r="AN200" s="187" t="n">
        <f aca="false">SUM(AN201)</f>
        <v>1770000</v>
      </c>
      <c r="AO200" s="176" t="n">
        <f aca="false">SUM(AN200/$AN$2)</f>
        <v>234919.370893888</v>
      </c>
      <c r="AP200" s="188" t="n">
        <f aca="false">SUM(AP201)</f>
        <v>1170000</v>
      </c>
      <c r="AQ200" s="188" t="n">
        <f aca="false">SUM(AQ201)</f>
        <v>0</v>
      </c>
      <c r="AR200" s="176" t="n">
        <f aca="false">SUM(AP200/$AN$2)</f>
        <v>155285.685845113</v>
      </c>
      <c r="AS200" s="188" t="n">
        <f aca="false">SUM(AS201)</f>
        <v>1200000</v>
      </c>
      <c r="AT200" s="188" t="n">
        <f aca="false">SUM(AT201)</f>
        <v>0</v>
      </c>
      <c r="AU200" s="176" t="n">
        <f aca="false">SUM(AU201)</f>
        <v>8594.48</v>
      </c>
      <c r="AV200" s="177" t="n">
        <f aca="false">SUM(AU200/AR200*100)</f>
        <v>5.53462474871795</v>
      </c>
      <c r="BB200" s="19" t="n">
        <f aca="false">SUM(AW200+AX200+AY200+AZ200+BA200)</f>
        <v>0</v>
      </c>
      <c r="BC200" s="143" t="n">
        <f aca="false">SUM(AU200-BB200)</f>
        <v>8594.48</v>
      </c>
    </row>
    <row r="201" customFormat="false" ht="12.75" hidden="false" customHeight="false" outlineLevel="0" collapsed="false">
      <c r="A201" s="178"/>
      <c r="B201" s="172"/>
      <c r="C201" s="172"/>
      <c r="D201" s="172"/>
      <c r="E201" s="172"/>
      <c r="F201" s="172"/>
      <c r="G201" s="172"/>
      <c r="H201" s="172"/>
      <c r="I201" s="185" t="s">
        <v>377</v>
      </c>
      <c r="J201" s="186"/>
      <c r="K201" s="187" t="e">
        <f aca="false">SUM(K204)</f>
        <v>#REF!</v>
      </c>
      <c r="L201" s="187" t="e">
        <f aca="false">SUM(L204)</f>
        <v>#REF!</v>
      </c>
      <c r="M201" s="187" t="e">
        <f aca="false">SUM(M204)</f>
        <v>#REF!</v>
      </c>
      <c r="N201" s="187" t="e">
        <f aca="false">SUM(N204)</f>
        <v>#REF!</v>
      </c>
      <c r="O201" s="187" t="e">
        <f aca="false">SUM(O204)</f>
        <v>#REF!</v>
      </c>
      <c r="P201" s="187" t="e">
        <f aca="false">SUM(P204)</f>
        <v>#REF!</v>
      </c>
      <c r="Q201" s="187" t="e">
        <f aca="false">SUM(Q204)</f>
        <v>#REF!</v>
      </c>
      <c r="R201" s="187" t="e">
        <f aca="false">SUM(R204)</f>
        <v>#REF!</v>
      </c>
      <c r="S201" s="187" t="e">
        <f aca="false">SUM(S204)</f>
        <v>#REF!</v>
      </c>
      <c r="T201" s="187" t="e">
        <f aca="false">SUM(T204)</f>
        <v>#REF!</v>
      </c>
      <c r="U201" s="187" t="e">
        <f aca="false">SUM(U204)</f>
        <v>#REF!</v>
      </c>
      <c r="V201" s="187" t="e">
        <f aca="false">SUM(V204)</f>
        <v>#REF!</v>
      </c>
      <c r="W201" s="187" t="n">
        <f aca="false">SUM(W204)</f>
        <v>0</v>
      </c>
      <c r="X201" s="187" t="n">
        <f aca="false">SUM(X204)</f>
        <v>0</v>
      </c>
      <c r="Y201" s="187" t="n">
        <f aca="false">SUM(Y204)</f>
        <v>400000</v>
      </c>
      <c r="Z201" s="187" t="n">
        <f aca="false">SUM(Z204)</f>
        <v>650000</v>
      </c>
      <c r="AA201" s="187" t="n">
        <f aca="false">SUM(AA204)</f>
        <v>400000</v>
      </c>
      <c r="AB201" s="187" t="n">
        <f aca="false">SUM(AB204)</f>
        <v>75137.46</v>
      </c>
      <c r="AC201" s="187" t="n">
        <f aca="false">SUM(AC204)</f>
        <v>1238000</v>
      </c>
      <c r="AD201" s="187" t="n">
        <f aca="false">SUM(AD204)</f>
        <v>1498000</v>
      </c>
      <c r="AE201" s="187" t="n">
        <f aca="false">SUM(AE204)</f>
        <v>0</v>
      </c>
      <c r="AF201" s="187" t="n">
        <f aca="false">SUM(AF204)</f>
        <v>0</v>
      </c>
      <c r="AG201" s="187" t="n">
        <f aca="false">SUM(AG204)</f>
        <v>1498000</v>
      </c>
      <c r="AH201" s="187" t="n">
        <f aca="false">SUM(AH204)</f>
        <v>601936.41</v>
      </c>
      <c r="AI201" s="187" t="n">
        <f aca="false">SUM(AI204)</f>
        <v>1250000</v>
      </c>
      <c r="AJ201" s="187" t="n">
        <f aca="false">SUM(AJ204)</f>
        <v>278452.08</v>
      </c>
      <c r="AK201" s="187" t="n">
        <f aca="false">SUM(AK204)</f>
        <v>1650000</v>
      </c>
      <c r="AL201" s="187" t="n">
        <f aca="false">SUM(AL204)</f>
        <v>320000</v>
      </c>
      <c r="AM201" s="187" t="n">
        <f aca="false">SUM(AM204)</f>
        <v>200000</v>
      </c>
      <c r="AN201" s="187" t="n">
        <f aca="false">SUM(AN204)</f>
        <v>1770000</v>
      </c>
      <c r="AO201" s="176" t="n">
        <f aca="false">SUM(AN201/$AN$2)</f>
        <v>234919.370893888</v>
      </c>
      <c r="AP201" s="188" t="n">
        <f aca="false">SUM(AP204)</f>
        <v>1170000</v>
      </c>
      <c r="AQ201" s="188" t="n">
        <f aca="false">SUM(AQ204)</f>
        <v>0</v>
      </c>
      <c r="AR201" s="176" t="n">
        <f aca="false">SUM(AP201/$AN$2)</f>
        <v>155285.685845113</v>
      </c>
      <c r="AS201" s="188" t="n">
        <f aca="false">SUM(AS204)</f>
        <v>1200000</v>
      </c>
      <c r="AT201" s="188" t="n">
        <f aca="false">SUM(AT204)</f>
        <v>0</v>
      </c>
      <c r="AU201" s="176" t="n">
        <f aca="false">SUM(AU204)</f>
        <v>8594.48</v>
      </c>
      <c r="AV201" s="177" t="n">
        <f aca="false">SUM(AU201/AR201*100)</f>
        <v>5.53462474871795</v>
      </c>
      <c r="BB201" s="19" t="n">
        <f aca="false">SUM(AW201+AX201+AY201+AZ201+BA201)</f>
        <v>0</v>
      </c>
      <c r="BC201" s="143" t="n">
        <f aca="false">SUM(AU201-BB201)</f>
        <v>8594.48</v>
      </c>
    </row>
    <row r="202" customFormat="false" ht="12.75" hidden="false" customHeight="false" outlineLevel="0" collapsed="false">
      <c r="A202" s="178"/>
      <c r="B202" s="172" t="s">
        <v>229</v>
      </c>
      <c r="C202" s="172"/>
      <c r="D202" s="172"/>
      <c r="E202" s="172"/>
      <c r="F202" s="172"/>
      <c r="G202" s="172"/>
      <c r="H202" s="172"/>
      <c r="I202" s="201" t="s">
        <v>230</v>
      </c>
      <c r="J202" s="186" t="s">
        <v>28</v>
      </c>
      <c r="K202" s="187"/>
      <c r="L202" s="187"/>
      <c r="M202" s="187"/>
      <c r="N202" s="187"/>
      <c r="O202" s="187"/>
      <c r="P202" s="187"/>
      <c r="Q202" s="187"/>
      <c r="R202" s="187"/>
      <c r="S202" s="187"/>
      <c r="T202" s="187"/>
      <c r="U202" s="187"/>
      <c r="V202" s="187"/>
      <c r="W202" s="187"/>
      <c r="X202" s="187"/>
      <c r="Y202" s="187"/>
      <c r="Z202" s="187"/>
      <c r="AA202" s="187"/>
      <c r="AB202" s="187"/>
      <c r="AC202" s="187"/>
      <c r="AD202" s="187"/>
      <c r="AE202" s="187"/>
      <c r="AF202" s="187"/>
      <c r="AG202" s="187"/>
      <c r="AH202" s="187"/>
      <c r="AI202" s="187"/>
      <c r="AJ202" s="187"/>
      <c r="AK202" s="187"/>
      <c r="AL202" s="187"/>
      <c r="AM202" s="187"/>
      <c r="AN202" s="187"/>
      <c r="AO202" s="176" t="n">
        <f aca="false">SUM(AN202/$AN$2)</f>
        <v>0</v>
      </c>
      <c r="AP202" s="188" t="n">
        <v>500000</v>
      </c>
      <c r="AQ202" s="188"/>
      <c r="AR202" s="176" t="n">
        <f aca="false">SUM(AP202/$AN$2)</f>
        <v>66361.404207313</v>
      </c>
      <c r="AS202" s="188"/>
      <c r="AT202" s="188"/>
      <c r="AU202" s="176" t="n">
        <v>8594.48</v>
      </c>
      <c r="AV202" s="177" t="n">
        <f aca="false">SUM(AU202/AR202*100)</f>
        <v>12.951021912</v>
      </c>
      <c r="BC202" s="143" t="n">
        <f aca="false">SUM(AU202-BB202)</f>
        <v>8594.48</v>
      </c>
    </row>
    <row r="203" customFormat="false" ht="12.75" hidden="false" customHeight="false" outlineLevel="0" collapsed="false">
      <c r="A203" s="178"/>
      <c r="B203" s="172" t="s">
        <v>229</v>
      </c>
      <c r="C203" s="172"/>
      <c r="D203" s="172"/>
      <c r="E203" s="172"/>
      <c r="F203" s="172"/>
      <c r="G203" s="172"/>
      <c r="H203" s="172"/>
      <c r="I203" s="185" t="s">
        <v>231</v>
      </c>
      <c r="J203" s="186" t="s">
        <v>232</v>
      </c>
      <c r="K203" s="187"/>
      <c r="L203" s="187"/>
      <c r="M203" s="187"/>
      <c r="N203" s="187"/>
      <c r="O203" s="187"/>
      <c r="P203" s="187"/>
      <c r="Q203" s="187"/>
      <c r="R203" s="187"/>
      <c r="S203" s="187"/>
      <c r="T203" s="187"/>
      <c r="U203" s="187"/>
      <c r="V203" s="187"/>
      <c r="W203" s="187"/>
      <c r="X203" s="187"/>
      <c r="Y203" s="187"/>
      <c r="Z203" s="187"/>
      <c r="AA203" s="187"/>
      <c r="AB203" s="187"/>
      <c r="AC203" s="187"/>
      <c r="AD203" s="187"/>
      <c r="AE203" s="187"/>
      <c r="AF203" s="187"/>
      <c r="AG203" s="187"/>
      <c r="AH203" s="187"/>
      <c r="AI203" s="187"/>
      <c r="AJ203" s="187"/>
      <c r="AK203" s="187"/>
      <c r="AL203" s="187"/>
      <c r="AM203" s="187"/>
      <c r="AN203" s="187"/>
      <c r="AO203" s="176" t="n">
        <f aca="false">SUM(AN203/$AN$2)</f>
        <v>0</v>
      </c>
      <c r="AP203" s="188" t="n">
        <v>670000</v>
      </c>
      <c r="AQ203" s="188"/>
      <c r="AR203" s="176" t="n">
        <f aca="false">SUM(AP203/$AN$2)</f>
        <v>88924.2816377995</v>
      </c>
      <c r="AS203" s="188"/>
      <c r="AT203" s="188"/>
      <c r="AU203" s="176"/>
      <c r="AV203" s="177" t="n">
        <f aca="false">SUM(AU203/AR203*100)</f>
        <v>0</v>
      </c>
      <c r="BC203" s="143" t="n">
        <f aca="false">SUM(AU203-BB203)</f>
        <v>0</v>
      </c>
    </row>
    <row r="204" customFormat="false" ht="12.75" hidden="false" customHeight="false" outlineLevel="0" collapsed="false">
      <c r="A204" s="189"/>
      <c r="B204" s="190"/>
      <c r="C204" s="190"/>
      <c r="D204" s="190"/>
      <c r="E204" s="190"/>
      <c r="F204" s="190"/>
      <c r="G204" s="190"/>
      <c r="H204" s="190"/>
      <c r="I204" s="191" t="n">
        <v>4</v>
      </c>
      <c r="J204" s="84" t="s">
        <v>71</v>
      </c>
      <c r="K204" s="192" t="e">
        <f aca="false">SUM(K205)</f>
        <v>#REF!</v>
      </c>
      <c r="L204" s="192" t="e">
        <f aca="false">SUM(L205)</f>
        <v>#REF!</v>
      </c>
      <c r="M204" s="192" t="e">
        <f aca="false">SUM(M205)</f>
        <v>#REF!</v>
      </c>
      <c r="N204" s="192" t="e">
        <f aca="false">SUM(N205)</f>
        <v>#REF!</v>
      </c>
      <c r="O204" s="192" t="e">
        <f aca="false">SUM(O205)</f>
        <v>#REF!</v>
      </c>
      <c r="P204" s="192" t="e">
        <f aca="false">SUM(P205)</f>
        <v>#REF!</v>
      </c>
      <c r="Q204" s="192" t="e">
        <f aca="false">SUM(Q205)</f>
        <v>#REF!</v>
      </c>
      <c r="R204" s="192" t="e">
        <f aca="false">SUM(R205)</f>
        <v>#REF!</v>
      </c>
      <c r="S204" s="192" t="e">
        <f aca="false">SUM(S205)</f>
        <v>#REF!</v>
      </c>
      <c r="T204" s="192" t="e">
        <f aca="false">SUM(T205)</f>
        <v>#REF!</v>
      </c>
      <c r="U204" s="192" t="e">
        <f aca="false">SUM(U205)</f>
        <v>#REF!</v>
      </c>
      <c r="V204" s="192" t="e">
        <f aca="false">SUM(V205)</f>
        <v>#REF!</v>
      </c>
      <c r="W204" s="192" t="n">
        <f aca="false">SUM(W205)</f>
        <v>0</v>
      </c>
      <c r="X204" s="192" t="n">
        <f aca="false">SUM(X205)</f>
        <v>0</v>
      </c>
      <c r="Y204" s="192" t="n">
        <f aca="false">SUM(Y205)</f>
        <v>400000</v>
      </c>
      <c r="Z204" s="192" t="n">
        <f aca="false">SUM(Z205)</f>
        <v>650000</v>
      </c>
      <c r="AA204" s="192" t="n">
        <f aca="false">SUM(AA205)</f>
        <v>400000</v>
      </c>
      <c r="AB204" s="192" t="n">
        <f aca="false">SUM(AB205)</f>
        <v>75137.46</v>
      </c>
      <c r="AC204" s="192" t="n">
        <f aca="false">SUM(AC205)</f>
        <v>1238000</v>
      </c>
      <c r="AD204" s="192" t="n">
        <f aca="false">SUM(AD205)</f>
        <v>1498000</v>
      </c>
      <c r="AE204" s="192" t="n">
        <f aca="false">SUM(AE205)</f>
        <v>0</v>
      </c>
      <c r="AF204" s="192" t="n">
        <f aca="false">SUM(AF205)</f>
        <v>0</v>
      </c>
      <c r="AG204" s="192" t="n">
        <f aca="false">SUM(AG205)</f>
        <v>1498000</v>
      </c>
      <c r="AH204" s="192" t="n">
        <f aca="false">SUM(AH205)</f>
        <v>601936.41</v>
      </c>
      <c r="AI204" s="192" t="n">
        <f aca="false">SUM(AI205)</f>
        <v>1250000</v>
      </c>
      <c r="AJ204" s="192" t="n">
        <f aca="false">SUM(AJ205)</f>
        <v>278452.08</v>
      </c>
      <c r="AK204" s="192" t="n">
        <f aca="false">SUM(AK205)</f>
        <v>1650000</v>
      </c>
      <c r="AL204" s="192" t="n">
        <f aca="false">SUM(AL205)</f>
        <v>320000</v>
      </c>
      <c r="AM204" s="192" t="n">
        <f aca="false">SUM(AM205)</f>
        <v>200000</v>
      </c>
      <c r="AN204" s="192" t="n">
        <f aca="false">SUM(AN205)</f>
        <v>1770000</v>
      </c>
      <c r="AO204" s="176" t="n">
        <f aca="false">SUM(AN204/$AN$2)</f>
        <v>234919.370893888</v>
      </c>
      <c r="AP204" s="176" t="n">
        <f aca="false">SUM(AP205)</f>
        <v>1170000</v>
      </c>
      <c r="AQ204" s="176" t="n">
        <f aca="false">SUM(AQ205)</f>
        <v>0</v>
      </c>
      <c r="AR204" s="176" t="n">
        <f aca="false">SUM(AP204/$AN$2)</f>
        <v>155285.685845113</v>
      </c>
      <c r="AS204" s="176" t="n">
        <f aca="false">SUM(AS205)</f>
        <v>1200000</v>
      </c>
      <c r="AT204" s="176" t="n">
        <f aca="false">SUM(AT205)</f>
        <v>0</v>
      </c>
      <c r="AU204" s="176" t="n">
        <f aca="false">SUM(AU205)</f>
        <v>8594.48</v>
      </c>
      <c r="AV204" s="177" t="n">
        <f aca="false">SUM(AU204/AR204*100)</f>
        <v>5.53462474871795</v>
      </c>
      <c r="BB204" s="19" t="n">
        <f aca="false">SUM(AW204+AX204+AY204+AZ204+BA204)</f>
        <v>0</v>
      </c>
      <c r="BC204" s="143" t="n">
        <f aca="false">SUM(AU204-BB204)</f>
        <v>8594.48</v>
      </c>
    </row>
    <row r="205" customFormat="false" ht="12.75" hidden="false" customHeight="false" outlineLevel="0" collapsed="false">
      <c r="A205" s="189"/>
      <c r="B205" s="190"/>
      <c r="C205" s="190"/>
      <c r="D205" s="190"/>
      <c r="E205" s="190"/>
      <c r="F205" s="190"/>
      <c r="G205" s="190"/>
      <c r="H205" s="190"/>
      <c r="I205" s="191" t="n">
        <v>42</v>
      </c>
      <c r="J205" s="84" t="s">
        <v>378</v>
      </c>
      <c r="K205" s="192" t="e">
        <f aca="false">SUM(K206)</f>
        <v>#REF!</v>
      </c>
      <c r="L205" s="192" t="e">
        <f aca="false">SUM(L206)</f>
        <v>#REF!</v>
      </c>
      <c r="M205" s="192" t="e">
        <f aca="false">SUM(M206)</f>
        <v>#REF!</v>
      </c>
      <c r="N205" s="192" t="e">
        <f aca="false">SUM(N206)</f>
        <v>#REF!</v>
      </c>
      <c r="O205" s="192" t="e">
        <f aca="false">SUM(O206)</f>
        <v>#REF!</v>
      </c>
      <c r="P205" s="192" t="e">
        <f aca="false">SUM(P206)</f>
        <v>#REF!</v>
      </c>
      <c r="Q205" s="192" t="e">
        <f aca="false">SUM(Q206)</f>
        <v>#REF!</v>
      </c>
      <c r="R205" s="192" t="e">
        <f aca="false">SUM(R206)</f>
        <v>#REF!</v>
      </c>
      <c r="S205" s="192" t="e">
        <f aca="false">SUM(S206)</f>
        <v>#REF!</v>
      </c>
      <c r="T205" s="192" t="e">
        <f aca="false">SUM(T206)</f>
        <v>#REF!</v>
      </c>
      <c r="U205" s="192" t="e">
        <f aca="false">SUM(U206)</f>
        <v>#REF!</v>
      </c>
      <c r="V205" s="192" t="e">
        <f aca="false">SUM(V206)</f>
        <v>#REF!</v>
      </c>
      <c r="W205" s="192" t="n">
        <f aca="false">SUM(W206)</f>
        <v>0</v>
      </c>
      <c r="X205" s="192" t="n">
        <f aca="false">SUM(X206)</f>
        <v>0</v>
      </c>
      <c r="Y205" s="192" t="n">
        <f aca="false">SUM(Y206)</f>
        <v>400000</v>
      </c>
      <c r="Z205" s="192" t="n">
        <f aca="false">SUM(Z206)</f>
        <v>650000</v>
      </c>
      <c r="AA205" s="192" t="n">
        <f aca="false">SUM(AA206)</f>
        <v>400000</v>
      </c>
      <c r="AB205" s="192" t="n">
        <f aca="false">SUM(AB206)</f>
        <v>75137.46</v>
      </c>
      <c r="AC205" s="192" t="n">
        <f aca="false">SUM(AC206)</f>
        <v>1238000</v>
      </c>
      <c r="AD205" s="192" t="n">
        <f aca="false">SUM(AD206)</f>
        <v>1498000</v>
      </c>
      <c r="AE205" s="192" t="n">
        <f aca="false">SUM(AE206)</f>
        <v>0</v>
      </c>
      <c r="AF205" s="192" t="n">
        <f aca="false">SUM(AF206)</f>
        <v>0</v>
      </c>
      <c r="AG205" s="192" t="n">
        <f aca="false">SUM(AG206)</f>
        <v>1498000</v>
      </c>
      <c r="AH205" s="192" t="n">
        <f aca="false">SUM(AH206)</f>
        <v>601936.41</v>
      </c>
      <c r="AI205" s="192" t="n">
        <f aca="false">SUM(AI206)</f>
        <v>1250000</v>
      </c>
      <c r="AJ205" s="192" t="n">
        <f aca="false">SUM(AJ206)</f>
        <v>278452.08</v>
      </c>
      <c r="AK205" s="192" t="n">
        <f aca="false">SUM(AK206)</f>
        <v>1650000</v>
      </c>
      <c r="AL205" s="192" t="n">
        <f aca="false">SUM(AL206)</f>
        <v>320000</v>
      </c>
      <c r="AM205" s="192" t="n">
        <f aca="false">SUM(AM206)</f>
        <v>200000</v>
      </c>
      <c r="AN205" s="192" t="n">
        <f aca="false">SUM(AN206)</f>
        <v>1770000</v>
      </c>
      <c r="AO205" s="176" t="n">
        <f aca="false">SUM(AN205/$AN$2)</f>
        <v>234919.370893888</v>
      </c>
      <c r="AP205" s="176" t="n">
        <f aca="false">SUM(AP206)</f>
        <v>1170000</v>
      </c>
      <c r="AQ205" s="176"/>
      <c r="AR205" s="176" t="n">
        <f aca="false">SUM(AP205/$AN$2)</f>
        <v>155285.685845113</v>
      </c>
      <c r="AS205" s="176" t="n">
        <v>1200000</v>
      </c>
      <c r="AT205" s="176"/>
      <c r="AU205" s="176" t="n">
        <f aca="false">SUM(AU206)</f>
        <v>8594.48</v>
      </c>
      <c r="AV205" s="177" t="n">
        <f aca="false">SUM(AU205/AR205*100)</f>
        <v>5.53462474871795</v>
      </c>
      <c r="BB205" s="19" t="n">
        <f aca="false">SUM(AW205+AX205+AY205+AZ205+BA205)</f>
        <v>0</v>
      </c>
      <c r="BC205" s="143" t="n">
        <f aca="false">SUM(AU205-BB205)</f>
        <v>8594.48</v>
      </c>
    </row>
    <row r="206" customFormat="false" ht="12.75" hidden="false" customHeight="false" outlineLevel="0" collapsed="false">
      <c r="A206" s="193"/>
      <c r="B206" s="194" t="s">
        <v>379</v>
      </c>
      <c r="C206" s="194"/>
      <c r="D206" s="194"/>
      <c r="E206" s="194"/>
      <c r="F206" s="194"/>
      <c r="G206" s="194"/>
      <c r="H206" s="194"/>
      <c r="I206" s="206" t="n">
        <v>421</v>
      </c>
      <c r="J206" s="196" t="s">
        <v>380</v>
      </c>
      <c r="K206" s="197" t="e">
        <f aca="false">SUM(#REF!)</f>
        <v>#REF!</v>
      </c>
      <c r="L206" s="197" t="e">
        <f aca="false">SUM(#REF!)</f>
        <v>#REF!</v>
      </c>
      <c r="M206" s="197" t="e">
        <f aca="false">SUM(#REF!)</f>
        <v>#REF!</v>
      </c>
      <c r="N206" s="197" t="e">
        <f aca="false">SUM(#REF!)</f>
        <v>#REF!</v>
      </c>
      <c r="O206" s="197" t="e">
        <f aca="false">SUM(#REF!)</f>
        <v>#REF!</v>
      </c>
      <c r="P206" s="197" t="e">
        <f aca="false">SUM(#REF!)</f>
        <v>#REF!</v>
      </c>
      <c r="Q206" s="197" t="e">
        <f aca="false">SUM(#REF!)</f>
        <v>#REF!</v>
      </c>
      <c r="R206" s="197" t="e">
        <f aca="false">SUM(#REF!)</f>
        <v>#REF!</v>
      </c>
      <c r="S206" s="197" t="e">
        <f aca="false">SUM(#REF!)</f>
        <v>#REF!</v>
      </c>
      <c r="T206" s="197" t="e">
        <f aca="false">SUM(#REF!)</f>
        <v>#REF!</v>
      </c>
      <c r="U206" s="197" t="e">
        <f aca="false">SUM(#REF!)</f>
        <v>#REF!</v>
      </c>
      <c r="V206" s="197" t="e">
        <f aca="false">SUM(#REF!)</f>
        <v>#REF!</v>
      </c>
      <c r="W206" s="197" t="n">
        <f aca="false">SUM(W207:W207)</f>
        <v>0</v>
      </c>
      <c r="X206" s="197" t="n">
        <f aca="false">SUM(X207:X207)</f>
        <v>0</v>
      </c>
      <c r="Y206" s="197" t="n">
        <f aca="false">SUM(Y207:Y211)</f>
        <v>400000</v>
      </c>
      <c r="Z206" s="197" t="n">
        <f aca="false">SUM(Z207:Z211)</f>
        <v>650000</v>
      </c>
      <c r="AA206" s="197" t="n">
        <f aca="false">SUM(AA207:AA211)</f>
        <v>400000</v>
      </c>
      <c r="AB206" s="197" t="n">
        <f aca="false">SUM(AB207:AB211)</f>
        <v>75137.46</v>
      </c>
      <c r="AC206" s="197" t="n">
        <f aca="false">SUM(AC207:AC211)</f>
        <v>1238000</v>
      </c>
      <c r="AD206" s="197" t="n">
        <f aca="false">SUM(AD207:AD211)</f>
        <v>1498000</v>
      </c>
      <c r="AE206" s="197" t="n">
        <f aca="false">SUM(AE207:AE211)</f>
        <v>0</v>
      </c>
      <c r="AF206" s="197" t="n">
        <f aca="false">SUM(AF207:AF211)</f>
        <v>0</v>
      </c>
      <c r="AG206" s="197" t="n">
        <f aca="false">SUM(AG207:AG211)</f>
        <v>1498000</v>
      </c>
      <c r="AH206" s="197" t="n">
        <f aca="false">SUM(AH207:AH211)</f>
        <v>601936.41</v>
      </c>
      <c r="AI206" s="197" t="n">
        <f aca="false">SUM(AI207:AI211)</f>
        <v>1250000</v>
      </c>
      <c r="AJ206" s="197" t="n">
        <f aca="false">SUM(AJ207:AJ211)</f>
        <v>278452.08</v>
      </c>
      <c r="AK206" s="197" t="n">
        <f aca="false">SUM(AK207:AK211)</f>
        <v>1650000</v>
      </c>
      <c r="AL206" s="197" t="n">
        <f aca="false">SUM(AL207:AL211)</f>
        <v>320000</v>
      </c>
      <c r="AM206" s="197" t="n">
        <f aca="false">SUM(AM207:AM211)</f>
        <v>200000</v>
      </c>
      <c r="AN206" s="197" t="n">
        <f aca="false">SUM(AN207:AN211)</f>
        <v>1770000</v>
      </c>
      <c r="AO206" s="176" t="n">
        <f aca="false">SUM(AN206/$AN$2)</f>
        <v>234919.370893888</v>
      </c>
      <c r="AP206" s="188" t="n">
        <f aca="false">SUM(AP207:AP211)</f>
        <v>1170000</v>
      </c>
      <c r="AQ206" s="188"/>
      <c r="AR206" s="176" t="n">
        <f aca="false">SUM(AP206/$AN$2)</f>
        <v>155285.685845113</v>
      </c>
      <c r="AS206" s="188"/>
      <c r="AT206" s="188"/>
      <c r="AU206" s="176" t="n">
        <f aca="false">SUM(AU208:AU211)</f>
        <v>8594.48</v>
      </c>
      <c r="AV206" s="177" t="n">
        <f aca="false">SUM(AU206/AR206*100)</f>
        <v>5.53462474871795</v>
      </c>
      <c r="BB206" s="19" t="n">
        <f aca="false">SUM(AW206+AX206+AY206+AZ206+BA206)</f>
        <v>0</v>
      </c>
      <c r="BC206" s="143" t="n">
        <f aca="false">SUM(AU206-BB206)</f>
        <v>8594.48</v>
      </c>
    </row>
    <row r="207" customFormat="false" ht="12.75" hidden="false" customHeight="false" outlineLevel="0" collapsed="false">
      <c r="A207" s="193"/>
      <c r="B207" s="194"/>
      <c r="C207" s="194"/>
      <c r="D207" s="194"/>
      <c r="E207" s="194"/>
      <c r="F207" s="194"/>
      <c r="G207" s="194"/>
      <c r="H207" s="194"/>
      <c r="I207" s="195" t="n">
        <v>42139</v>
      </c>
      <c r="J207" s="196" t="s">
        <v>381</v>
      </c>
      <c r="K207" s="197"/>
      <c r="L207" s="197"/>
      <c r="M207" s="197"/>
      <c r="N207" s="197"/>
      <c r="O207" s="197"/>
      <c r="P207" s="197"/>
      <c r="Q207" s="197"/>
      <c r="R207" s="197"/>
      <c r="S207" s="197"/>
      <c r="T207" s="197"/>
      <c r="U207" s="197"/>
      <c r="V207" s="176"/>
      <c r="W207" s="188"/>
      <c r="X207" s="188"/>
      <c r="Y207" s="188" t="n">
        <v>400000</v>
      </c>
      <c r="Z207" s="188" t="n">
        <v>500000</v>
      </c>
      <c r="AA207" s="197" t="n">
        <v>400000</v>
      </c>
      <c r="AB207" s="188"/>
      <c r="AC207" s="197" t="n">
        <v>200000</v>
      </c>
      <c r="AD207" s="197" t="n">
        <v>550000</v>
      </c>
      <c r="AE207" s="197"/>
      <c r="AF207" s="197"/>
      <c r="AG207" s="198" t="n">
        <f aca="false">SUM(AD207+AE207-AF207)</f>
        <v>550000</v>
      </c>
      <c r="AH207" s="197"/>
      <c r="AI207" s="197" t="n">
        <v>600000</v>
      </c>
      <c r="AJ207" s="129" t="n">
        <v>278452.08</v>
      </c>
      <c r="AK207" s="197" t="n">
        <v>600000</v>
      </c>
      <c r="AL207" s="197"/>
      <c r="AM207" s="197" t="n">
        <v>200000</v>
      </c>
      <c r="AN207" s="129" t="n">
        <f aca="false">SUM(AK207+AL207-AM207)</f>
        <v>400000</v>
      </c>
      <c r="AO207" s="176" t="n">
        <f aca="false">SUM(AN207/$AN$2)</f>
        <v>53089.1233658504</v>
      </c>
      <c r="AP207" s="131" t="n">
        <v>300000</v>
      </c>
      <c r="AQ207" s="131"/>
      <c r="AR207" s="176" t="n">
        <f aca="false">SUM(AP207/$AN$2)</f>
        <v>39816.8425243878</v>
      </c>
      <c r="AS207" s="131"/>
      <c r="AT207" s="131"/>
      <c r="AU207" s="176"/>
      <c r="AV207" s="177" t="n">
        <f aca="false">SUM(AU207/AR207*100)</f>
        <v>0</v>
      </c>
      <c r="BB207" s="19" t="n">
        <f aca="false">SUM(AW207+AX207+AY207+AZ207+BA207)</f>
        <v>0</v>
      </c>
      <c r="BC207" s="143" t="n">
        <f aca="false">SUM(AU207-BB207)</f>
        <v>0</v>
      </c>
    </row>
    <row r="208" customFormat="false" ht="12.75" hidden="true" customHeight="false" outlineLevel="0" collapsed="false">
      <c r="A208" s="193"/>
      <c r="B208" s="194"/>
      <c r="C208" s="194"/>
      <c r="D208" s="194"/>
      <c r="E208" s="194"/>
      <c r="F208" s="194"/>
      <c r="G208" s="194"/>
      <c r="H208" s="194"/>
      <c r="I208" s="195" t="n">
        <v>42139</v>
      </c>
      <c r="J208" s="196" t="s">
        <v>382</v>
      </c>
      <c r="K208" s="197"/>
      <c r="L208" s="197"/>
      <c r="M208" s="197"/>
      <c r="N208" s="197"/>
      <c r="O208" s="197"/>
      <c r="P208" s="197"/>
      <c r="Q208" s="197"/>
      <c r="R208" s="197"/>
      <c r="S208" s="197" t="n">
        <v>50000</v>
      </c>
      <c r="T208" s="197"/>
      <c r="U208" s="197"/>
      <c r="V208" s="176" t="e">
        <f aca="false">S208/P208*100</f>
        <v>#DIV/0!</v>
      </c>
      <c r="W208" s="188" t="n">
        <v>50000</v>
      </c>
      <c r="X208" s="197" t="n">
        <v>50000</v>
      </c>
      <c r="Y208" s="197"/>
      <c r="Z208" s="197" t="n">
        <v>50000</v>
      </c>
      <c r="AA208" s="197" t="n">
        <v>0</v>
      </c>
      <c r="AB208" s="188" t="n">
        <v>75137.46</v>
      </c>
      <c r="AC208" s="197" t="n">
        <v>200000</v>
      </c>
      <c r="AD208" s="197" t="n">
        <v>200000</v>
      </c>
      <c r="AE208" s="197"/>
      <c r="AF208" s="197"/>
      <c r="AG208" s="198" t="n">
        <f aca="false">SUM(AD208+AE208-AF208)</f>
        <v>200000</v>
      </c>
      <c r="AH208" s="197"/>
      <c r="AI208" s="197" t="n">
        <v>0</v>
      </c>
      <c r="AJ208" s="129" t="n">
        <v>0</v>
      </c>
      <c r="AK208" s="197" t="n">
        <v>0</v>
      </c>
      <c r="AL208" s="197"/>
      <c r="AM208" s="197"/>
      <c r="AN208" s="129" t="n">
        <f aca="false">SUM(AK208+AL208-AM208)</f>
        <v>0</v>
      </c>
      <c r="AO208" s="176" t="n">
        <f aca="false">SUM(AN208/$AN$2)</f>
        <v>0</v>
      </c>
      <c r="AP208" s="131"/>
      <c r="AQ208" s="131"/>
      <c r="AR208" s="176" t="n">
        <f aca="false">SUM(AP208/$AN$2)</f>
        <v>0</v>
      </c>
      <c r="AS208" s="131"/>
      <c r="AT208" s="131"/>
      <c r="AU208" s="176"/>
      <c r="AV208" s="177" t="e">
        <f aca="false">SUM(AU208/AR208*100)</f>
        <v>#DIV/0!</v>
      </c>
      <c r="BB208" s="19" t="n">
        <f aca="false">SUM(AW208+AX208+AY208+AZ208+BA208)</f>
        <v>0</v>
      </c>
      <c r="BC208" s="143" t="n">
        <f aca="false">SUM(AU208-BB208)</f>
        <v>0</v>
      </c>
    </row>
    <row r="209" customFormat="false" ht="12.75" hidden="false" customHeight="false" outlineLevel="0" collapsed="false">
      <c r="A209" s="193"/>
      <c r="B209" s="194"/>
      <c r="C209" s="194"/>
      <c r="D209" s="194"/>
      <c r="E209" s="194"/>
      <c r="F209" s="194"/>
      <c r="G209" s="194"/>
      <c r="H209" s="194"/>
      <c r="I209" s="195" t="n">
        <v>42141</v>
      </c>
      <c r="J209" s="196" t="s">
        <v>383</v>
      </c>
      <c r="K209" s="197"/>
      <c r="L209" s="197"/>
      <c r="M209" s="197"/>
      <c r="N209" s="197"/>
      <c r="O209" s="197"/>
      <c r="P209" s="197"/>
      <c r="Q209" s="197"/>
      <c r="R209" s="197"/>
      <c r="S209" s="197"/>
      <c r="T209" s="197"/>
      <c r="U209" s="197"/>
      <c r="V209" s="176"/>
      <c r="W209" s="188"/>
      <c r="X209" s="188"/>
      <c r="Y209" s="188"/>
      <c r="Z209" s="188" t="n">
        <v>100000</v>
      </c>
      <c r="AA209" s="197" t="n">
        <v>0</v>
      </c>
      <c r="AB209" s="188"/>
      <c r="AC209" s="197" t="n">
        <v>238000</v>
      </c>
      <c r="AD209" s="197" t="n">
        <v>238000</v>
      </c>
      <c r="AE209" s="197"/>
      <c r="AF209" s="197"/>
      <c r="AG209" s="198" t="n">
        <f aca="false">SUM(AD209+AE209-AF209)</f>
        <v>238000</v>
      </c>
      <c r="AH209" s="197" t="n">
        <v>100883.76</v>
      </c>
      <c r="AI209" s="197" t="n">
        <v>200000</v>
      </c>
      <c r="AJ209" s="129" t="n">
        <v>0</v>
      </c>
      <c r="AK209" s="197" t="n">
        <v>600000</v>
      </c>
      <c r="AL209" s="197"/>
      <c r="AM209" s="197"/>
      <c r="AN209" s="129" t="n">
        <f aca="false">SUM(AK209+AL209-AM209)</f>
        <v>600000</v>
      </c>
      <c r="AO209" s="176" t="n">
        <f aca="false">SUM(AN209/$AN$2)</f>
        <v>79633.6850487756</v>
      </c>
      <c r="AP209" s="131" t="n">
        <v>300000</v>
      </c>
      <c r="AQ209" s="131"/>
      <c r="AR209" s="176" t="n">
        <f aca="false">SUM(AP209/$AN$2)</f>
        <v>39816.8425243878</v>
      </c>
      <c r="AS209" s="131"/>
      <c r="AT209" s="131"/>
      <c r="AU209" s="176" t="n">
        <v>8594.48</v>
      </c>
      <c r="AV209" s="177" t="n">
        <f aca="false">SUM(AU209/AR209*100)</f>
        <v>21.58503652</v>
      </c>
      <c r="AY209" s="19" t="n">
        <v>8594.48</v>
      </c>
      <c r="BB209" s="19" t="n">
        <f aca="false">SUM(AW209+AX209+AY209+AZ209+BA209)</f>
        <v>8594.48</v>
      </c>
      <c r="BC209" s="143" t="n">
        <f aca="false">SUM(AU209-BB209)</f>
        <v>0</v>
      </c>
    </row>
    <row r="210" customFormat="false" ht="12.75" hidden="false" customHeight="false" outlineLevel="0" collapsed="false">
      <c r="A210" s="193"/>
      <c r="B210" s="194"/>
      <c r="C210" s="194"/>
      <c r="D210" s="194"/>
      <c r="E210" s="194"/>
      <c r="F210" s="194"/>
      <c r="G210" s="194"/>
      <c r="H210" s="194"/>
      <c r="I210" s="206" t="n">
        <v>42145</v>
      </c>
      <c r="J210" s="196" t="s">
        <v>384</v>
      </c>
      <c r="K210" s="197"/>
      <c r="L210" s="197"/>
      <c r="M210" s="197"/>
      <c r="N210" s="197"/>
      <c r="O210" s="197"/>
      <c r="P210" s="197"/>
      <c r="Q210" s="197"/>
      <c r="R210" s="197"/>
      <c r="S210" s="197"/>
      <c r="T210" s="197"/>
      <c r="U210" s="197"/>
      <c r="V210" s="176"/>
      <c r="W210" s="188"/>
      <c r="X210" s="188"/>
      <c r="Y210" s="188"/>
      <c r="Z210" s="188"/>
      <c r="AA210" s="197"/>
      <c r="AB210" s="188"/>
      <c r="AC210" s="197" t="n">
        <v>450000</v>
      </c>
      <c r="AD210" s="197" t="n">
        <v>390000</v>
      </c>
      <c r="AE210" s="197"/>
      <c r="AF210" s="197"/>
      <c r="AG210" s="198" t="n">
        <f aca="false">SUM(AD210+AE210-AF210)</f>
        <v>390000</v>
      </c>
      <c r="AH210" s="197" t="n">
        <v>382437.65</v>
      </c>
      <c r="AI210" s="197" t="n">
        <v>0</v>
      </c>
      <c r="AJ210" s="129" t="n">
        <v>0</v>
      </c>
      <c r="AK210" s="197" t="n">
        <v>0</v>
      </c>
      <c r="AL210" s="197" t="n">
        <v>320000</v>
      </c>
      <c r="AM210" s="197"/>
      <c r="AN210" s="129" t="n">
        <f aca="false">SUM(AK210+AL210-AM210)</f>
        <v>320000</v>
      </c>
      <c r="AO210" s="176" t="n">
        <f aca="false">SUM(AN210/$AN$2)</f>
        <v>42471.2986926803</v>
      </c>
      <c r="AP210" s="131" t="n">
        <v>320000</v>
      </c>
      <c r="AQ210" s="131"/>
      <c r="AR210" s="176" t="n">
        <f aca="false">SUM(AP210/$AN$2)</f>
        <v>42471.2986926803</v>
      </c>
      <c r="AS210" s="131"/>
      <c r="AT210" s="131"/>
      <c r="AU210" s="176"/>
      <c r="AV210" s="177" t="n">
        <f aca="false">SUM(AU210/AR210*100)</f>
        <v>0</v>
      </c>
      <c r="BB210" s="19" t="n">
        <f aca="false">SUM(AW210+AX210+AY210+AZ210+BA210)</f>
        <v>0</v>
      </c>
      <c r="BC210" s="143" t="n">
        <f aca="false">SUM(AU210-BB210)</f>
        <v>0</v>
      </c>
    </row>
    <row r="211" customFormat="false" ht="12.75" hidden="false" customHeight="false" outlineLevel="0" collapsed="false">
      <c r="A211" s="193"/>
      <c r="B211" s="194"/>
      <c r="C211" s="194"/>
      <c r="D211" s="194"/>
      <c r="E211" s="194"/>
      <c r="F211" s="194"/>
      <c r="G211" s="194"/>
      <c r="H211" s="194"/>
      <c r="I211" s="195" t="n">
        <v>42141</v>
      </c>
      <c r="J211" s="196" t="s">
        <v>385</v>
      </c>
      <c r="K211" s="197"/>
      <c r="L211" s="197"/>
      <c r="M211" s="197"/>
      <c r="N211" s="197"/>
      <c r="O211" s="197"/>
      <c r="P211" s="197"/>
      <c r="Q211" s="197"/>
      <c r="R211" s="197"/>
      <c r="S211" s="197"/>
      <c r="T211" s="197"/>
      <c r="U211" s="197"/>
      <c r="V211" s="176"/>
      <c r="W211" s="188"/>
      <c r="X211" s="188"/>
      <c r="Y211" s="188"/>
      <c r="Z211" s="188"/>
      <c r="AA211" s="197"/>
      <c r="AB211" s="188"/>
      <c r="AC211" s="197" t="n">
        <v>150000</v>
      </c>
      <c r="AD211" s="197" t="n">
        <v>120000</v>
      </c>
      <c r="AE211" s="197"/>
      <c r="AF211" s="197"/>
      <c r="AG211" s="198" t="n">
        <f aca="false">SUM(AD211+AE211-AF211)</f>
        <v>120000</v>
      </c>
      <c r="AH211" s="197" t="n">
        <v>118615</v>
      </c>
      <c r="AI211" s="197" t="n">
        <v>450000</v>
      </c>
      <c r="AJ211" s="129" t="n">
        <v>0</v>
      </c>
      <c r="AK211" s="197" t="n">
        <v>450000</v>
      </c>
      <c r="AL211" s="197"/>
      <c r="AM211" s="197"/>
      <c r="AN211" s="129" t="n">
        <f aca="false">SUM(AK211+AL211-AM211)</f>
        <v>450000</v>
      </c>
      <c r="AO211" s="176" t="n">
        <f aca="false">SUM(AN211/$AN$2)</f>
        <v>59725.2637865817</v>
      </c>
      <c r="AP211" s="131" t="n">
        <v>250000</v>
      </c>
      <c r="AQ211" s="131"/>
      <c r="AR211" s="176" t="n">
        <f aca="false">SUM(AP211/$AN$2)</f>
        <v>33180.7021036565</v>
      </c>
      <c r="AS211" s="131"/>
      <c r="AT211" s="131"/>
      <c r="AU211" s="176"/>
      <c r="AV211" s="177" t="n">
        <f aca="false">SUM(AU211/AR211*100)</f>
        <v>0</v>
      </c>
      <c r="BB211" s="19" t="n">
        <f aca="false">SUM(AW211+AX211+AY211+AZ211+BA211)</f>
        <v>0</v>
      </c>
      <c r="BC211" s="143" t="n">
        <f aca="false">SUM(AU211-BB211)</f>
        <v>0</v>
      </c>
    </row>
    <row r="212" customFormat="false" ht="12.75" hidden="false" customHeight="false" outlineLevel="0" collapsed="false">
      <c r="A212" s="178" t="s">
        <v>386</v>
      </c>
      <c r="B212" s="172"/>
      <c r="C212" s="172"/>
      <c r="D212" s="172"/>
      <c r="E212" s="172"/>
      <c r="F212" s="172"/>
      <c r="G212" s="172"/>
      <c r="H212" s="172"/>
      <c r="I212" s="185" t="s">
        <v>387</v>
      </c>
      <c r="J212" s="186"/>
      <c r="K212" s="187"/>
      <c r="L212" s="187"/>
      <c r="M212" s="187"/>
      <c r="N212" s="187" t="n">
        <f aca="false">SUM(N213)</f>
        <v>50000</v>
      </c>
      <c r="O212" s="187" t="n">
        <f aca="false">SUM(O213)</f>
        <v>50000</v>
      </c>
      <c r="P212" s="187" t="n">
        <f aca="false">SUM(P213)</f>
        <v>50000</v>
      </c>
      <c r="Q212" s="187" t="n">
        <f aca="false">SUM(Q213)</f>
        <v>50000</v>
      </c>
      <c r="R212" s="187" t="n">
        <f aca="false">SUM(R213)</f>
        <v>0</v>
      </c>
      <c r="S212" s="187" t="n">
        <f aca="false">SUM(S213)</f>
        <v>100000</v>
      </c>
      <c r="T212" s="187" t="n">
        <f aca="false">SUM(T213)</f>
        <v>0</v>
      </c>
      <c r="U212" s="187" t="n">
        <f aca="false">SUM(U213)</f>
        <v>0</v>
      </c>
      <c r="V212" s="187" t="e">
        <f aca="false">SUM(V213)</f>
        <v>#DIV/0!</v>
      </c>
      <c r="W212" s="187" t="n">
        <f aca="false">SUM(W213)</f>
        <v>100000</v>
      </c>
      <c r="X212" s="187" t="n">
        <f aca="false">SUM(X213)</f>
        <v>100000</v>
      </c>
      <c r="Y212" s="187" t="n">
        <f aca="false">SUM(Y213)</f>
        <v>500000</v>
      </c>
      <c r="Z212" s="187" t="n">
        <f aca="false">SUM(Z213)</f>
        <v>500000</v>
      </c>
      <c r="AA212" s="187" t="n">
        <f aca="false">SUM(AA213)</f>
        <v>500000</v>
      </c>
      <c r="AB212" s="187" t="n">
        <f aca="false">SUM(AB213)</f>
        <v>0</v>
      </c>
      <c r="AC212" s="187" t="n">
        <f aca="false">SUM(AC213)</f>
        <v>500000</v>
      </c>
      <c r="AD212" s="187" t="n">
        <f aca="false">SUM(AD213)</f>
        <v>450000</v>
      </c>
      <c r="AE212" s="187" t="n">
        <f aca="false">SUM(AE213)</f>
        <v>0</v>
      </c>
      <c r="AF212" s="187" t="n">
        <f aca="false">SUM(AF213)</f>
        <v>0</v>
      </c>
      <c r="AG212" s="187" t="n">
        <f aca="false">SUM(AG213)</f>
        <v>450000</v>
      </c>
      <c r="AH212" s="187" t="n">
        <f aca="false">SUM(AH213)</f>
        <v>0</v>
      </c>
      <c r="AI212" s="187" t="n">
        <f aca="false">SUM(AI213)</f>
        <v>550000</v>
      </c>
      <c r="AJ212" s="187" t="n">
        <f aca="false">SUM(AJ213)</f>
        <v>2777.9</v>
      </c>
      <c r="AK212" s="187" t="n">
        <f aca="false">SUM(AK213)</f>
        <v>330000</v>
      </c>
      <c r="AL212" s="187" t="n">
        <f aca="false">SUM(AL213)</f>
        <v>0</v>
      </c>
      <c r="AM212" s="187" t="n">
        <f aca="false">SUM(AM213)</f>
        <v>0</v>
      </c>
      <c r="AN212" s="187" t="n">
        <f aca="false">SUM(AN213)</f>
        <v>330000</v>
      </c>
      <c r="AO212" s="176" t="n">
        <f aca="false">SUM(AN212/$AN$2)</f>
        <v>43798.5267768266</v>
      </c>
      <c r="AP212" s="188" t="n">
        <f aca="false">SUM(AP213)</f>
        <v>330000</v>
      </c>
      <c r="AQ212" s="188" t="n">
        <f aca="false">SUM(AQ213)</f>
        <v>0</v>
      </c>
      <c r="AR212" s="176" t="n">
        <f aca="false">SUM(AP212/$AN$2)</f>
        <v>43798.5267768266</v>
      </c>
      <c r="AS212" s="188" t="n">
        <f aca="false">SUM(AS213)</f>
        <v>300000</v>
      </c>
      <c r="AT212" s="188" t="n">
        <f aca="false">SUM(AT213)</f>
        <v>0</v>
      </c>
      <c r="AU212" s="176" t="n">
        <f aca="false">SUM(AU213)</f>
        <v>678.55</v>
      </c>
      <c r="AV212" s="177" t="n">
        <f aca="false">SUM(AU212/AR212*100)</f>
        <v>1.54925302272727</v>
      </c>
      <c r="BB212" s="19" t="n">
        <f aca="false">SUM(AW212+AX212+AY212+AZ212+BA212)</f>
        <v>0</v>
      </c>
      <c r="BC212" s="143" t="n">
        <f aca="false">SUM(AU212-BB212)</f>
        <v>678.55</v>
      </c>
    </row>
    <row r="213" customFormat="false" ht="12.75" hidden="false" customHeight="false" outlineLevel="0" collapsed="false">
      <c r="A213" s="178"/>
      <c r="B213" s="172"/>
      <c r="C213" s="172"/>
      <c r="D213" s="172"/>
      <c r="E213" s="172"/>
      <c r="F213" s="172"/>
      <c r="G213" s="172"/>
      <c r="H213" s="172"/>
      <c r="I213" s="185" t="s">
        <v>388</v>
      </c>
      <c r="J213" s="186"/>
      <c r="K213" s="187"/>
      <c r="L213" s="187"/>
      <c r="M213" s="187"/>
      <c r="N213" s="187" t="n">
        <f aca="false">SUM(N216)</f>
        <v>50000</v>
      </c>
      <c r="O213" s="187" t="n">
        <f aca="false">SUM(O216)</f>
        <v>50000</v>
      </c>
      <c r="P213" s="187" t="n">
        <f aca="false">SUM(P216)</f>
        <v>50000</v>
      </c>
      <c r="Q213" s="187" t="n">
        <f aca="false">SUM(Q216)</f>
        <v>50000</v>
      </c>
      <c r="R213" s="187" t="n">
        <f aca="false">SUM(R216)</f>
        <v>0</v>
      </c>
      <c r="S213" s="187" t="n">
        <f aca="false">SUM(S216)</f>
        <v>100000</v>
      </c>
      <c r="T213" s="187" t="n">
        <f aca="false">SUM(T216)</f>
        <v>0</v>
      </c>
      <c r="U213" s="187" t="n">
        <f aca="false">SUM(U216)</f>
        <v>0</v>
      </c>
      <c r="V213" s="187" t="e">
        <f aca="false">SUM(V216)</f>
        <v>#DIV/0!</v>
      </c>
      <c r="W213" s="187" t="n">
        <f aca="false">SUM(W216)</f>
        <v>100000</v>
      </c>
      <c r="X213" s="187" t="n">
        <f aca="false">SUM(X216)</f>
        <v>100000</v>
      </c>
      <c r="Y213" s="187" t="n">
        <f aca="false">SUM(Y216)</f>
        <v>500000</v>
      </c>
      <c r="Z213" s="187" t="n">
        <f aca="false">SUM(Z216)</f>
        <v>500000</v>
      </c>
      <c r="AA213" s="187" t="n">
        <f aca="false">SUM(AA216)</f>
        <v>500000</v>
      </c>
      <c r="AB213" s="187" t="n">
        <f aca="false">SUM(AB216)</f>
        <v>0</v>
      </c>
      <c r="AC213" s="187" t="n">
        <f aca="false">SUM(AC216)</f>
        <v>500000</v>
      </c>
      <c r="AD213" s="187" t="n">
        <f aca="false">SUM(AD216)</f>
        <v>450000</v>
      </c>
      <c r="AE213" s="187" t="n">
        <f aca="false">SUM(AE216)</f>
        <v>0</v>
      </c>
      <c r="AF213" s="187" t="n">
        <f aca="false">SUM(AF216)</f>
        <v>0</v>
      </c>
      <c r="AG213" s="187" t="n">
        <f aca="false">SUM(AG216)</f>
        <v>450000</v>
      </c>
      <c r="AH213" s="187" t="n">
        <f aca="false">SUM(AH216)</f>
        <v>0</v>
      </c>
      <c r="AI213" s="187" t="n">
        <f aca="false">SUM(AI216)</f>
        <v>550000</v>
      </c>
      <c r="AJ213" s="187" t="n">
        <f aca="false">SUM(AJ216)</f>
        <v>2777.9</v>
      </c>
      <c r="AK213" s="187" t="n">
        <f aca="false">SUM(AK216)</f>
        <v>330000</v>
      </c>
      <c r="AL213" s="187" t="n">
        <f aca="false">SUM(AL216)</f>
        <v>0</v>
      </c>
      <c r="AM213" s="187" t="n">
        <f aca="false">SUM(AM216)</f>
        <v>0</v>
      </c>
      <c r="AN213" s="187" t="n">
        <f aca="false">SUM(AN216)</f>
        <v>330000</v>
      </c>
      <c r="AO213" s="176" t="n">
        <f aca="false">SUM(AN213/$AN$2)</f>
        <v>43798.5267768266</v>
      </c>
      <c r="AP213" s="188" t="n">
        <f aca="false">SUM(AP216)</f>
        <v>330000</v>
      </c>
      <c r="AQ213" s="188" t="n">
        <f aca="false">SUM(AQ216)</f>
        <v>0</v>
      </c>
      <c r="AR213" s="176" t="n">
        <f aca="false">SUM(AP213/$AN$2)</f>
        <v>43798.5267768266</v>
      </c>
      <c r="AS213" s="188" t="n">
        <f aca="false">SUM(AS216)</f>
        <v>300000</v>
      </c>
      <c r="AT213" s="188" t="n">
        <f aca="false">SUM(AT216)</f>
        <v>0</v>
      </c>
      <c r="AU213" s="176" t="n">
        <f aca="false">SUM(AU216)</f>
        <v>678.55</v>
      </c>
      <c r="AV213" s="177" t="n">
        <f aca="false">SUM(AU213/AR213*100)</f>
        <v>1.54925302272727</v>
      </c>
      <c r="BB213" s="19" t="n">
        <f aca="false">SUM(AW213+AX213+AY213+AZ213+BA213)</f>
        <v>0</v>
      </c>
      <c r="BC213" s="143" t="n">
        <f aca="false">SUM(AU213-BB213)</f>
        <v>678.55</v>
      </c>
    </row>
    <row r="214" customFormat="false" ht="12.75" hidden="false" customHeight="false" outlineLevel="0" collapsed="false">
      <c r="A214" s="178"/>
      <c r="B214" s="172" t="s">
        <v>229</v>
      </c>
      <c r="C214" s="172"/>
      <c r="D214" s="172"/>
      <c r="E214" s="172"/>
      <c r="F214" s="172"/>
      <c r="G214" s="172"/>
      <c r="H214" s="172"/>
      <c r="I214" s="201" t="s">
        <v>230</v>
      </c>
      <c r="J214" s="186" t="s">
        <v>28</v>
      </c>
      <c r="K214" s="187"/>
      <c r="L214" s="187"/>
      <c r="M214" s="187"/>
      <c r="N214" s="187"/>
      <c r="O214" s="187"/>
      <c r="P214" s="187"/>
      <c r="Q214" s="187"/>
      <c r="R214" s="187"/>
      <c r="S214" s="187"/>
      <c r="T214" s="187"/>
      <c r="U214" s="187"/>
      <c r="V214" s="187"/>
      <c r="W214" s="187"/>
      <c r="X214" s="187"/>
      <c r="Y214" s="187"/>
      <c r="Z214" s="187"/>
      <c r="AA214" s="187"/>
      <c r="AB214" s="187"/>
      <c r="AC214" s="187"/>
      <c r="AD214" s="187"/>
      <c r="AE214" s="187"/>
      <c r="AF214" s="187"/>
      <c r="AG214" s="187"/>
      <c r="AH214" s="187"/>
      <c r="AI214" s="187"/>
      <c r="AJ214" s="187"/>
      <c r="AK214" s="187"/>
      <c r="AL214" s="187"/>
      <c r="AM214" s="187"/>
      <c r="AN214" s="187"/>
      <c r="AO214" s="176" t="n">
        <f aca="false">SUM(AN214/$AN$2)</f>
        <v>0</v>
      </c>
      <c r="AP214" s="188" t="n">
        <v>300000</v>
      </c>
      <c r="AQ214" s="188"/>
      <c r="AR214" s="176" t="n">
        <f aca="false">SUM(AP214/$AN$2)</f>
        <v>39816.8425243878</v>
      </c>
      <c r="AS214" s="188"/>
      <c r="AT214" s="188"/>
      <c r="AU214" s="176" t="n">
        <v>678.55</v>
      </c>
      <c r="AV214" s="177" t="n">
        <f aca="false">SUM(AU214/AR214*100)</f>
        <v>1.704178325</v>
      </c>
      <c r="BC214" s="143" t="n">
        <f aca="false">SUM(AU214-BB214)</f>
        <v>678.55</v>
      </c>
    </row>
    <row r="215" customFormat="false" ht="12.75" hidden="false" customHeight="false" outlineLevel="0" collapsed="false">
      <c r="A215" s="178"/>
      <c r="B215" s="172" t="s">
        <v>229</v>
      </c>
      <c r="C215" s="172"/>
      <c r="D215" s="172"/>
      <c r="E215" s="172"/>
      <c r="F215" s="172"/>
      <c r="G215" s="172"/>
      <c r="H215" s="172"/>
      <c r="I215" s="185" t="s">
        <v>231</v>
      </c>
      <c r="J215" s="186" t="s">
        <v>232</v>
      </c>
      <c r="K215" s="187"/>
      <c r="L215" s="187"/>
      <c r="M215" s="187"/>
      <c r="N215" s="187"/>
      <c r="O215" s="187"/>
      <c r="P215" s="187"/>
      <c r="Q215" s="187"/>
      <c r="R215" s="187"/>
      <c r="S215" s="187"/>
      <c r="T215" s="187"/>
      <c r="U215" s="187"/>
      <c r="V215" s="187"/>
      <c r="W215" s="187"/>
      <c r="X215" s="187"/>
      <c r="Y215" s="187"/>
      <c r="Z215" s="187"/>
      <c r="AA215" s="187"/>
      <c r="AB215" s="187"/>
      <c r="AC215" s="187"/>
      <c r="AD215" s="187"/>
      <c r="AE215" s="187"/>
      <c r="AF215" s="187"/>
      <c r="AG215" s="187"/>
      <c r="AH215" s="187"/>
      <c r="AI215" s="187"/>
      <c r="AJ215" s="187"/>
      <c r="AK215" s="187"/>
      <c r="AL215" s="187"/>
      <c r="AM215" s="187"/>
      <c r="AN215" s="187"/>
      <c r="AO215" s="176" t="n">
        <f aca="false">SUM(AN215/$AN$2)</f>
        <v>0</v>
      </c>
      <c r="AP215" s="188" t="n">
        <v>30000</v>
      </c>
      <c r="AQ215" s="188"/>
      <c r="AR215" s="176" t="n">
        <f aca="false">SUM(AP215/$AN$2)</f>
        <v>3981.68425243878</v>
      </c>
      <c r="AS215" s="188"/>
      <c r="AT215" s="188"/>
      <c r="AU215" s="176"/>
      <c r="AV215" s="177" t="n">
        <f aca="false">SUM(AU215/AR215*100)</f>
        <v>0</v>
      </c>
      <c r="BC215" s="143" t="n">
        <f aca="false">SUM(AU215-BB215)</f>
        <v>0</v>
      </c>
    </row>
    <row r="216" customFormat="false" ht="12.75" hidden="false" customHeight="false" outlineLevel="0" collapsed="false">
      <c r="A216" s="189"/>
      <c r="B216" s="190"/>
      <c r="C216" s="190"/>
      <c r="D216" s="190"/>
      <c r="E216" s="190"/>
      <c r="F216" s="190"/>
      <c r="G216" s="190"/>
      <c r="H216" s="190"/>
      <c r="I216" s="191" t="n">
        <v>4</v>
      </c>
      <c r="J216" s="84" t="s">
        <v>71</v>
      </c>
      <c r="K216" s="192"/>
      <c r="L216" s="192"/>
      <c r="M216" s="192"/>
      <c r="N216" s="192" t="n">
        <f aca="false">SUM(N217)</f>
        <v>50000</v>
      </c>
      <c r="O216" s="192" t="n">
        <f aca="false">SUM(O217)</f>
        <v>50000</v>
      </c>
      <c r="P216" s="192" t="n">
        <f aca="false">SUM(P217)</f>
        <v>50000</v>
      </c>
      <c r="Q216" s="192" t="n">
        <f aca="false">SUM(Q217)</f>
        <v>50000</v>
      </c>
      <c r="R216" s="192" t="n">
        <f aca="false">SUM(R217)</f>
        <v>0</v>
      </c>
      <c r="S216" s="192" t="n">
        <f aca="false">SUM(S217)</f>
        <v>100000</v>
      </c>
      <c r="T216" s="192" t="n">
        <f aca="false">SUM(T217)</f>
        <v>0</v>
      </c>
      <c r="U216" s="192" t="n">
        <f aca="false">SUM(U217)</f>
        <v>0</v>
      </c>
      <c r="V216" s="192" t="e">
        <f aca="false">SUM(V217)</f>
        <v>#DIV/0!</v>
      </c>
      <c r="W216" s="192" t="n">
        <f aca="false">SUM(W217)</f>
        <v>100000</v>
      </c>
      <c r="X216" s="192" t="n">
        <f aca="false">SUM(X217)</f>
        <v>100000</v>
      </c>
      <c r="Y216" s="192" t="n">
        <f aca="false">SUM(Y217)</f>
        <v>500000</v>
      </c>
      <c r="Z216" s="192" t="n">
        <f aca="false">SUM(Z217)</f>
        <v>500000</v>
      </c>
      <c r="AA216" s="192" t="n">
        <f aca="false">SUM(AA217)</f>
        <v>500000</v>
      </c>
      <c r="AB216" s="192" t="n">
        <f aca="false">SUM(AB217)</f>
        <v>0</v>
      </c>
      <c r="AC216" s="192" t="n">
        <f aca="false">SUM(AC217)</f>
        <v>500000</v>
      </c>
      <c r="AD216" s="192" t="n">
        <f aca="false">SUM(AD217)</f>
        <v>450000</v>
      </c>
      <c r="AE216" s="192" t="n">
        <f aca="false">SUM(AE217)</f>
        <v>0</v>
      </c>
      <c r="AF216" s="192" t="n">
        <f aca="false">SUM(AF217)</f>
        <v>0</v>
      </c>
      <c r="AG216" s="192" t="n">
        <f aca="false">SUM(AG217)</f>
        <v>450000</v>
      </c>
      <c r="AH216" s="192" t="n">
        <f aca="false">SUM(AH217)</f>
        <v>0</v>
      </c>
      <c r="AI216" s="192" t="n">
        <f aca="false">SUM(AI217)</f>
        <v>550000</v>
      </c>
      <c r="AJ216" s="192" t="n">
        <f aca="false">SUM(AJ217)</f>
        <v>2777.9</v>
      </c>
      <c r="AK216" s="192" t="n">
        <f aca="false">SUM(AK217)</f>
        <v>330000</v>
      </c>
      <c r="AL216" s="192" t="n">
        <f aca="false">SUM(AL217)</f>
        <v>0</v>
      </c>
      <c r="AM216" s="192" t="n">
        <f aca="false">SUM(AM217)</f>
        <v>0</v>
      </c>
      <c r="AN216" s="192" t="n">
        <f aca="false">SUM(AN217)</f>
        <v>330000</v>
      </c>
      <c r="AO216" s="176" t="n">
        <f aca="false">SUM(AN216/$AN$2)</f>
        <v>43798.5267768266</v>
      </c>
      <c r="AP216" s="176" t="n">
        <f aca="false">SUM(AP217)</f>
        <v>330000</v>
      </c>
      <c r="AQ216" s="176" t="n">
        <f aca="false">SUM(AQ217)</f>
        <v>0</v>
      </c>
      <c r="AR216" s="176" t="n">
        <f aca="false">SUM(AP216/$AN$2)</f>
        <v>43798.5267768266</v>
      </c>
      <c r="AS216" s="176" t="n">
        <f aca="false">SUM(AS217)</f>
        <v>300000</v>
      </c>
      <c r="AT216" s="176" t="n">
        <f aca="false">SUM(AT217)</f>
        <v>0</v>
      </c>
      <c r="AU216" s="176" t="n">
        <f aca="false">SUM(AU217)</f>
        <v>678.55</v>
      </c>
      <c r="AV216" s="177" t="n">
        <f aca="false">SUM(AU216/AR216*100)</f>
        <v>1.54925302272727</v>
      </c>
      <c r="BB216" s="19" t="n">
        <f aca="false">SUM(AW216+AX216+AY216+AZ216+BA216)</f>
        <v>0</v>
      </c>
      <c r="BC216" s="143" t="n">
        <f aca="false">SUM(AU216-BB216)</f>
        <v>678.55</v>
      </c>
    </row>
    <row r="217" customFormat="false" ht="12.75" hidden="false" customHeight="false" outlineLevel="0" collapsed="false">
      <c r="A217" s="189"/>
      <c r="B217" s="190"/>
      <c r="C217" s="190"/>
      <c r="D217" s="190"/>
      <c r="E217" s="190"/>
      <c r="F217" s="190"/>
      <c r="G217" s="190"/>
      <c r="H217" s="190"/>
      <c r="I217" s="191" t="n">
        <v>42</v>
      </c>
      <c r="J217" s="84" t="s">
        <v>378</v>
      </c>
      <c r="K217" s="192"/>
      <c r="L217" s="192"/>
      <c r="M217" s="192"/>
      <c r="N217" s="192" t="n">
        <f aca="false">SUM(N218)</f>
        <v>50000</v>
      </c>
      <c r="O217" s="192" t="n">
        <f aca="false">SUM(O218)</f>
        <v>50000</v>
      </c>
      <c r="P217" s="192" t="n">
        <f aca="false">SUM(P218)</f>
        <v>50000</v>
      </c>
      <c r="Q217" s="192" t="n">
        <f aca="false">SUM(Q218)</f>
        <v>50000</v>
      </c>
      <c r="R217" s="192" t="n">
        <f aca="false">SUM(R218)</f>
        <v>0</v>
      </c>
      <c r="S217" s="192" t="n">
        <f aca="false">SUM(S218)</f>
        <v>100000</v>
      </c>
      <c r="T217" s="192" t="n">
        <f aca="false">SUM(T218)</f>
        <v>0</v>
      </c>
      <c r="U217" s="192" t="n">
        <f aca="false">SUM(U218)</f>
        <v>0</v>
      </c>
      <c r="V217" s="192" t="e">
        <f aca="false">SUM(V218)</f>
        <v>#DIV/0!</v>
      </c>
      <c r="W217" s="192" t="n">
        <f aca="false">SUM(W218)</f>
        <v>100000</v>
      </c>
      <c r="X217" s="192" t="n">
        <f aca="false">SUM(X218)</f>
        <v>100000</v>
      </c>
      <c r="Y217" s="192" t="n">
        <f aca="false">SUM(Y218)</f>
        <v>500000</v>
      </c>
      <c r="Z217" s="192" t="n">
        <f aca="false">SUM(Z218)</f>
        <v>500000</v>
      </c>
      <c r="AA217" s="192" t="n">
        <f aca="false">SUM(AA218)</f>
        <v>500000</v>
      </c>
      <c r="AB217" s="192" t="n">
        <f aca="false">SUM(AB218)</f>
        <v>0</v>
      </c>
      <c r="AC217" s="192" t="n">
        <f aca="false">SUM(AC218)</f>
        <v>500000</v>
      </c>
      <c r="AD217" s="192" t="n">
        <f aca="false">SUM(AD218)</f>
        <v>450000</v>
      </c>
      <c r="AE217" s="192" t="n">
        <f aca="false">SUM(AE218)</f>
        <v>0</v>
      </c>
      <c r="AF217" s="192" t="n">
        <f aca="false">SUM(AF218)</f>
        <v>0</v>
      </c>
      <c r="AG217" s="192" t="n">
        <f aca="false">SUM(AG218)</f>
        <v>450000</v>
      </c>
      <c r="AH217" s="192" t="n">
        <f aca="false">SUM(AH218)</f>
        <v>0</v>
      </c>
      <c r="AI217" s="192" t="n">
        <f aca="false">SUM(AI218)</f>
        <v>550000</v>
      </c>
      <c r="AJ217" s="192" t="n">
        <f aca="false">SUM(AJ218)</f>
        <v>2777.9</v>
      </c>
      <c r="AK217" s="192" t="n">
        <f aca="false">SUM(AK218)</f>
        <v>330000</v>
      </c>
      <c r="AL217" s="192" t="n">
        <f aca="false">SUM(AL218)</f>
        <v>0</v>
      </c>
      <c r="AM217" s="192" t="n">
        <f aca="false">SUM(AM218)</f>
        <v>0</v>
      </c>
      <c r="AN217" s="192" t="n">
        <f aca="false">SUM(AN218)</f>
        <v>330000</v>
      </c>
      <c r="AO217" s="176" t="n">
        <f aca="false">SUM(AN217/$AN$2)</f>
        <v>43798.5267768266</v>
      </c>
      <c r="AP217" s="176" t="n">
        <f aca="false">SUM(AP218)</f>
        <v>330000</v>
      </c>
      <c r="AQ217" s="176"/>
      <c r="AR217" s="176" t="n">
        <f aca="false">SUM(AP217/$AN$2)</f>
        <v>43798.5267768266</v>
      </c>
      <c r="AS217" s="176" t="n">
        <v>300000</v>
      </c>
      <c r="AT217" s="176"/>
      <c r="AU217" s="176" t="n">
        <f aca="false">SUM(AU218)</f>
        <v>678.55</v>
      </c>
      <c r="AV217" s="177" t="n">
        <f aca="false">SUM(AU217/AR217*100)</f>
        <v>1.54925302272727</v>
      </c>
      <c r="BB217" s="19" t="n">
        <f aca="false">SUM(AW217+AX217+AY217+AZ217+BA217)</f>
        <v>0</v>
      </c>
      <c r="BC217" s="143" t="n">
        <f aca="false">SUM(AU217-BB217)</f>
        <v>678.55</v>
      </c>
    </row>
    <row r="218" customFormat="false" ht="17.25" hidden="false" customHeight="true" outlineLevel="0" collapsed="false">
      <c r="A218" s="193"/>
      <c r="B218" s="194" t="s">
        <v>320</v>
      </c>
      <c r="C218" s="194"/>
      <c r="D218" s="194"/>
      <c r="E218" s="194"/>
      <c r="F218" s="194"/>
      <c r="G218" s="194"/>
      <c r="H218" s="194"/>
      <c r="I218" s="195" t="n">
        <v>421</v>
      </c>
      <c r="J218" s="196" t="s">
        <v>380</v>
      </c>
      <c r="K218" s="197"/>
      <c r="L218" s="197"/>
      <c r="M218" s="197"/>
      <c r="N218" s="197" t="n">
        <f aca="false">SUM(N219:N220)</f>
        <v>50000</v>
      </c>
      <c r="O218" s="197" t="n">
        <f aca="false">SUM(O219:O220)</f>
        <v>50000</v>
      </c>
      <c r="P218" s="197" t="n">
        <f aca="false">SUM(P219:P220)</f>
        <v>50000</v>
      </c>
      <c r="Q218" s="197" t="n">
        <f aca="false">SUM(Q219:Q220)</f>
        <v>50000</v>
      </c>
      <c r="R218" s="197" t="n">
        <f aca="false">SUM(R219:R220)</f>
        <v>0</v>
      </c>
      <c r="S218" s="197" t="n">
        <f aca="false">SUM(S219:S220)</f>
        <v>100000</v>
      </c>
      <c r="T218" s="197" t="n">
        <f aca="false">SUM(T219:T220)</f>
        <v>0</v>
      </c>
      <c r="U218" s="197" t="n">
        <f aca="false">SUM(U219:U220)</f>
        <v>0</v>
      </c>
      <c r="V218" s="197" t="e">
        <f aca="false">SUM(V219:V220)</f>
        <v>#DIV/0!</v>
      </c>
      <c r="W218" s="197" t="n">
        <f aca="false">SUM(W219:W220)</f>
        <v>100000</v>
      </c>
      <c r="X218" s="197" t="n">
        <f aca="false">SUM(X219:X220)</f>
        <v>100000</v>
      </c>
      <c r="Y218" s="197" t="n">
        <f aca="false">SUM(Y219:Y220)</f>
        <v>500000</v>
      </c>
      <c r="Z218" s="197" t="n">
        <f aca="false">SUM(Z219:Z220)</f>
        <v>500000</v>
      </c>
      <c r="AA218" s="197" t="n">
        <f aca="false">SUM(AA219:AA220)</f>
        <v>500000</v>
      </c>
      <c r="AB218" s="197" t="n">
        <f aca="false">SUM(AB219:AB220)</f>
        <v>0</v>
      </c>
      <c r="AC218" s="197" t="n">
        <f aca="false">SUM(AC219:AC220)</f>
        <v>500000</v>
      </c>
      <c r="AD218" s="197" t="n">
        <f aca="false">SUM(AD219:AD220)</f>
        <v>450000</v>
      </c>
      <c r="AE218" s="197" t="n">
        <f aca="false">SUM(AE219:AE220)</f>
        <v>0</v>
      </c>
      <c r="AF218" s="197" t="n">
        <f aca="false">SUM(AF219:AF220)</f>
        <v>0</v>
      </c>
      <c r="AG218" s="197" t="n">
        <f aca="false">SUM(AG219:AG220)</f>
        <v>450000</v>
      </c>
      <c r="AH218" s="197" t="n">
        <f aca="false">SUM(AH219:AH220)</f>
        <v>0</v>
      </c>
      <c r="AI218" s="197" t="n">
        <f aca="false">SUM(AI219:AI220)</f>
        <v>550000</v>
      </c>
      <c r="AJ218" s="197" t="n">
        <f aca="false">SUM(AJ219:AJ220)</f>
        <v>2777.9</v>
      </c>
      <c r="AK218" s="197" t="n">
        <f aca="false">SUM(AK219:AK220)</f>
        <v>330000</v>
      </c>
      <c r="AL218" s="197" t="n">
        <f aca="false">SUM(AL219:AL220)</f>
        <v>0</v>
      </c>
      <c r="AM218" s="197" t="n">
        <f aca="false">SUM(AM219:AM220)</f>
        <v>0</v>
      </c>
      <c r="AN218" s="197" t="n">
        <f aca="false">SUM(AN219:AN220)</f>
        <v>330000</v>
      </c>
      <c r="AO218" s="176" t="n">
        <f aca="false">SUM(AN218/$AN$2)</f>
        <v>43798.5267768266</v>
      </c>
      <c r="AP218" s="188" t="n">
        <f aca="false">SUM(AP219:AP220)</f>
        <v>330000</v>
      </c>
      <c r="AQ218" s="188"/>
      <c r="AR218" s="176" t="n">
        <f aca="false">SUM(AP218/$AN$2)</f>
        <v>43798.5267768266</v>
      </c>
      <c r="AS218" s="188"/>
      <c r="AT218" s="188"/>
      <c r="AU218" s="176" t="n">
        <f aca="false">SUM(AU219:AU220)</f>
        <v>678.55</v>
      </c>
      <c r="AV218" s="177" t="n">
        <f aca="false">SUM(AU218/AR218*100)</f>
        <v>1.54925302272727</v>
      </c>
      <c r="BB218" s="19" t="n">
        <f aca="false">SUM(AW218+AX218+AY218+AZ218+BA218)</f>
        <v>0</v>
      </c>
      <c r="BC218" s="143" t="n">
        <f aca="false">SUM(AU218-BB218)</f>
        <v>678.55</v>
      </c>
    </row>
    <row r="219" customFormat="false" ht="15" hidden="false" customHeight="true" outlineLevel="0" collapsed="false">
      <c r="A219" s="193"/>
      <c r="B219" s="194"/>
      <c r="C219" s="194"/>
      <c r="D219" s="194"/>
      <c r="E219" s="194"/>
      <c r="F219" s="194"/>
      <c r="G219" s="194"/>
      <c r="H219" s="194"/>
      <c r="I219" s="195" t="n">
        <v>42149</v>
      </c>
      <c r="J219" s="196" t="s">
        <v>389</v>
      </c>
      <c r="K219" s="197"/>
      <c r="L219" s="197"/>
      <c r="M219" s="197"/>
      <c r="N219" s="197" t="n">
        <v>50000</v>
      </c>
      <c r="O219" s="197" t="n">
        <v>50000</v>
      </c>
      <c r="P219" s="197" t="n">
        <v>50000</v>
      </c>
      <c r="Q219" s="197" t="n">
        <v>50000</v>
      </c>
      <c r="R219" s="197"/>
      <c r="S219" s="197" t="n">
        <v>50000</v>
      </c>
      <c r="T219" s="197"/>
      <c r="U219" s="197"/>
      <c r="V219" s="176" t="n">
        <f aca="false">S219/P219*100</f>
        <v>100</v>
      </c>
      <c r="W219" s="188" t="n">
        <v>50000</v>
      </c>
      <c r="X219" s="197" t="n">
        <v>50000</v>
      </c>
      <c r="Y219" s="197" t="n">
        <v>450000</v>
      </c>
      <c r="Z219" s="197" t="n">
        <v>450000</v>
      </c>
      <c r="AA219" s="197" t="n">
        <v>500000</v>
      </c>
      <c r="AB219" s="197"/>
      <c r="AC219" s="197" t="n">
        <v>500000</v>
      </c>
      <c r="AD219" s="197" t="n">
        <v>450000</v>
      </c>
      <c r="AE219" s="197"/>
      <c r="AF219" s="197"/>
      <c r="AG219" s="198" t="n">
        <f aca="false">SUM(AD219+AE219-AF219)</f>
        <v>450000</v>
      </c>
      <c r="AH219" s="197"/>
      <c r="AI219" s="197" t="n">
        <v>550000</v>
      </c>
      <c r="AJ219" s="129" t="n">
        <v>2777.9</v>
      </c>
      <c r="AK219" s="197" t="n">
        <v>300000</v>
      </c>
      <c r="AL219" s="188"/>
      <c r="AM219" s="197"/>
      <c r="AN219" s="129" t="n">
        <f aca="false">SUM(AK219+AL219-AM219)</f>
        <v>300000</v>
      </c>
      <c r="AO219" s="176" t="n">
        <f aca="false">SUM(AN219/$AN$2)</f>
        <v>39816.8425243878</v>
      </c>
      <c r="AP219" s="131" t="n">
        <v>300000</v>
      </c>
      <c r="AQ219" s="131"/>
      <c r="AR219" s="176" t="n">
        <f aca="false">SUM(AP219/$AN$2)</f>
        <v>39816.8425243878</v>
      </c>
      <c r="AS219" s="131"/>
      <c r="AT219" s="131"/>
      <c r="AU219" s="176" t="n">
        <v>678.55</v>
      </c>
      <c r="AV219" s="177" t="n">
        <f aca="false">SUM(AU219/AR219*100)</f>
        <v>1.704178325</v>
      </c>
      <c r="AY219" s="19" t="n">
        <v>678.55</v>
      </c>
      <c r="BB219" s="19" t="n">
        <f aca="false">SUM(AW219+AX219+AY219+AZ219+BA219)</f>
        <v>678.55</v>
      </c>
      <c r="BC219" s="143" t="n">
        <f aca="false">SUM(AU219-BB219)</f>
        <v>0</v>
      </c>
      <c r="BD219" s="0" t="n">
        <v>100000</v>
      </c>
    </row>
    <row r="220" customFormat="false" ht="12.75" hidden="false" customHeight="false" outlineLevel="0" collapsed="false">
      <c r="A220" s="193"/>
      <c r="B220" s="194"/>
      <c r="C220" s="194"/>
      <c r="D220" s="194"/>
      <c r="E220" s="194"/>
      <c r="F220" s="194"/>
      <c r="G220" s="194"/>
      <c r="H220" s="194"/>
      <c r="I220" s="195" t="n">
        <v>42141</v>
      </c>
      <c r="J220" s="196" t="s">
        <v>390</v>
      </c>
      <c r="K220" s="197"/>
      <c r="L220" s="197"/>
      <c r="M220" s="197"/>
      <c r="N220" s="197"/>
      <c r="O220" s="197"/>
      <c r="P220" s="197"/>
      <c r="Q220" s="197"/>
      <c r="R220" s="197"/>
      <c r="S220" s="197" t="n">
        <v>50000</v>
      </c>
      <c r="T220" s="197"/>
      <c r="U220" s="197"/>
      <c r="V220" s="176" t="e">
        <f aca="false">S220/P220*100</f>
        <v>#DIV/0!</v>
      </c>
      <c r="W220" s="188" t="n">
        <v>50000</v>
      </c>
      <c r="X220" s="197" t="n">
        <v>50000</v>
      </c>
      <c r="Y220" s="197" t="n">
        <v>50000</v>
      </c>
      <c r="Z220" s="197" t="n">
        <v>50000</v>
      </c>
      <c r="AA220" s="197" t="n">
        <v>0</v>
      </c>
      <c r="AB220" s="197"/>
      <c r="AC220" s="197" t="n">
        <v>0</v>
      </c>
      <c r="AD220" s="197"/>
      <c r="AE220" s="197"/>
      <c r="AF220" s="197"/>
      <c r="AG220" s="198" t="n">
        <f aca="false">SUM(AC220+AE220-AF220)</f>
        <v>0</v>
      </c>
      <c r="AH220" s="197"/>
      <c r="AI220" s="197" t="n">
        <v>0</v>
      </c>
      <c r="AJ220" s="129" t="n">
        <v>0</v>
      </c>
      <c r="AK220" s="197" t="n">
        <v>30000</v>
      </c>
      <c r="AL220" s="197"/>
      <c r="AM220" s="197"/>
      <c r="AN220" s="129" t="n">
        <f aca="false">SUM(AK220+AL220-AM220)</f>
        <v>30000</v>
      </c>
      <c r="AO220" s="176" t="n">
        <f aca="false">SUM(AN220/$AN$2)</f>
        <v>3981.68425243878</v>
      </c>
      <c r="AP220" s="131" t="n">
        <v>30000</v>
      </c>
      <c r="AQ220" s="131"/>
      <c r="AR220" s="176" t="n">
        <f aca="false">SUM(AP220/$AN$2)</f>
        <v>3981.68425243878</v>
      </c>
      <c r="AS220" s="131"/>
      <c r="AT220" s="131"/>
      <c r="AU220" s="176"/>
      <c r="AV220" s="177" t="n">
        <f aca="false">SUM(AU220/AR220*100)</f>
        <v>0</v>
      </c>
      <c r="BB220" s="19" t="n">
        <f aca="false">SUM(AW220+AX220+AY220+AZ220+BA220)</f>
        <v>0</v>
      </c>
      <c r="BC220" s="143" t="n">
        <f aca="false">SUM(AU220-BB220)</f>
        <v>0</v>
      </c>
    </row>
    <row r="221" customFormat="false" ht="12.75" hidden="false" customHeight="false" outlineLevel="0" collapsed="false">
      <c r="A221" s="178" t="s">
        <v>391</v>
      </c>
      <c r="B221" s="172"/>
      <c r="C221" s="172"/>
      <c r="D221" s="172"/>
      <c r="E221" s="172"/>
      <c r="F221" s="172"/>
      <c r="G221" s="172"/>
      <c r="H221" s="172"/>
      <c r="I221" s="185" t="s">
        <v>207</v>
      </c>
      <c r="J221" s="186" t="s">
        <v>392</v>
      </c>
      <c r="K221" s="187" t="n">
        <f aca="false">SUM(K222)</f>
        <v>170587.68</v>
      </c>
      <c r="L221" s="187" t="n">
        <f aca="false">SUM(L222)</f>
        <v>30000</v>
      </c>
      <c r="M221" s="187" t="n">
        <f aca="false">SUM(M222)</f>
        <v>30000</v>
      </c>
      <c r="N221" s="187" t="n">
        <f aca="false">SUM(N222)</f>
        <v>15000</v>
      </c>
      <c r="O221" s="187" t="n">
        <f aca="false">SUM(O222)</f>
        <v>15000</v>
      </c>
      <c r="P221" s="187" t="n">
        <f aca="false">SUM(P222)</f>
        <v>13000</v>
      </c>
      <c r="Q221" s="187" t="n">
        <f aca="false">SUM(Q222)</f>
        <v>13000</v>
      </c>
      <c r="R221" s="187" t="n">
        <f aca="false">SUM(R222)</f>
        <v>0</v>
      </c>
      <c r="S221" s="187" t="n">
        <f aca="false">SUM(S222)</f>
        <v>13000</v>
      </c>
      <c r="T221" s="187" t="n">
        <f aca="false">SUM(T222)</f>
        <v>0</v>
      </c>
      <c r="U221" s="187" t="n">
        <f aca="false">SUM(U222)</f>
        <v>0</v>
      </c>
      <c r="V221" s="187" t="n">
        <f aca="false">SUM(V222)</f>
        <v>100</v>
      </c>
      <c r="W221" s="187" t="n">
        <f aca="false">SUM(W222)</f>
        <v>15000</v>
      </c>
      <c r="X221" s="187" t="n">
        <f aca="false">SUM(X222)</f>
        <v>50000</v>
      </c>
      <c r="Y221" s="187" t="n">
        <f aca="false">SUM(Y222)</f>
        <v>50000</v>
      </c>
      <c r="Z221" s="187" t="n">
        <f aca="false">SUM(Z222)</f>
        <v>50000</v>
      </c>
      <c r="AA221" s="187" t="n">
        <f aca="false">SUM(AA222)</f>
        <v>50000</v>
      </c>
      <c r="AB221" s="187" t="n">
        <f aca="false">SUM(AB222)</f>
        <v>7230.75</v>
      </c>
      <c r="AC221" s="187" t="n">
        <f aca="false">SUM(AC222)</f>
        <v>50000</v>
      </c>
      <c r="AD221" s="187" t="n">
        <f aca="false">SUM(AD222)</f>
        <v>50000</v>
      </c>
      <c r="AE221" s="187" t="n">
        <f aca="false">SUM(AE222)</f>
        <v>0</v>
      </c>
      <c r="AF221" s="187" t="n">
        <f aca="false">SUM(AF222)</f>
        <v>0</v>
      </c>
      <c r="AG221" s="187" t="n">
        <f aca="false">SUM(AG222)</f>
        <v>50000</v>
      </c>
      <c r="AH221" s="187" t="n">
        <f aca="false">SUM(AH222)</f>
        <v>8325</v>
      </c>
      <c r="AI221" s="187" t="n">
        <f aca="false">SUM(AI222)</f>
        <v>50000</v>
      </c>
      <c r="AJ221" s="187" t="n">
        <f aca="false">SUM(AJ222)</f>
        <v>0</v>
      </c>
      <c r="AK221" s="187" t="n">
        <f aca="false">SUM(AK222)</f>
        <v>50000</v>
      </c>
      <c r="AL221" s="187" t="n">
        <f aca="false">SUM(AL222)</f>
        <v>0</v>
      </c>
      <c r="AM221" s="187" t="n">
        <f aca="false">SUM(AM222)</f>
        <v>0</v>
      </c>
      <c r="AN221" s="187" t="n">
        <f aca="false">SUM(AN222)</f>
        <v>50000</v>
      </c>
      <c r="AO221" s="176" t="n">
        <f aca="false">SUM(AN221/$AN$2)</f>
        <v>6636.1404207313</v>
      </c>
      <c r="AP221" s="188" t="n">
        <f aca="false">SUM(AP222)</f>
        <v>100000</v>
      </c>
      <c r="AQ221" s="188" t="n">
        <f aca="false">SUM(AQ222)</f>
        <v>0</v>
      </c>
      <c r="AR221" s="176" t="n">
        <f aca="false">SUM(AP221/$AN$2)</f>
        <v>13272.2808414626</v>
      </c>
      <c r="AS221" s="188" t="n">
        <f aca="false">SUM(AS222)</f>
        <v>100000</v>
      </c>
      <c r="AT221" s="188" t="n">
        <f aca="false">SUM(AT222)</f>
        <v>0</v>
      </c>
      <c r="AU221" s="176" t="n">
        <f aca="false">SUM(AU222)</f>
        <v>137.58</v>
      </c>
      <c r="AV221" s="177" t="n">
        <f aca="false">SUM(AU221/AR221*100)</f>
        <v>1.03659651</v>
      </c>
      <c r="BB221" s="19" t="n">
        <f aca="false">SUM(AW221+AX221+AY221+AZ221+BA221)</f>
        <v>0</v>
      </c>
      <c r="BC221" s="143" t="n">
        <f aca="false">SUM(AU221-BB221)</f>
        <v>137.58</v>
      </c>
    </row>
    <row r="222" customFormat="false" ht="12.75" hidden="false" customHeight="false" outlineLevel="0" collapsed="false">
      <c r="A222" s="178"/>
      <c r="B222" s="172"/>
      <c r="C222" s="172"/>
      <c r="D222" s="172"/>
      <c r="E222" s="172"/>
      <c r="F222" s="172"/>
      <c r="G222" s="172"/>
      <c r="H222" s="172"/>
      <c r="I222" s="185" t="s">
        <v>393</v>
      </c>
      <c r="J222" s="186"/>
      <c r="K222" s="187" t="n">
        <f aca="false">SUM(K224)</f>
        <v>170587.68</v>
      </c>
      <c r="L222" s="187" t="n">
        <f aca="false">SUM(L224)</f>
        <v>30000</v>
      </c>
      <c r="M222" s="187" t="n">
        <f aca="false">SUM(M224)</f>
        <v>30000</v>
      </c>
      <c r="N222" s="187" t="n">
        <f aca="false">SUM(N224)</f>
        <v>15000</v>
      </c>
      <c r="O222" s="187" t="n">
        <f aca="false">SUM(O224)</f>
        <v>15000</v>
      </c>
      <c r="P222" s="187" t="n">
        <f aca="false">SUM(P224)</f>
        <v>13000</v>
      </c>
      <c r="Q222" s="187" t="n">
        <f aca="false">SUM(Q224)</f>
        <v>13000</v>
      </c>
      <c r="R222" s="187" t="n">
        <f aca="false">SUM(R224)</f>
        <v>0</v>
      </c>
      <c r="S222" s="187" t="n">
        <f aca="false">SUM(S224)</f>
        <v>13000</v>
      </c>
      <c r="T222" s="187" t="n">
        <f aca="false">SUM(T224)</f>
        <v>0</v>
      </c>
      <c r="U222" s="187" t="n">
        <f aca="false">SUM(U224)</f>
        <v>0</v>
      </c>
      <c r="V222" s="187" t="n">
        <f aca="false">SUM(V224)</f>
        <v>100</v>
      </c>
      <c r="W222" s="187" t="n">
        <f aca="false">SUM(W224)</f>
        <v>15000</v>
      </c>
      <c r="X222" s="187" t="n">
        <f aca="false">SUM(X224)</f>
        <v>50000</v>
      </c>
      <c r="Y222" s="187" t="n">
        <f aca="false">SUM(Y224)</f>
        <v>50000</v>
      </c>
      <c r="Z222" s="187" t="n">
        <f aca="false">SUM(Z224)</f>
        <v>50000</v>
      </c>
      <c r="AA222" s="187" t="n">
        <f aca="false">SUM(AA224)</f>
        <v>50000</v>
      </c>
      <c r="AB222" s="187" t="n">
        <f aca="false">SUM(AB224)</f>
        <v>7230.75</v>
      </c>
      <c r="AC222" s="187" t="n">
        <f aca="false">SUM(AC224)</f>
        <v>50000</v>
      </c>
      <c r="AD222" s="187" t="n">
        <f aca="false">SUM(AD224)</f>
        <v>50000</v>
      </c>
      <c r="AE222" s="187" t="n">
        <f aca="false">SUM(AE224)</f>
        <v>0</v>
      </c>
      <c r="AF222" s="187" t="n">
        <f aca="false">SUM(AF224)</f>
        <v>0</v>
      </c>
      <c r="AG222" s="187" t="n">
        <f aca="false">SUM(AG224)</f>
        <v>50000</v>
      </c>
      <c r="AH222" s="187" t="n">
        <f aca="false">SUM(AH224)</f>
        <v>8325</v>
      </c>
      <c r="AI222" s="187" t="n">
        <f aca="false">SUM(AI224)</f>
        <v>50000</v>
      </c>
      <c r="AJ222" s="187" t="n">
        <f aca="false">SUM(AJ224)</f>
        <v>0</v>
      </c>
      <c r="AK222" s="187" t="n">
        <f aca="false">SUM(AK224)</f>
        <v>50000</v>
      </c>
      <c r="AL222" s="187" t="n">
        <f aca="false">SUM(AL224)</f>
        <v>0</v>
      </c>
      <c r="AM222" s="187" t="n">
        <f aca="false">SUM(AM224)</f>
        <v>0</v>
      </c>
      <c r="AN222" s="187" t="n">
        <f aca="false">SUM(AN224)</f>
        <v>50000</v>
      </c>
      <c r="AO222" s="176" t="n">
        <f aca="false">SUM(AN222/$AN$2)</f>
        <v>6636.1404207313</v>
      </c>
      <c r="AP222" s="188" t="n">
        <f aca="false">SUM(AP224)</f>
        <v>100000</v>
      </c>
      <c r="AQ222" s="188" t="n">
        <f aca="false">SUM(AQ224)</f>
        <v>0</v>
      </c>
      <c r="AR222" s="176" t="n">
        <f aca="false">SUM(AP222/$AN$2)</f>
        <v>13272.2808414626</v>
      </c>
      <c r="AS222" s="188" t="n">
        <f aca="false">SUM(AS224)</f>
        <v>100000</v>
      </c>
      <c r="AT222" s="188" t="n">
        <f aca="false">SUM(AT224)</f>
        <v>0</v>
      </c>
      <c r="AU222" s="176" t="n">
        <f aca="false">SUM(AU223)</f>
        <v>137.58</v>
      </c>
      <c r="AV222" s="177" t="n">
        <f aca="false">SUM(AU222/AR222*100)</f>
        <v>1.03659651</v>
      </c>
      <c r="BB222" s="19" t="n">
        <f aca="false">SUM(AW222+AX222+AY222+AZ222+BA222)</f>
        <v>0</v>
      </c>
      <c r="BC222" s="143" t="n">
        <f aca="false">SUM(AU222-BB222)</f>
        <v>137.58</v>
      </c>
    </row>
    <row r="223" customFormat="false" ht="12.75" hidden="false" customHeight="false" outlineLevel="0" collapsed="false">
      <c r="A223" s="178"/>
      <c r="B223" s="172" t="s">
        <v>229</v>
      </c>
      <c r="C223" s="172"/>
      <c r="D223" s="172"/>
      <c r="E223" s="172"/>
      <c r="F223" s="172"/>
      <c r="G223" s="172"/>
      <c r="H223" s="172"/>
      <c r="I223" s="201" t="s">
        <v>230</v>
      </c>
      <c r="J223" s="186" t="s">
        <v>28</v>
      </c>
      <c r="K223" s="187"/>
      <c r="L223" s="187"/>
      <c r="M223" s="187"/>
      <c r="N223" s="187"/>
      <c r="O223" s="187"/>
      <c r="P223" s="187"/>
      <c r="Q223" s="187"/>
      <c r="R223" s="187"/>
      <c r="S223" s="187"/>
      <c r="T223" s="187"/>
      <c r="U223" s="187"/>
      <c r="V223" s="187"/>
      <c r="W223" s="187"/>
      <c r="X223" s="187"/>
      <c r="Y223" s="187"/>
      <c r="Z223" s="187"/>
      <c r="AA223" s="187"/>
      <c r="AB223" s="187"/>
      <c r="AC223" s="187"/>
      <c r="AD223" s="187"/>
      <c r="AE223" s="187"/>
      <c r="AF223" s="187"/>
      <c r="AG223" s="187"/>
      <c r="AH223" s="187"/>
      <c r="AI223" s="187"/>
      <c r="AJ223" s="187"/>
      <c r="AK223" s="187"/>
      <c r="AL223" s="187"/>
      <c r="AM223" s="187"/>
      <c r="AN223" s="187"/>
      <c r="AO223" s="176" t="n">
        <f aca="false">SUM(AN223/$AN$2)</f>
        <v>0</v>
      </c>
      <c r="AP223" s="188" t="n">
        <v>100000</v>
      </c>
      <c r="AQ223" s="188"/>
      <c r="AR223" s="176" t="n">
        <f aca="false">SUM(AP223/$AN$2)</f>
        <v>13272.2808414626</v>
      </c>
      <c r="AS223" s="188"/>
      <c r="AT223" s="188"/>
      <c r="AU223" s="176" t="n">
        <f aca="false">SUM(AU224)</f>
        <v>137.58</v>
      </c>
      <c r="AV223" s="177" t="n">
        <f aca="false">SUM(AU223/AR223*100)</f>
        <v>1.03659651</v>
      </c>
      <c r="BC223" s="143" t="n">
        <f aca="false">SUM(AU223-BB223)</f>
        <v>137.58</v>
      </c>
    </row>
    <row r="224" customFormat="false" ht="12.75" hidden="false" customHeight="false" outlineLevel="0" collapsed="false">
      <c r="A224" s="189"/>
      <c r="B224" s="190"/>
      <c r="C224" s="190"/>
      <c r="D224" s="190"/>
      <c r="E224" s="190"/>
      <c r="F224" s="190"/>
      <c r="G224" s="190"/>
      <c r="H224" s="190"/>
      <c r="I224" s="191" t="n">
        <v>3</v>
      </c>
      <c r="J224" s="84" t="s">
        <v>64</v>
      </c>
      <c r="K224" s="192" t="n">
        <f aca="false">SUM(K225)</f>
        <v>170587.68</v>
      </c>
      <c r="L224" s="192" t="n">
        <f aca="false">SUM(L225)</f>
        <v>30000</v>
      </c>
      <c r="M224" s="192" t="n">
        <f aca="false">SUM(M225)</f>
        <v>30000</v>
      </c>
      <c r="N224" s="192" t="n">
        <f aca="false">SUM(N225)</f>
        <v>15000</v>
      </c>
      <c r="O224" s="192" t="n">
        <f aca="false">SUM(O225)</f>
        <v>15000</v>
      </c>
      <c r="P224" s="192" t="n">
        <f aca="false">SUM(P225)</f>
        <v>13000</v>
      </c>
      <c r="Q224" s="192" t="n">
        <f aca="false">SUM(Q225)</f>
        <v>13000</v>
      </c>
      <c r="R224" s="192" t="n">
        <f aca="false">SUM(R225)</f>
        <v>0</v>
      </c>
      <c r="S224" s="192" t="n">
        <f aca="false">SUM(S225)</f>
        <v>13000</v>
      </c>
      <c r="T224" s="192" t="n">
        <f aca="false">SUM(T225)</f>
        <v>0</v>
      </c>
      <c r="U224" s="192" t="n">
        <f aca="false">SUM(U225)</f>
        <v>0</v>
      </c>
      <c r="V224" s="192" t="n">
        <f aca="false">SUM(V225)</f>
        <v>100</v>
      </c>
      <c r="W224" s="192" t="n">
        <f aca="false">SUM(W225)</f>
        <v>15000</v>
      </c>
      <c r="X224" s="192" t="n">
        <f aca="false">SUM(X225)</f>
        <v>50000</v>
      </c>
      <c r="Y224" s="192" t="n">
        <f aca="false">SUM(Y225)</f>
        <v>50000</v>
      </c>
      <c r="Z224" s="192" t="n">
        <f aca="false">SUM(Z225)</f>
        <v>50000</v>
      </c>
      <c r="AA224" s="192" t="n">
        <f aca="false">SUM(AA225)</f>
        <v>50000</v>
      </c>
      <c r="AB224" s="192" t="n">
        <f aca="false">SUM(AB225)</f>
        <v>7230.75</v>
      </c>
      <c r="AC224" s="192" t="n">
        <f aca="false">SUM(AC225)</f>
        <v>50000</v>
      </c>
      <c r="AD224" s="192" t="n">
        <f aca="false">SUM(AD225)</f>
        <v>50000</v>
      </c>
      <c r="AE224" s="192" t="n">
        <f aca="false">SUM(AE225)</f>
        <v>0</v>
      </c>
      <c r="AF224" s="192" t="n">
        <f aca="false">SUM(AF225)</f>
        <v>0</v>
      </c>
      <c r="AG224" s="192" t="n">
        <f aca="false">SUM(AG225)</f>
        <v>50000</v>
      </c>
      <c r="AH224" s="192" t="n">
        <f aca="false">SUM(AH225)</f>
        <v>8325</v>
      </c>
      <c r="AI224" s="192" t="n">
        <f aca="false">SUM(AI225)</f>
        <v>50000</v>
      </c>
      <c r="AJ224" s="192" t="n">
        <f aca="false">SUM(AJ225)</f>
        <v>0</v>
      </c>
      <c r="AK224" s="192" t="n">
        <f aca="false">SUM(AK225)</f>
        <v>50000</v>
      </c>
      <c r="AL224" s="192" t="n">
        <f aca="false">SUM(AL225)</f>
        <v>0</v>
      </c>
      <c r="AM224" s="192" t="n">
        <f aca="false">SUM(AM225)</f>
        <v>0</v>
      </c>
      <c r="AN224" s="192" t="n">
        <f aca="false">SUM(AN225)</f>
        <v>50000</v>
      </c>
      <c r="AO224" s="176" t="n">
        <f aca="false">SUM(AN224/$AN$2)</f>
        <v>6636.1404207313</v>
      </c>
      <c r="AP224" s="176" t="n">
        <f aca="false">SUM(AP225)</f>
        <v>100000</v>
      </c>
      <c r="AQ224" s="176" t="n">
        <f aca="false">SUM(AQ225)</f>
        <v>0</v>
      </c>
      <c r="AR224" s="176" t="n">
        <f aca="false">SUM(AP224/$AN$2)</f>
        <v>13272.2808414626</v>
      </c>
      <c r="AS224" s="176" t="n">
        <f aca="false">SUM(AS225)</f>
        <v>100000</v>
      </c>
      <c r="AT224" s="176" t="n">
        <f aca="false">SUM(AT225)</f>
        <v>0</v>
      </c>
      <c r="AU224" s="176" t="n">
        <f aca="false">SUM(AU225)</f>
        <v>137.58</v>
      </c>
      <c r="AV224" s="177" t="n">
        <f aca="false">SUM(AU224/AR224*100)</f>
        <v>1.03659651</v>
      </c>
      <c r="BB224" s="19" t="n">
        <f aca="false">SUM(AW224+AX224+AY224+AZ224+BA224)</f>
        <v>0</v>
      </c>
      <c r="BC224" s="143" t="n">
        <f aca="false">SUM(AU224-BB224)</f>
        <v>137.58</v>
      </c>
    </row>
    <row r="225" customFormat="false" ht="12.75" hidden="false" customHeight="false" outlineLevel="0" collapsed="false">
      <c r="A225" s="189"/>
      <c r="B225" s="190"/>
      <c r="C225" s="190"/>
      <c r="D225" s="190"/>
      <c r="E225" s="190"/>
      <c r="F225" s="190"/>
      <c r="G225" s="190"/>
      <c r="H225" s="190"/>
      <c r="I225" s="191" t="n">
        <v>32</v>
      </c>
      <c r="J225" s="84" t="s">
        <v>66</v>
      </c>
      <c r="K225" s="192" t="n">
        <f aca="false">SUM(K226)</f>
        <v>170587.68</v>
      </c>
      <c r="L225" s="192" t="n">
        <f aca="false">SUM(L226)</f>
        <v>30000</v>
      </c>
      <c r="M225" s="192" t="n">
        <f aca="false">SUM(M226)</f>
        <v>30000</v>
      </c>
      <c r="N225" s="192" t="n">
        <f aca="false">SUM(N226)</f>
        <v>15000</v>
      </c>
      <c r="O225" s="192" t="n">
        <f aca="false">SUM(O226)</f>
        <v>15000</v>
      </c>
      <c r="P225" s="192" t="n">
        <f aca="false">SUM(P226)</f>
        <v>13000</v>
      </c>
      <c r="Q225" s="192" t="n">
        <f aca="false">SUM(Q226)</f>
        <v>13000</v>
      </c>
      <c r="R225" s="192" t="n">
        <f aca="false">SUM(R226)</f>
        <v>0</v>
      </c>
      <c r="S225" s="192" t="n">
        <f aca="false">SUM(S226)</f>
        <v>13000</v>
      </c>
      <c r="T225" s="192" t="n">
        <f aca="false">SUM(T226)</f>
        <v>0</v>
      </c>
      <c r="U225" s="192" t="n">
        <f aca="false">SUM(U226)</f>
        <v>0</v>
      </c>
      <c r="V225" s="192" t="n">
        <f aca="false">SUM(V226)</f>
        <v>100</v>
      </c>
      <c r="W225" s="192" t="n">
        <f aca="false">SUM(W226)</f>
        <v>15000</v>
      </c>
      <c r="X225" s="192" t="n">
        <f aca="false">SUM(X226)</f>
        <v>50000</v>
      </c>
      <c r="Y225" s="192" t="n">
        <f aca="false">SUM(Y226+Y228)</f>
        <v>50000</v>
      </c>
      <c r="Z225" s="192" t="n">
        <f aca="false">SUM(Z226+Z228)</f>
        <v>50000</v>
      </c>
      <c r="AA225" s="192" t="n">
        <f aca="false">SUM(AA226+AA228)</f>
        <v>50000</v>
      </c>
      <c r="AB225" s="192" t="n">
        <f aca="false">SUM(AB226+AB228)</f>
        <v>7230.75</v>
      </c>
      <c r="AC225" s="192" t="n">
        <f aca="false">SUM(AC226+AC228)</f>
        <v>50000</v>
      </c>
      <c r="AD225" s="192" t="n">
        <f aca="false">SUM(AD226+AD228)</f>
        <v>50000</v>
      </c>
      <c r="AE225" s="192" t="n">
        <f aca="false">SUM(AE226+AE228)</f>
        <v>0</v>
      </c>
      <c r="AF225" s="192" t="n">
        <f aca="false">SUM(AF226+AF228)</f>
        <v>0</v>
      </c>
      <c r="AG225" s="192" t="n">
        <f aca="false">SUM(AG226+AG228)</f>
        <v>50000</v>
      </c>
      <c r="AH225" s="192" t="n">
        <f aca="false">SUM(AH226+AH228)</f>
        <v>8325</v>
      </c>
      <c r="AI225" s="192" t="n">
        <f aca="false">SUM(AI226+AI228)</f>
        <v>50000</v>
      </c>
      <c r="AJ225" s="192" t="n">
        <f aca="false">SUM(AJ226+AJ228)</f>
        <v>0</v>
      </c>
      <c r="AK225" s="192" t="n">
        <f aca="false">SUM(AK226+AK228)</f>
        <v>50000</v>
      </c>
      <c r="AL225" s="192" t="n">
        <f aca="false">SUM(AL226+AL228)</f>
        <v>0</v>
      </c>
      <c r="AM225" s="192" t="n">
        <f aca="false">SUM(AM226+AM228)</f>
        <v>0</v>
      </c>
      <c r="AN225" s="192" t="n">
        <f aca="false">SUM(AN226+AN228)</f>
        <v>50000</v>
      </c>
      <c r="AO225" s="176" t="n">
        <f aca="false">SUM(AN225/$AN$2)</f>
        <v>6636.1404207313</v>
      </c>
      <c r="AP225" s="176" t="n">
        <f aca="false">SUM(AP226+AP228)</f>
        <v>100000</v>
      </c>
      <c r="AQ225" s="176"/>
      <c r="AR225" s="176" t="n">
        <f aca="false">SUM(AP225/$AN$2)</f>
        <v>13272.2808414626</v>
      </c>
      <c r="AS225" s="176" t="n">
        <v>100000</v>
      </c>
      <c r="AT225" s="176"/>
      <c r="AU225" s="176" t="n">
        <f aca="false">SUM(AU226+AU228)</f>
        <v>137.58</v>
      </c>
      <c r="AV225" s="177" t="n">
        <f aca="false">SUM(AU225/AR225*100)</f>
        <v>1.03659651</v>
      </c>
      <c r="BB225" s="19" t="n">
        <f aca="false">SUM(AW225+AX225+AY225+AZ225+BA225)</f>
        <v>0</v>
      </c>
      <c r="BC225" s="143" t="n">
        <f aca="false">SUM(AU225-BB225)</f>
        <v>137.58</v>
      </c>
    </row>
    <row r="226" s="177" customFormat="true" ht="12.75" hidden="true" customHeight="false" outlineLevel="0" collapsed="false">
      <c r="I226" s="177" t="n">
        <v>322</v>
      </c>
      <c r="J226" s="177" t="s">
        <v>394</v>
      </c>
      <c r="K226" s="177" t="n">
        <f aca="false">SUM(K229)</f>
        <v>170587.68</v>
      </c>
      <c r="L226" s="177" t="n">
        <f aca="false">SUM(L229)</f>
        <v>30000</v>
      </c>
      <c r="M226" s="177" t="n">
        <f aca="false">SUM(M229)</f>
        <v>30000</v>
      </c>
      <c r="N226" s="177" t="n">
        <f aca="false">SUM(N229)</f>
        <v>15000</v>
      </c>
      <c r="O226" s="177" t="n">
        <f aca="false">SUM(O229)</f>
        <v>15000</v>
      </c>
      <c r="P226" s="177" t="n">
        <f aca="false">SUM(P229)</f>
        <v>13000</v>
      </c>
      <c r="Q226" s="177" t="n">
        <f aca="false">SUM(Q229)</f>
        <v>13000</v>
      </c>
      <c r="R226" s="177" t="n">
        <f aca="false">SUM(R229)</f>
        <v>0</v>
      </c>
      <c r="S226" s="177" t="n">
        <f aca="false">SUM(S229)</f>
        <v>13000</v>
      </c>
      <c r="T226" s="177" t="n">
        <f aca="false">SUM(T229)</f>
        <v>0</v>
      </c>
      <c r="U226" s="177" t="n">
        <f aca="false">SUM(U229)</f>
        <v>0</v>
      </c>
      <c r="V226" s="177" t="n">
        <f aca="false">SUM(V229)</f>
        <v>100</v>
      </c>
      <c r="W226" s="177" t="n">
        <f aca="false">SUM(W229)</f>
        <v>15000</v>
      </c>
      <c r="X226" s="177" t="n">
        <f aca="false">SUM(X229)</f>
        <v>50000</v>
      </c>
      <c r="Y226" s="177" t="n">
        <f aca="false">SUM(Y227)</f>
        <v>0</v>
      </c>
      <c r="Z226" s="177" t="n">
        <f aca="false">SUM(Z227)</f>
        <v>0</v>
      </c>
      <c r="AA226" s="177" t="n">
        <v>0</v>
      </c>
      <c r="AB226" s="177" t="n">
        <f aca="false">SUM(AB227)</f>
        <v>3818.25</v>
      </c>
      <c r="AC226" s="177" t="n">
        <v>0</v>
      </c>
      <c r="AG226" s="177" t="n">
        <f aca="false">SUM(AC226+AE226-AF226)</f>
        <v>0</v>
      </c>
      <c r="AN226" s="177" t="n">
        <f aca="false">SUM(AK226+AL226-AM226)</f>
        <v>0</v>
      </c>
      <c r="AO226" s="177" t="n">
        <f aca="false">SUM(AN226/$AN$2)</f>
        <v>0</v>
      </c>
      <c r="AR226" s="177" t="n">
        <f aca="false">SUM(AP226/$AN$2)</f>
        <v>0</v>
      </c>
      <c r="AV226" s="177" t="e">
        <f aca="false">SUM(AU226/AR226*100)</f>
        <v>#DIV/0!</v>
      </c>
      <c r="BB226" s="177" t="n">
        <f aca="false">SUM(AW226+AX226+AY226+AZ226+BA226)</f>
        <v>0</v>
      </c>
      <c r="BC226" s="143" t="n">
        <f aca="false">SUM(AU226-BB226)</f>
        <v>0</v>
      </c>
    </row>
    <row r="227" s="177" customFormat="true" ht="12.75" hidden="true" customHeight="false" outlineLevel="0" collapsed="false">
      <c r="I227" s="177" t="n">
        <v>32241</v>
      </c>
      <c r="J227" s="177" t="s">
        <v>395</v>
      </c>
      <c r="AA227" s="177" t="n">
        <v>0</v>
      </c>
      <c r="AB227" s="177" t="n">
        <v>3818.25</v>
      </c>
      <c r="AC227" s="177" t="n">
        <v>0</v>
      </c>
      <c r="AG227" s="177" t="n">
        <f aca="false">SUM(AC227+AE227-AF227)</f>
        <v>0</v>
      </c>
      <c r="AN227" s="177" t="n">
        <f aca="false">SUM(AK227+AL227-AM227)</f>
        <v>0</v>
      </c>
      <c r="AO227" s="177" t="n">
        <f aca="false">SUM(AN227/$AN$2)</f>
        <v>0</v>
      </c>
      <c r="AR227" s="177" t="n">
        <f aca="false">SUM(AP227/$AN$2)</f>
        <v>0</v>
      </c>
      <c r="AV227" s="177" t="e">
        <f aca="false">SUM(AU227/AR227*100)</f>
        <v>#DIV/0!</v>
      </c>
      <c r="BB227" s="177" t="n">
        <f aca="false">SUM(AW227+AX227+AY227+AZ227+BA227)</f>
        <v>0</v>
      </c>
      <c r="BC227" s="143" t="n">
        <f aca="false">SUM(AU227-BB227)</f>
        <v>0</v>
      </c>
    </row>
    <row r="228" customFormat="false" ht="12.75" hidden="false" customHeight="false" outlineLevel="0" collapsed="false">
      <c r="A228" s="193"/>
      <c r="B228" s="194" t="s">
        <v>83</v>
      </c>
      <c r="C228" s="194"/>
      <c r="D228" s="194"/>
      <c r="E228" s="194"/>
      <c r="F228" s="194"/>
      <c r="G228" s="194"/>
      <c r="H228" s="194"/>
      <c r="I228" s="195" t="n">
        <v>323</v>
      </c>
      <c r="J228" s="196" t="s">
        <v>260</v>
      </c>
      <c r="K228" s="197"/>
      <c r="L228" s="197"/>
      <c r="M228" s="197"/>
      <c r="N228" s="197"/>
      <c r="O228" s="197"/>
      <c r="P228" s="197"/>
      <c r="Q228" s="197"/>
      <c r="R228" s="197"/>
      <c r="S228" s="197"/>
      <c r="T228" s="197"/>
      <c r="U228" s="197"/>
      <c r="V228" s="176"/>
      <c r="W228" s="188"/>
      <c r="X228" s="188"/>
      <c r="Y228" s="188" t="n">
        <f aca="false">SUM(Y229)</f>
        <v>50000</v>
      </c>
      <c r="Z228" s="188" t="n">
        <f aca="false">SUM(Z229)</f>
        <v>50000</v>
      </c>
      <c r="AA228" s="188" t="n">
        <f aca="false">SUM(AA229)</f>
        <v>50000</v>
      </c>
      <c r="AB228" s="188" t="n">
        <f aca="false">SUM(AB229)</f>
        <v>3412.5</v>
      </c>
      <c r="AC228" s="188" t="n">
        <f aca="false">SUM(AC229)</f>
        <v>50000</v>
      </c>
      <c r="AD228" s="188" t="n">
        <f aca="false">SUM(AD229)</f>
        <v>50000</v>
      </c>
      <c r="AE228" s="188" t="n">
        <f aca="false">SUM(AE229)</f>
        <v>0</v>
      </c>
      <c r="AF228" s="188" t="n">
        <f aca="false">SUM(AF229)</f>
        <v>0</v>
      </c>
      <c r="AG228" s="188" t="n">
        <f aca="false">SUM(AG229)</f>
        <v>50000</v>
      </c>
      <c r="AH228" s="188" t="n">
        <f aca="false">SUM(AH229)</f>
        <v>8325</v>
      </c>
      <c r="AI228" s="188" t="n">
        <f aca="false">SUM(AI229)</f>
        <v>50000</v>
      </c>
      <c r="AJ228" s="188" t="n">
        <f aca="false">SUM(AJ229)</f>
        <v>0</v>
      </c>
      <c r="AK228" s="188" t="n">
        <f aca="false">SUM(AK229)</f>
        <v>50000</v>
      </c>
      <c r="AL228" s="188" t="n">
        <f aca="false">SUM(AL229)</f>
        <v>0</v>
      </c>
      <c r="AM228" s="188" t="n">
        <f aca="false">SUM(AM229)</f>
        <v>0</v>
      </c>
      <c r="AN228" s="188" t="n">
        <f aca="false">SUM(AN229)</f>
        <v>50000</v>
      </c>
      <c r="AO228" s="176" t="n">
        <f aca="false">SUM(AN228/$AN$2)</f>
        <v>6636.1404207313</v>
      </c>
      <c r="AP228" s="188" t="n">
        <f aca="false">SUM(AP229)</f>
        <v>100000</v>
      </c>
      <c r="AQ228" s="188"/>
      <c r="AR228" s="176" t="n">
        <f aca="false">SUM(AP228/$AN$2)</f>
        <v>13272.2808414626</v>
      </c>
      <c r="AS228" s="188"/>
      <c r="AT228" s="188"/>
      <c r="AU228" s="176" t="n">
        <f aca="false">SUM(AU229)</f>
        <v>137.58</v>
      </c>
      <c r="AV228" s="177" t="n">
        <f aca="false">SUM(AU228/AR228*100)</f>
        <v>1.03659651</v>
      </c>
      <c r="BB228" s="19" t="n">
        <f aca="false">SUM(AW228+AX228+AY228+AZ228+BA228)</f>
        <v>0</v>
      </c>
      <c r="BC228" s="143" t="n">
        <f aca="false">SUM(AU228-BB228)</f>
        <v>137.58</v>
      </c>
    </row>
    <row r="229" customFormat="false" ht="12.75" hidden="false" customHeight="false" outlineLevel="0" collapsed="false">
      <c r="A229" s="193"/>
      <c r="B229" s="194"/>
      <c r="C229" s="194"/>
      <c r="D229" s="194"/>
      <c r="E229" s="194"/>
      <c r="F229" s="194"/>
      <c r="G229" s="194"/>
      <c r="H229" s="194"/>
      <c r="I229" s="195" t="n">
        <v>32329</v>
      </c>
      <c r="J229" s="196" t="s">
        <v>396</v>
      </c>
      <c r="K229" s="197" t="n">
        <v>170587.68</v>
      </c>
      <c r="L229" s="197" t="n">
        <v>30000</v>
      </c>
      <c r="M229" s="197" t="n">
        <v>30000</v>
      </c>
      <c r="N229" s="197" t="n">
        <v>15000</v>
      </c>
      <c r="O229" s="197" t="n">
        <v>15000</v>
      </c>
      <c r="P229" s="197" t="n">
        <v>13000</v>
      </c>
      <c r="Q229" s="197" t="n">
        <v>13000</v>
      </c>
      <c r="R229" s="197"/>
      <c r="S229" s="197" t="n">
        <v>13000</v>
      </c>
      <c r="T229" s="197"/>
      <c r="U229" s="197"/>
      <c r="V229" s="176" t="n">
        <f aca="false">S229/P229*100</f>
        <v>100</v>
      </c>
      <c r="W229" s="188" t="n">
        <v>15000</v>
      </c>
      <c r="X229" s="197" t="n">
        <v>50000</v>
      </c>
      <c r="Y229" s="197" t="n">
        <v>50000</v>
      </c>
      <c r="Z229" s="197" t="n">
        <v>50000</v>
      </c>
      <c r="AA229" s="197" t="n">
        <v>50000</v>
      </c>
      <c r="AB229" s="197" t="n">
        <v>3412.5</v>
      </c>
      <c r="AC229" s="197" t="n">
        <v>50000</v>
      </c>
      <c r="AD229" s="197" t="n">
        <v>50000</v>
      </c>
      <c r="AE229" s="197"/>
      <c r="AF229" s="197"/>
      <c r="AG229" s="198" t="n">
        <f aca="false">SUM(AD229+AE229-AF229)</f>
        <v>50000</v>
      </c>
      <c r="AH229" s="197" t="n">
        <v>8325</v>
      </c>
      <c r="AI229" s="197" t="n">
        <v>50000</v>
      </c>
      <c r="AJ229" s="129" t="n">
        <v>0</v>
      </c>
      <c r="AK229" s="197" t="n">
        <v>50000</v>
      </c>
      <c r="AL229" s="197"/>
      <c r="AM229" s="197"/>
      <c r="AN229" s="129" t="n">
        <f aca="false">SUM(AK229+AL229-AM229)</f>
        <v>50000</v>
      </c>
      <c r="AO229" s="176" t="n">
        <f aca="false">SUM(AN229/$AN$2)</f>
        <v>6636.1404207313</v>
      </c>
      <c r="AP229" s="131" t="n">
        <v>100000</v>
      </c>
      <c r="AQ229" s="131"/>
      <c r="AR229" s="176" t="n">
        <f aca="false">SUM(AP229/$AN$2)</f>
        <v>13272.2808414626</v>
      </c>
      <c r="AS229" s="131"/>
      <c r="AT229" s="131"/>
      <c r="AU229" s="176" t="n">
        <v>137.58</v>
      </c>
      <c r="AV229" s="177" t="n">
        <f aca="false">SUM(AU229/AR229*100)</f>
        <v>1.03659651</v>
      </c>
      <c r="AX229" s="19" t="n">
        <v>137.58</v>
      </c>
      <c r="BB229" s="19" t="n">
        <f aca="false">SUM(AW229+AX229+AY229+AZ229+BA229)</f>
        <v>137.58</v>
      </c>
      <c r="BC229" s="143" t="n">
        <f aca="false">SUM(AU229-BB229)</f>
        <v>0</v>
      </c>
    </row>
    <row r="230" customFormat="false" ht="12.75" hidden="false" customHeight="false" outlineLevel="0" collapsed="false">
      <c r="A230" s="184" t="s">
        <v>397</v>
      </c>
      <c r="B230" s="209"/>
      <c r="C230" s="209"/>
      <c r="D230" s="209"/>
      <c r="E230" s="209"/>
      <c r="F230" s="209"/>
      <c r="G230" s="209"/>
      <c r="H230" s="209"/>
      <c r="I230" s="173" t="s">
        <v>398</v>
      </c>
      <c r="J230" s="174" t="s">
        <v>399</v>
      </c>
      <c r="K230" s="175" t="e">
        <f aca="false">SUM(K231+#REF!+#REF!+#REF!+#REF!)</f>
        <v>#REF!</v>
      </c>
      <c r="L230" s="175" t="e">
        <f aca="false">SUM(L231+#REF!+#REF!+#REF!+#REF!)</f>
        <v>#REF!</v>
      </c>
      <c r="M230" s="175" t="e">
        <f aca="false">SUM(M231+#REF!+#REF!+#REF!+#REF!)</f>
        <v>#REF!</v>
      </c>
      <c r="N230" s="175" t="n">
        <f aca="false">SUM(N231)</f>
        <v>400000</v>
      </c>
      <c r="O230" s="175" t="n">
        <f aca="false">SUM(O231)</f>
        <v>400000</v>
      </c>
      <c r="P230" s="175" t="n">
        <f aca="false">SUM(P231)</f>
        <v>500000</v>
      </c>
      <c r="Q230" s="175" t="n">
        <f aca="false">SUM(Q231)</f>
        <v>500000</v>
      </c>
      <c r="R230" s="175" t="n">
        <f aca="false">SUM(R231)</f>
        <v>0</v>
      </c>
      <c r="S230" s="175" t="n">
        <f aca="false">SUM(S231)</f>
        <v>500000</v>
      </c>
      <c r="T230" s="175" t="n">
        <f aca="false">SUM(T231)</f>
        <v>0</v>
      </c>
      <c r="U230" s="175" t="n">
        <f aca="false">SUM(U231)</f>
        <v>0</v>
      </c>
      <c r="V230" s="175" t="n">
        <f aca="false">SUM(V231)</f>
        <v>100</v>
      </c>
      <c r="W230" s="175" t="n">
        <f aca="false">SUM(W231)</f>
        <v>625000</v>
      </c>
      <c r="X230" s="175" t="n">
        <f aca="false">SUM(X231)</f>
        <v>200000</v>
      </c>
      <c r="Y230" s="175" t="n">
        <f aca="false">SUM(Y231+Y244)</f>
        <v>100000</v>
      </c>
      <c r="Z230" s="175" t="n">
        <f aca="false">SUM(Z231+Z244)</f>
        <v>500000</v>
      </c>
      <c r="AA230" s="175" t="n">
        <f aca="false">SUM(AA231+AA244)</f>
        <v>150000</v>
      </c>
      <c r="AB230" s="175" t="n">
        <f aca="false">SUM(AB231+AB244)</f>
        <v>0</v>
      </c>
      <c r="AC230" s="175" t="n">
        <f aca="false">SUM(AC231+AC244)</f>
        <v>250000</v>
      </c>
      <c r="AD230" s="175" t="n">
        <f aca="false">SUM(AD231+AD244)</f>
        <v>250000</v>
      </c>
      <c r="AE230" s="175" t="n">
        <f aca="false">SUM(AE231+AE244)</f>
        <v>0</v>
      </c>
      <c r="AF230" s="175" t="n">
        <f aca="false">SUM(AF231+AF244)</f>
        <v>0</v>
      </c>
      <c r="AG230" s="175" t="n">
        <f aca="false">SUM(AG231+AG244)</f>
        <v>250000</v>
      </c>
      <c r="AH230" s="175" t="n">
        <f aca="false">SUM(AH231+AH244)</f>
        <v>143600</v>
      </c>
      <c r="AI230" s="175" t="n">
        <f aca="false">SUM(AI231+AI244)</f>
        <v>350000</v>
      </c>
      <c r="AJ230" s="175" t="n">
        <f aca="false">SUM(AJ231+AJ244)</f>
        <v>19017.5</v>
      </c>
      <c r="AK230" s="175" t="n">
        <f aca="false">SUM(AK231+AK244)</f>
        <v>3770000</v>
      </c>
      <c r="AL230" s="175" t="n">
        <f aca="false">SUM(AL231+AL244)</f>
        <v>450000</v>
      </c>
      <c r="AM230" s="175" t="n">
        <f aca="false">SUM(AM231+AM244)</f>
        <v>0</v>
      </c>
      <c r="AN230" s="175" t="n">
        <f aca="false">SUM(AN231+AN244)</f>
        <v>4220000</v>
      </c>
      <c r="AO230" s="176" t="n">
        <f aca="false">SUM(AN230/$AN$2)</f>
        <v>560090.251509722</v>
      </c>
      <c r="AP230" s="176" t="n">
        <f aca="false">SUM(AP231+AP244)</f>
        <v>6670000</v>
      </c>
      <c r="AQ230" s="176" t="n">
        <f aca="false">SUM(AQ231+AQ244)</f>
        <v>0</v>
      </c>
      <c r="AR230" s="176" t="n">
        <f aca="false">SUM(AP230/$AN$2)</f>
        <v>885261.132125556</v>
      </c>
      <c r="AS230" s="176" t="n">
        <f aca="false">SUM(AS231+AS244)</f>
        <v>6700000</v>
      </c>
      <c r="AT230" s="176" t="n">
        <f aca="false">SUM(AT231+AT244)</f>
        <v>0</v>
      </c>
      <c r="AU230" s="176" t="n">
        <f aca="false">SUM(AU231+AU244)</f>
        <v>0</v>
      </c>
      <c r="AV230" s="177" t="n">
        <f aca="false">SUM(AU230/AR230*100)</f>
        <v>0</v>
      </c>
      <c r="BB230" s="19" t="n">
        <f aca="false">SUM(AW230+AX230+AY230+AZ230+BA230)</f>
        <v>0</v>
      </c>
      <c r="BC230" s="143" t="n">
        <f aca="false">SUM(AU230-BB230)</f>
        <v>0</v>
      </c>
    </row>
    <row r="231" customFormat="false" ht="12.75" hidden="false" customHeight="false" outlineLevel="0" collapsed="false">
      <c r="A231" s="178" t="s">
        <v>400</v>
      </c>
      <c r="B231" s="172"/>
      <c r="C231" s="172"/>
      <c r="D231" s="172"/>
      <c r="E231" s="172"/>
      <c r="F231" s="172"/>
      <c r="G231" s="172"/>
      <c r="H231" s="172"/>
      <c r="I231" s="185" t="s">
        <v>314</v>
      </c>
      <c r="J231" s="186" t="s">
        <v>401</v>
      </c>
      <c r="K231" s="187" t="e">
        <f aca="false">SUM(K236)</f>
        <v>#REF!</v>
      </c>
      <c r="L231" s="187" t="e">
        <f aca="false">SUM(L236)</f>
        <v>#REF!</v>
      </c>
      <c r="M231" s="187" t="e">
        <f aca="false">SUM(M236)</f>
        <v>#REF!</v>
      </c>
      <c r="N231" s="187" t="n">
        <f aca="false">SUM(N236)</f>
        <v>400000</v>
      </c>
      <c r="O231" s="187" t="n">
        <f aca="false">SUM(O236)</f>
        <v>400000</v>
      </c>
      <c r="P231" s="187" t="n">
        <f aca="false">SUM(P236)</f>
        <v>500000</v>
      </c>
      <c r="Q231" s="187" t="n">
        <f aca="false">SUM(Q236)</f>
        <v>500000</v>
      </c>
      <c r="R231" s="187" t="n">
        <f aca="false">SUM(R236)</f>
        <v>0</v>
      </c>
      <c r="S231" s="187" t="n">
        <f aca="false">SUM(S236)</f>
        <v>500000</v>
      </c>
      <c r="T231" s="187" t="n">
        <f aca="false">SUM(T236)</f>
        <v>0</v>
      </c>
      <c r="U231" s="187" t="n">
        <f aca="false">SUM(U236)</f>
        <v>0</v>
      </c>
      <c r="V231" s="187" t="n">
        <f aca="false">SUM(V236)</f>
        <v>100</v>
      </c>
      <c r="W231" s="187" t="n">
        <f aca="false">SUM(W236)</f>
        <v>625000</v>
      </c>
      <c r="X231" s="187" t="n">
        <f aca="false">SUM(X236)</f>
        <v>200000</v>
      </c>
      <c r="Y231" s="187" t="n">
        <f aca="false">SUM(Y236)</f>
        <v>50000</v>
      </c>
      <c r="Z231" s="187" t="n">
        <f aca="false">SUM(Z236)</f>
        <v>50000</v>
      </c>
      <c r="AA231" s="187" t="n">
        <f aca="false">SUM(AA236)</f>
        <v>50000</v>
      </c>
      <c r="AB231" s="187" t="n">
        <f aca="false">SUM(AB236)</f>
        <v>0</v>
      </c>
      <c r="AC231" s="187" t="n">
        <f aca="false">SUM(AC236)</f>
        <v>50000</v>
      </c>
      <c r="AD231" s="187" t="n">
        <f aca="false">SUM(AD236)</f>
        <v>50000</v>
      </c>
      <c r="AE231" s="187" t="n">
        <f aca="false">SUM(AE236)</f>
        <v>0</v>
      </c>
      <c r="AF231" s="187" t="n">
        <f aca="false">SUM(AF236)</f>
        <v>0</v>
      </c>
      <c r="AG231" s="187" t="n">
        <f aca="false">SUM(AG236)</f>
        <v>50000</v>
      </c>
      <c r="AH231" s="187" t="n">
        <f aca="false">SUM(AH236)</f>
        <v>0</v>
      </c>
      <c r="AI231" s="187" t="n">
        <f aca="false">SUM(AI236)</f>
        <v>200000</v>
      </c>
      <c r="AJ231" s="187" t="n">
        <f aca="false">SUM(AJ236)</f>
        <v>19017.5</v>
      </c>
      <c r="AK231" s="187" t="n">
        <f aca="false">SUM(AK236)</f>
        <v>3620000</v>
      </c>
      <c r="AL231" s="187" t="n">
        <f aca="false">SUM(AL236)</f>
        <v>400000</v>
      </c>
      <c r="AM231" s="187" t="n">
        <f aca="false">SUM(AM236)</f>
        <v>0</v>
      </c>
      <c r="AN231" s="187" t="n">
        <f aca="false">SUM(AN236)</f>
        <v>4020000</v>
      </c>
      <c r="AO231" s="176" t="n">
        <f aca="false">SUM(AN231/$AN$2)</f>
        <v>533545.689826797</v>
      </c>
      <c r="AP231" s="188" t="n">
        <f aca="false">SUM(AP236)</f>
        <v>6470000</v>
      </c>
      <c r="AQ231" s="188" t="n">
        <f aca="false">SUM(AQ236)</f>
        <v>0</v>
      </c>
      <c r="AR231" s="176" t="n">
        <f aca="false">SUM(AP231/$AN$2)</f>
        <v>858716.570442631</v>
      </c>
      <c r="AS231" s="188" t="n">
        <f aca="false">SUM(AS236)</f>
        <v>6500000</v>
      </c>
      <c r="AT231" s="188" t="n">
        <f aca="false">SUM(AT236)</f>
        <v>0</v>
      </c>
      <c r="AU231" s="176" t="n">
        <v>0</v>
      </c>
      <c r="AV231" s="177" t="n">
        <f aca="false">SUM(AU231/AR231*100)</f>
        <v>0</v>
      </c>
      <c r="BB231" s="19" t="n">
        <f aca="false">SUM(AW231+AX231+AY231+AZ231+BA231)</f>
        <v>0</v>
      </c>
      <c r="BC231" s="143" t="n">
        <f aca="false">SUM(AU231-BB231)</f>
        <v>0</v>
      </c>
    </row>
    <row r="232" customFormat="false" ht="12.75" hidden="false" customHeight="false" outlineLevel="0" collapsed="false">
      <c r="A232" s="178"/>
      <c r="B232" s="172"/>
      <c r="C232" s="172"/>
      <c r="D232" s="172"/>
      <c r="E232" s="172"/>
      <c r="F232" s="172"/>
      <c r="G232" s="172"/>
      <c r="H232" s="172"/>
      <c r="I232" s="185" t="s">
        <v>377</v>
      </c>
      <c r="J232" s="186"/>
      <c r="K232" s="187" t="e">
        <f aca="false">SUM(K236)</f>
        <v>#REF!</v>
      </c>
      <c r="L232" s="187" t="e">
        <f aca="false">SUM(L236)</f>
        <v>#REF!</v>
      </c>
      <c r="M232" s="187" t="e">
        <f aca="false">SUM(M236)</f>
        <v>#REF!</v>
      </c>
      <c r="N232" s="187" t="n">
        <f aca="false">SUM(N236)</f>
        <v>400000</v>
      </c>
      <c r="O232" s="187" t="n">
        <f aca="false">SUM(O236)</f>
        <v>400000</v>
      </c>
      <c r="P232" s="187" t="n">
        <f aca="false">SUM(P236)</f>
        <v>500000</v>
      </c>
      <c r="Q232" s="187" t="n">
        <f aca="false">SUM(Q236)</f>
        <v>500000</v>
      </c>
      <c r="R232" s="187" t="n">
        <f aca="false">SUM(R236)</f>
        <v>0</v>
      </c>
      <c r="S232" s="187" t="n">
        <f aca="false">SUM(S236)</f>
        <v>500000</v>
      </c>
      <c r="T232" s="187" t="n">
        <f aca="false">SUM(T236)</f>
        <v>0</v>
      </c>
      <c r="U232" s="187" t="n">
        <f aca="false">SUM(U236)</f>
        <v>0</v>
      </c>
      <c r="V232" s="187" t="n">
        <f aca="false">SUM(V236)</f>
        <v>100</v>
      </c>
      <c r="W232" s="187" t="n">
        <f aca="false">SUM(W236)</f>
        <v>625000</v>
      </c>
      <c r="X232" s="187" t="n">
        <f aca="false">SUM(X236)</f>
        <v>200000</v>
      </c>
      <c r="Y232" s="187" t="n">
        <f aca="false">SUM(Y236)</f>
        <v>50000</v>
      </c>
      <c r="Z232" s="187" t="n">
        <f aca="false">SUM(Z236)</f>
        <v>50000</v>
      </c>
      <c r="AA232" s="187" t="n">
        <f aca="false">SUM(AA236)</f>
        <v>50000</v>
      </c>
      <c r="AB232" s="187" t="n">
        <f aca="false">SUM(AB236)</f>
        <v>0</v>
      </c>
      <c r="AC232" s="187" t="n">
        <f aca="false">SUM(AC236)</f>
        <v>50000</v>
      </c>
      <c r="AD232" s="187" t="n">
        <f aca="false">SUM(AD236)</f>
        <v>50000</v>
      </c>
      <c r="AE232" s="187" t="n">
        <f aca="false">SUM(AE236)</f>
        <v>0</v>
      </c>
      <c r="AF232" s="187" t="n">
        <f aca="false">SUM(AF236)</f>
        <v>0</v>
      </c>
      <c r="AG232" s="187" t="n">
        <f aca="false">SUM(AG236)</f>
        <v>50000</v>
      </c>
      <c r="AH232" s="187" t="n">
        <f aca="false">SUM(AH236)</f>
        <v>0</v>
      </c>
      <c r="AI232" s="187" t="n">
        <f aca="false">SUM(AI236)</f>
        <v>200000</v>
      </c>
      <c r="AJ232" s="187" t="n">
        <f aca="false">SUM(AJ236)</f>
        <v>19017.5</v>
      </c>
      <c r="AK232" s="187" t="n">
        <f aca="false">SUM(AK236)</f>
        <v>3620000</v>
      </c>
      <c r="AL232" s="187" t="n">
        <f aca="false">SUM(AL236)</f>
        <v>400000</v>
      </c>
      <c r="AM232" s="187" t="n">
        <f aca="false">SUM(AM236)</f>
        <v>0</v>
      </c>
      <c r="AN232" s="187" t="n">
        <f aca="false">SUM(AN236)</f>
        <v>4020000</v>
      </c>
      <c r="AO232" s="176" t="n">
        <f aca="false">SUM(AN232/$AN$2)</f>
        <v>533545.689826797</v>
      </c>
      <c r="AP232" s="188" t="n">
        <f aca="false">SUM(AP236)</f>
        <v>6470000</v>
      </c>
      <c r="AQ232" s="188" t="n">
        <f aca="false">SUM(AQ236)</f>
        <v>0</v>
      </c>
      <c r="AR232" s="176" t="n">
        <f aca="false">SUM(AP232/$AN$2)</f>
        <v>858716.570442631</v>
      </c>
      <c r="AS232" s="188" t="n">
        <f aca="false">SUM(AS236)</f>
        <v>6500000</v>
      </c>
      <c r="AT232" s="188" t="n">
        <f aca="false">SUM(AT236)</f>
        <v>0</v>
      </c>
      <c r="AU232" s="176"/>
      <c r="AV232" s="177" t="n">
        <f aca="false">SUM(AU232/AR232*100)</f>
        <v>0</v>
      </c>
      <c r="BB232" s="19" t="n">
        <f aca="false">SUM(AW232+AX232+AY232+AZ232+BA232)</f>
        <v>0</v>
      </c>
      <c r="BC232" s="143" t="n">
        <f aca="false">SUM(AU232-BB232)</f>
        <v>0</v>
      </c>
    </row>
    <row r="233" customFormat="false" ht="12.75" hidden="false" customHeight="false" outlineLevel="0" collapsed="false">
      <c r="A233" s="178"/>
      <c r="B233" s="172" t="s">
        <v>229</v>
      </c>
      <c r="C233" s="172"/>
      <c r="D233" s="172"/>
      <c r="E233" s="172"/>
      <c r="F233" s="172"/>
      <c r="G233" s="172"/>
      <c r="H233" s="172"/>
      <c r="I233" s="201" t="s">
        <v>230</v>
      </c>
      <c r="J233" s="186" t="s">
        <v>28</v>
      </c>
      <c r="K233" s="187"/>
      <c r="L233" s="187"/>
      <c r="M233" s="187"/>
      <c r="N233" s="187"/>
      <c r="O233" s="187"/>
      <c r="P233" s="187"/>
      <c r="Q233" s="187"/>
      <c r="R233" s="187"/>
      <c r="S233" s="187"/>
      <c r="T233" s="187"/>
      <c r="U233" s="187"/>
      <c r="V233" s="187"/>
      <c r="W233" s="187"/>
      <c r="X233" s="187"/>
      <c r="Y233" s="187"/>
      <c r="Z233" s="187"/>
      <c r="AA233" s="187"/>
      <c r="AB233" s="187"/>
      <c r="AC233" s="187"/>
      <c r="AD233" s="187"/>
      <c r="AE233" s="187"/>
      <c r="AF233" s="187"/>
      <c r="AG233" s="187"/>
      <c r="AH233" s="187"/>
      <c r="AI233" s="187"/>
      <c r="AJ233" s="187"/>
      <c r="AK233" s="187"/>
      <c r="AL233" s="187"/>
      <c r="AM233" s="187"/>
      <c r="AN233" s="187"/>
      <c r="AO233" s="176" t="n">
        <f aca="false">SUM(AN233/$AN$2)</f>
        <v>0</v>
      </c>
      <c r="AP233" s="188" t="n">
        <v>250000</v>
      </c>
      <c r="AQ233" s="188"/>
      <c r="AR233" s="176" t="n">
        <f aca="false">SUM(AP233/$AN$2)</f>
        <v>33180.7021036565</v>
      </c>
      <c r="AS233" s="188"/>
      <c r="AT233" s="188"/>
      <c r="AU233" s="176"/>
      <c r="AV233" s="177" t="n">
        <f aca="false">SUM(AU233/AR233*100)</f>
        <v>0</v>
      </c>
      <c r="BC233" s="143" t="n">
        <f aca="false">SUM(AU233-BB233)</f>
        <v>0</v>
      </c>
    </row>
    <row r="234" customFormat="false" ht="12.75" hidden="false" customHeight="false" outlineLevel="0" collapsed="false">
      <c r="A234" s="178"/>
      <c r="B234" s="172" t="s">
        <v>229</v>
      </c>
      <c r="C234" s="172"/>
      <c r="D234" s="172"/>
      <c r="E234" s="172"/>
      <c r="F234" s="172"/>
      <c r="G234" s="172"/>
      <c r="H234" s="172"/>
      <c r="I234" s="201" t="s">
        <v>402</v>
      </c>
      <c r="J234" s="186" t="s">
        <v>403</v>
      </c>
      <c r="K234" s="187"/>
      <c r="L234" s="187"/>
      <c r="M234" s="187"/>
      <c r="N234" s="187"/>
      <c r="O234" s="187"/>
      <c r="P234" s="187"/>
      <c r="Q234" s="187"/>
      <c r="R234" s="187"/>
      <c r="S234" s="187"/>
      <c r="T234" s="187"/>
      <c r="U234" s="187"/>
      <c r="V234" s="187"/>
      <c r="W234" s="187"/>
      <c r="X234" s="187"/>
      <c r="Y234" s="187"/>
      <c r="Z234" s="187"/>
      <c r="AA234" s="187"/>
      <c r="AB234" s="187"/>
      <c r="AC234" s="187"/>
      <c r="AD234" s="187"/>
      <c r="AE234" s="187"/>
      <c r="AF234" s="187"/>
      <c r="AG234" s="187"/>
      <c r="AH234" s="187"/>
      <c r="AI234" s="187"/>
      <c r="AJ234" s="187"/>
      <c r="AK234" s="187"/>
      <c r="AL234" s="187"/>
      <c r="AM234" s="187"/>
      <c r="AN234" s="187"/>
      <c r="AO234" s="176" t="n">
        <f aca="false">SUM(AN234/$AN$2)</f>
        <v>0</v>
      </c>
      <c r="AP234" s="188" t="n">
        <v>6200000</v>
      </c>
      <c r="AQ234" s="188"/>
      <c r="AR234" s="176" t="n">
        <f aca="false">SUM(AP234/$AN$2)</f>
        <v>822881.412170682</v>
      </c>
      <c r="AS234" s="188"/>
      <c r="AT234" s="188"/>
      <c r="AU234" s="176"/>
      <c r="AV234" s="177" t="n">
        <f aca="false">SUM(AU234/AR234*100)</f>
        <v>0</v>
      </c>
      <c r="BC234" s="143" t="n">
        <f aca="false">SUM(AU234-BB234)</f>
        <v>0</v>
      </c>
    </row>
    <row r="235" customFormat="false" ht="12.75" hidden="false" customHeight="false" outlineLevel="0" collapsed="false">
      <c r="A235" s="178"/>
      <c r="B235" s="172" t="s">
        <v>229</v>
      </c>
      <c r="C235" s="172"/>
      <c r="D235" s="172"/>
      <c r="E235" s="172"/>
      <c r="F235" s="172"/>
      <c r="G235" s="172"/>
      <c r="H235" s="172"/>
      <c r="I235" s="201" t="s">
        <v>316</v>
      </c>
      <c r="J235" s="186" t="s">
        <v>317</v>
      </c>
      <c r="K235" s="187"/>
      <c r="L235" s="187"/>
      <c r="M235" s="187"/>
      <c r="N235" s="187"/>
      <c r="O235" s="187"/>
      <c r="P235" s="187"/>
      <c r="Q235" s="187"/>
      <c r="R235" s="187"/>
      <c r="S235" s="187"/>
      <c r="T235" s="187"/>
      <c r="U235" s="187"/>
      <c r="V235" s="187"/>
      <c r="W235" s="187"/>
      <c r="X235" s="187"/>
      <c r="Y235" s="187"/>
      <c r="Z235" s="187"/>
      <c r="AA235" s="187"/>
      <c r="AB235" s="187"/>
      <c r="AC235" s="187"/>
      <c r="AD235" s="187"/>
      <c r="AE235" s="187"/>
      <c r="AF235" s="187"/>
      <c r="AG235" s="187"/>
      <c r="AH235" s="187"/>
      <c r="AI235" s="187"/>
      <c r="AJ235" s="187"/>
      <c r="AK235" s="187"/>
      <c r="AL235" s="187"/>
      <c r="AM235" s="187"/>
      <c r="AN235" s="187"/>
      <c r="AO235" s="176" t="n">
        <f aca="false">SUM(AN235/$AN$2)</f>
        <v>0</v>
      </c>
      <c r="AP235" s="188" t="n">
        <v>20000</v>
      </c>
      <c r="AQ235" s="188"/>
      <c r="AR235" s="176" t="n">
        <f aca="false">SUM(AP235/$AN$2)</f>
        <v>2654.45616829252</v>
      </c>
      <c r="AS235" s="188"/>
      <c r="AT235" s="188"/>
      <c r="AU235" s="176"/>
      <c r="AV235" s="177" t="n">
        <f aca="false">SUM(AU235/AR235*100)</f>
        <v>0</v>
      </c>
      <c r="BC235" s="143" t="n">
        <f aca="false">SUM(AU235-BB235)</f>
        <v>0</v>
      </c>
    </row>
    <row r="236" customFormat="false" ht="12.75" hidden="false" customHeight="false" outlineLevel="0" collapsed="false">
      <c r="A236" s="189"/>
      <c r="B236" s="190"/>
      <c r="C236" s="190"/>
      <c r="D236" s="190"/>
      <c r="E236" s="190"/>
      <c r="F236" s="190"/>
      <c r="G236" s="190"/>
      <c r="H236" s="190"/>
      <c r="I236" s="191" t="n">
        <v>4</v>
      </c>
      <c r="J236" s="84" t="s">
        <v>71</v>
      </c>
      <c r="K236" s="192" t="e">
        <f aca="false">SUM(K237)</f>
        <v>#REF!</v>
      </c>
      <c r="L236" s="192" t="e">
        <f aca="false">SUM(L237)</f>
        <v>#REF!</v>
      </c>
      <c r="M236" s="192" t="e">
        <f aca="false">SUM(M237)</f>
        <v>#REF!</v>
      </c>
      <c r="N236" s="192" t="n">
        <f aca="false">SUM(N237)</f>
        <v>400000</v>
      </c>
      <c r="O236" s="192" t="n">
        <f aca="false">SUM(O237)</f>
        <v>400000</v>
      </c>
      <c r="P236" s="192" t="n">
        <f aca="false">SUM(P237)</f>
        <v>500000</v>
      </c>
      <c r="Q236" s="192" t="n">
        <f aca="false">SUM(Q237)</f>
        <v>500000</v>
      </c>
      <c r="R236" s="192" t="n">
        <f aca="false">SUM(R237)</f>
        <v>0</v>
      </c>
      <c r="S236" s="192" t="n">
        <f aca="false">SUM(S237)</f>
        <v>500000</v>
      </c>
      <c r="T236" s="192" t="n">
        <f aca="false">SUM(T237)</f>
        <v>0</v>
      </c>
      <c r="U236" s="192" t="n">
        <f aca="false">SUM(U237)</f>
        <v>0</v>
      </c>
      <c r="V236" s="192" t="n">
        <f aca="false">SUM(V237)</f>
        <v>100</v>
      </c>
      <c r="W236" s="192" t="n">
        <f aca="false">SUM(W237)</f>
        <v>625000</v>
      </c>
      <c r="X236" s="192" t="n">
        <f aca="false">SUM(X237)</f>
        <v>200000</v>
      </c>
      <c r="Y236" s="192" t="n">
        <f aca="false">SUM(Y237)</f>
        <v>50000</v>
      </c>
      <c r="Z236" s="192" t="n">
        <f aca="false">SUM(Z237)</f>
        <v>50000</v>
      </c>
      <c r="AA236" s="192" t="n">
        <f aca="false">SUM(AA237)</f>
        <v>50000</v>
      </c>
      <c r="AB236" s="192" t="n">
        <f aca="false">SUM(AB237)</f>
        <v>0</v>
      </c>
      <c r="AC236" s="192" t="n">
        <f aca="false">SUM(AC237)</f>
        <v>50000</v>
      </c>
      <c r="AD236" s="192" t="n">
        <f aca="false">SUM(AD237)</f>
        <v>50000</v>
      </c>
      <c r="AE236" s="192" t="n">
        <f aca="false">SUM(AE237)</f>
        <v>0</v>
      </c>
      <c r="AF236" s="192" t="n">
        <f aca="false">SUM(AF237)</f>
        <v>0</v>
      </c>
      <c r="AG236" s="192" t="n">
        <f aca="false">SUM(AG237)</f>
        <v>50000</v>
      </c>
      <c r="AH236" s="192" t="n">
        <f aca="false">SUM(AH237)</f>
        <v>0</v>
      </c>
      <c r="AI236" s="192" t="n">
        <f aca="false">SUM(AI237)</f>
        <v>200000</v>
      </c>
      <c r="AJ236" s="192" t="n">
        <f aca="false">SUM(AJ237)</f>
        <v>19017.5</v>
      </c>
      <c r="AK236" s="192" t="n">
        <f aca="false">SUM(AK237)</f>
        <v>3620000</v>
      </c>
      <c r="AL236" s="192" t="n">
        <f aca="false">SUM(AL237)</f>
        <v>400000</v>
      </c>
      <c r="AM236" s="192" t="n">
        <f aca="false">SUM(AM237)</f>
        <v>0</v>
      </c>
      <c r="AN236" s="192" t="n">
        <f aca="false">SUM(AN237)</f>
        <v>4020000</v>
      </c>
      <c r="AO236" s="176" t="n">
        <f aca="false">SUM(AN236/$AN$2)</f>
        <v>533545.689826797</v>
      </c>
      <c r="AP236" s="176" t="n">
        <f aca="false">SUM(AP237)</f>
        <v>6470000</v>
      </c>
      <c r="AQ236" s="176" t="n">
        <f aca="false">SUM(AQ237)</f>
        <v>0</v>
      </c>
      <c r="AR236" s="176" t="n">
        <f aca="false">SUM(AP236/$AN$2)</f>
        <v>858716.570442631</v>
      </c>
      <c r="AS236" s="176" t="n">
        <f aca="false">SUM(AS237)</f>
        <v>6500000</v>
      </c>
      <c r="AT236" s="176" t="n">
        <f aca="false">SUM(AT237)</f>
        <v>0</v>
      </c>
      <c r="AU236" s="176"/>
      <c r="AV236" s="177" t="n">
        <f aca="false">SUM(AU236/AR236*100)</f>
        <v>0</v>
      </c>
      <c r="BB236" s="19" t="n">
        <f aca="false">SUM(AW236+AX236+AY236+AZ236+BA236)</f>
        <v>0</v>
      </c>
      <c r="BC236" s="143" t="n">
        <f aca="false">SUM(AU236-BB236)</f>
        <v>0</v>
      </c>
    </row>
    <row r="237" customFormat="false" ht="12.75" hidden="false" customHeight="false" outlineLevel="0" collapsed="false">
      <c r="A237" s="189"/>
      <c r="B237" s="190"/>
      <c r="C237" s="190"/>
      <c r="D237" s="190"/>
      <c r="E237" s="190"/>
      <c r="F237" s="190"/>
      <c r="G237" s="190"/>
      <c r="H237" s="190"/>
      <c r="I237" s="191" t="n">
        <v>42</v>
      </c>
      <c r="J237" s="84" t="s">
        <v>378</v>
      </c>
      <c r="K237" s="192" t="e">
        <f aca="false">SUM(K238:K238)</f>
        <v>#REF!</v>
      </c>
      <c r="L237" s="192" t="e">
        <f aca="false">SUM(L238:L238)</f>
        <v>#REF!</v>
      </c>
      <c r="M237" s="192" t="e">
        <f aca="false">SUM(M238:M238)</f>
        <v>#REF!</v>
      </c>
      <c r="N237" s="192" t="n">
        <f aca="false">SUM(N238)</f>
        <v>400000</v>
      </c>
      <c r="O237" s="192" t="n">
        <f aca="false">SUM(O238)</f>
        <v>400000</v>
      </c>
      <c r="P237" s="192" t="n">
        <f aca="false">SUM(P238)</f>
        <v>500000</v>
      </c>
      <c r="Q237" s="192" t="n">
        <f aca="false">SUM(Q238)</f>
        <v>500000</v>
      </c>
      <c r="R237" s="192" t="n">
        <f aca="false">SUM(R238)</f>
        <v>0</v>
      </c>
      <c r="S237" s="192" t="n">
        <f aca="false">SUM(S238)</f>
        <v>500000</v>
      </c>
      <c r="T237" s="192" t="n">
        <f aca="false">SUM(T238)</f>
        <v>0</v>
      </c>
      <c r="U237" s="192" t="n">
        <f aca="false">SUM(U238)</f>
        <v>0</v>
      </c>
      <c r="V237" s="192" t="n">
        <f aca="false">SUM(V238)</f>
        <v>100</v>
      </c>
      <c r="W237" s="192" t="n">
        <f aca="false">SUM(W238)</f>
        <v>625000</v>
      </c>
      <c r="X237" s="192" t="n">
        <f aca="false">SUM(X238)</f>
        <v>200000</v>
      </c>
      <c r="Y237" s="192" t="n">
        <f aca="false">SUM(Y238)</f>
        <v>50000</v>
      </c>
      <c r="Z237" s="192" t="n">
        <f aca="false">SUM(Z238)</f>
        <v>50000</v>
      </c>
      <c r="AA237" s="192" t="n">
        <f aca="false">SUM(AA238)</f>
        <v>50000</v>
      </c>
      <c r="AB237" s="192" t="n">
        <f aca="false">SUM(AB238)</f>
        <v>0</v>
      </c>
      <c r="AC237" s="192" t="n">
        <f aca="false">SUM(AC238)</f>
        <v>50000</v>
      </c>
      <c r="AD237" s="192" t="n">
        <f aca="false">SUM(AD238)</f>
        <v>50000</v>
      </c>
      <c r="AE237" s="192" t="n">
        <f aca="false">SUM(AE238)</f>
        <v>0</v>
      </c>
      <c r="AF237" s="192" t="n">
        <f aca="false">SUM(AF238)</f>
        <v>0</v>
      </c>
      <c r="AG237" s="192" t="n">
        <f aca="false">SUM(AG238)</f>
        <v>50000</v>
      </c>
      <c r="AH237" s="192" t="n">
        <f aca="false">SUM(AH238)</f>
        <v>0</v>
      </c>
      <c r="AI237" s="192" t="n">
        <f aca="false">SUM(AI238)</f>
        <v>200000</v>
      </c>
      <c r="AJ237" s="192" t="n">
        <f aca="false">SUM(AJ238)</f>
        <v>19017.5</v>
      </c>
      <c r="AK237" s="192" t="n">
        <f aca="false">SUM(AK238)</f>
        <v>3620000</v>
      </c>
      <c r="AL237" s="192" t="n">
        <f aca="false">SUM(AL238)</f>
        <v>400000</v>
      </c>
      <c r="AM237" s="192" t="n">
        <f aca="false">SUM(AM238)</f>
        <v>0</v>
      </c>
      <c r="AN237" s="192" t="n">
        <f aca="false">SUM(AN238)</f>
        <v>4020000</v>
      </c>
      <c r="AO237" s="176" t="n">
        <f aca="false">SUM(AN237/$AN$2)</f>
        <v>533545.689826797</v>
      </c>
      <c r="AP237" s="176" t="n">
        <f aca="false">SUM(AP238)</f>
        <v>6470000</v>
      </c>
      <c r="AQ237" s="176"/>
      <c r="AR237" s="176" t="n">
        <f aca="false">SUM(AP237/$AN$2)</f>
        <v>858716.570442631</v>
      </c>
      <c r="AS237" s="176" t="n">
        <v>6500000</v>
      </c>
      <c r="AT237" s="176"/>
      <c r="AU237" s="176"/>
      <c r="AV237" s="177" t="n">
        <f aca="false">SUM(AU237/AR237*100)</f>
        <v>0</v>
      </c>
      <c r="BB237" s="19" t="n">
        <f aca="false">SUM(AW237+AX237+AY237+AZ237+BA237)</f>
        <v>0</v>
      </c>
      <c r="BC237" s="143" t="n">
        <f aca="false">SUM(AU237-BB237)</f>
        <v>0</v>
      </c>
    </row>
    <row r="238" customFormat="false" ht="12.75" hidden="false" customHeight="false" outlineLevel="0" collapsed="false">
      <c r="A238" s="193"/>
      <c r="B238" s="194"/>
      <c r="C238" s="194"/>
      <c r="D238" s="194"/>
      <c r="E238" s="194"/>
      <c r="F238" s="194"/>
      <c r="G238" s="194"/>
      <c r="H238" s="194"/>
      <c r="I238" s="195" t="n">
        <v>421</v>
      </c>
      <c r="J238" s="196" t="s">
        <v>380</v>
      </c>
      <c r="K238" s="197" t="e">
        <f aca="false">SUM(#REF!)</f>
        <v>#REF!</v>
      </c>
      <c r="L238" s="197" t="e">
        <f aca="false">SUM(#REF!)</f>
        <v>#REF!</v>
      </c>
      <c r="M238" s="197" t="e">
        <f aca="false">SUM(#REF!)</f>
        <v>#REF!</v>
      </c>
      <c r="N238" s="197" t="n">
        <f aca="false">SUM(N240:N240)</f>
        <v>400000</v>
      </c>
      <c r="O238" s="197" t="n">
        <f aca="false">SUM(O240:O240)</f>
        <v>400000</v>
      </c>
      <c r="P238" s="197" t="n">
        <f aca="false">SUM(P240:P240)</f>
        <v>500000</v>
      </c>
      <c r="Q238" s="197" t="n">
        <f aca="false">SUM(Q240:Q240)</f>
        <v>500000</v>
      </c>
      <c r="R238" s="197" t="n">
        <f aca="false">SUM(R240:R240)</f>
        <v>0</v>
      </c>
      <c r="S238" s="197" t="n">
        <f aca="false">SUM(S240:S240)</f>
        <v>500000</v>
      </c>
      <c r="T238" s="197" t="n">
        <f aca="false">SUM(T240:T240)</f>
        <v>0</v>
      </c>
      <c r="U238" s="197" t="n">
        <f aca="false">SUM(U240:U240)</f>
        <v>0</v>
      </c>
      <c r="V238" s="197" t="n">
        <f aca="false">SUM(V240:V240)</f>
        <v>100</v>
      </c>
      <c r="W238" s="197" t="n">
        <f aca="false">SUM(W240:W240)</f>
        <v>625000</v>
      </c>
      <c r="X238" s="197" t="n">
        <f aca="false">SUM(X240:X240)</f>
        <v>200000</v>
      </c>
      <c r="Y238" s="197" t="n">
        <f aca="false">SUM(Y240:Y240)</f>
        <v>50000</v>
      </c>
      <c r="Z238" s="197" t="n">
        <f aca="false">SUM(Z240:Z240)</f>
        <v>50000</v>
      </c>
      <c r="AA238" s="197" t="n">
        <f aca="false">SUM(AA240:AA240)</f>
        <v>50000</v>
      </c>
      <c r="AB238" s="197" t="n">
        <f aca="false">SUM(AB240:AB240)</f>
        <v>0</v>
      </c>
      <c r="AC238" s="197" t="n">
        <f aca="false">SUM(AC240:AC240)</f>
        <v>50000</v>
      </c>
      <c r="AD238" s="197" t="n">
        <f aca="false">SUM(AD240:AD240)</f>
        <v>50000</v>
      </c>
      <c r="AE238" s="197" t="n">
        <f aca="false">SUM(AE240:AE240)</f>
        <v>0</v>
      </c>
      <c r="AF238" s="197" t="n">
        <f aca="false">SUM(AF240:AF240)</f>
        <v>0</v>
      </c>
      <c r="AG238" s="197" t="n">
        <f aca="false">SUM(AG243+AG240)</f>
        <v>50000</v>
      </c>
      <c r="AH238" s="197" t="n">
        <f aca="false">SUM(AH243+AH240)</f>
        <v>0</v>
      </c>
      <c r="AI238" s="197" t="n">
        <f aca="false">SUM(AI243+AI240)</f>
        <v>200000</v>
      </c>
      <c r="AJ238" s="197" t="n">
        <f aca="false">SUM(AJ240:AJ243)</f>
        <v>19017.5</v>
      </c>
      <c r="AK238" s="197" t="n">
        <f aca="false">SUM(AK239:AK243)</f>
        <v>3620000</v>
      </c>
      <c r="AL238" s="197" t="n">
        <f aca="false">SUM(AL239:AL243)</f>
        <v>400000</v>
      </c>
      <c r="AM238" s="197" t="n">
        <f aca="false">SUM(AM239:AM243)</f>
        <v>0</v>
      </c>
      <c r="AN238" s="197" t="n">
        <f aca="false">SUM(AN239:AN243)</f>
        <v>4020000</v>
      </c>
      <c r="AO238" s="176" t="n">
        <f aca="false">SUM(AN238/$AN$2)</f>
        <v>533545.689826797</v>
      </c>
      <c r="AP238" s="188" t="n">
        <f aca="false">SUM(AP239:AP243)</f>
        <v>6470000</v>
      </c>
      <c r="AQ238" s="188"/>
      <c r="AR238" s="176" t="n">
        <f aca="false">SUM(AP238/$AN$2)</f>
        <v>858716.570442631</v>
      </c>
      <c r="AS238" s="188"/>
      <c r="AT238" s="188"/>
      <c r="AU238" s="176"/>
      <c r="AV238" s="177" t="n">
        <f aca="false">SUM(AU238/AR238*100)</f>
        <v>0</v>
      </c>
      <c r="BB238" s="19" t="n">
        <f aca="false">SUM(AW238+AX238+AY238+AZ238+BA238)</f>
        <v>0</v>
      </c>
      <c r="BC238" s="143" t="n">
        <f aca="false">SUM(AU238-BB238)</f>
        <v>0</v>
      </c>
    </row>
    <row r="239" customFormat="false" ht="12.75" hidden="false" customHeight="false" outlineLevel="0" collapsed="false">
      <c r="A239" s="193"/>
      <c r="B239" s="194"/>
      <c r="C239" s="194"/>
      <c r="D239" s="194"/>
      <c r="E239" s="194"/>
      <c r="F239" s="194"/>
      <c r="G239" s="194"/>
      <c r="H239" s="194"/>
      <c r="I239" s="195" t="n">
        <v>42131</v>
      </c>
      <c r="J239" s="196" t="s">
        <v>404</v>
      </c>
      <c r="K239" s="197"/>
      <c r="L239" s="197"/>
      <c r="M239" s="197"/>
      <c r="N239" s="197"/>
      <c r="O239" s="197"/>
      <c r="P239" s="197"/>
      <c r="Q239" s="197"/>
      <c r="R239" s="197"/>
      <c r="S239" s="197"/>
      <c r="T239" s="197"/>
      <c r="U239" s="197"/>
      <c r="V239" s="197"/>
      <c r="W239" s="197"/>
      <c r="X239" s="197"/>
      <c r="Y239" s="197"/>
      <c r="Z239" s="197"/>
      <c r="AA239" s="197"/>
      <c r="AB239" s="197"/>
      <c r="AC239" s="197"/>
      <c r="AD239" s="197"/>
      <c r="AE239" s="197"/>
      <c r="AF239" s="197"/>
      <c r="AG239" s="197"/>
      <c r="AH239" s="197"/>
      <c r="AI239" s="197"/>
      <c r="AJ239" s="197"/>
      <c r="AK239" s="197"/>
      <c r="AL239" s="197" t="n">
        <v>400000</v>
      </c>
      <c r="AM239" s="197"/>
      <c r="AN239" s="197" t="n">
        <f aca="false">SUM(AK239+AL239-AM239)</f>
        <v>400000</v>
      </c>
      <c r="AO239" s="176" t="n">
        <f aca="false">SUM(AN239/$AN$2)</f>
        <v>53089.1233658504</v>
      </c>
      <c r="AP239" s="188" t="n">
        <v>250000</v>
      </c>
      <c r="AQ239" s="188"/>
      <c r="AR239" s="176" t="n">
        <f aca="false">SUM(AP239/$AN$2)</f>
        <v>33180.7021036565</v>
      </c>
      <c r="AS239" s="188"/>
      <c r="AT239" s="188"/>
      <c r="AU239" s="176"/>
      <c r="AV239" s="177" t="n">
        <f aca="false">SUM(AU239/AR239*100)</f>
        <v>0</v>
      </c>
      <c r="BB239" s="19" t="n">
        <f aca="false">SUM(AW239+AX239+AY239+AZ239+BA239)</f>
        <v>0</v>
      </c>
      <c r="BC239" s="143" t="n">
        <f aca="false">SUM(AU239-BB239)</f>
        <v>0</v>
      </c>
    </row>
    <row r="240" customFormat="false" ht="12.75" hidden="false" customHeight="false" outlineLevel="0" collapsed="false">
      <c r="A240" s="193"/>
      <c r="B240" s="194"/>
      <c r="C240" s="194"/>
      <c r="D240" s="194"/>
      <c r="E240" s="194"/>
      <c r="F240" s="194"/>
      <c r="G240" s="194"/>
      <c r="H240" s="194"/>
      <c r="I240" s="195" t="n">
        <v>42141</v>
      </c>
      <c r="J240" s="196" t="s">
        <v>405</v>
      </c>
      <c r="K240" s="197"/>
      <c r="L240" s="197"/>
      <c r="M240" s="197"/>
      <c r="N240" s="197" t="n">
        <v>400000</v>
      </c>
      <c r="O240" s="197" t="n">
        <v>400000</v>
      </c>
      <c r="P240" s="197" t="n">
        <v>500000</v>
      </c>
      <c r="Q240" s="197" t="n">
        <v>500000</v>
      </c>
      <c r="R240" s="197"/>
      <c r="S240" s="197" t="n">
        <v>500000</v>
      </c>
      <c r="T240" s="197"/>
      <c r="U240" s="197"/>
      <c r="V240" s="176" t="n">
        <f aca="false">S240/P240*100</f>
        <v>100</v>
      </c>
      <c r="W240" s="188" t="n">
        <v>625000</v>
      </c>
      <c r="X240" s="197" t="n">
        <v>200000</v>
      </c>
      <c r="Y240" s="197" t="n">
        <v>50000</v>
      </c>
      <c r="Z240" s="197" t="n">
        <v>50000</v>
      </c>
      <c r="AA240" s="197" t="n">
        <v>50000</v>
      </c>
      <c r="AB240" s="197"/>
      <c r="AC240" s="197" t="n">
        <v>50000</v>
      </c>
      <c r="AD240" s="197" t="n">
        <v>50000</v>
      </c>
      <c r="AE240" s="197"/>
      <c r="AF240" s="197"/>
      <c r="AG240" s="198" t="n">
        <f aca="false">SUM(AD240+AE240-AF240)</f>
        <v>50000</v>
      </c>
      <c r="AH240" s="197"/>
      <c r="AI240" s="197" t="n">
        <v>200000</v>
      </c>
      <c r="AJ240" s="129" t="n">
        <v>0</v>
      </c>
      <c r="AK240" s="197" t="n">
        <v>20000</v>
      </c>
      <c r="AL240" s="197"/>
      <c r="AM240" s="197"/>
      <c r="AN240" s="129" t="n">
        <f aca="false">SUM(AK240+AL240-AM240)</f>
        <v>20000</v>
      </c>
      <c r="AO240" s="176" t="n">
        <f aca="false">SUM(AN240/$AN$2)</f>
        <v>2654.45616829252</v>
      </c>
      <c r="AP240" s="131" t="n">
        <v>20000</v>
      </c>
      <c r="AQ240" s="131"/>
      <c r="AR240" s="176" t="n">
        <f aca="false">SUM(AP240/$AN$2)</f>
        <v>2654.45616829252</v>
      </c>
      <c r="AS240" s="131"/>
      <c r="AT240" s="131"/>
      <c r="AU240" s="176"/>
      <c r="AV240" s="177" t="n">
        <f aca="false">SUM(AU240/AR240*100)</f>
        <v>0</v>
      </c>
      <c r="BB240" s="19" t="n">
        <f aca="false">SUM(AW240+AX240+AY240+AZ240+BA240)</f>
        <v>0</v>
      </c>
      <c r="BC240" s="143" t="n">
        <f aca="false">SUM(AU240-BB240)</f>
        <v>0</v>
      </c>
    </row>
    <row r="241" customFormat="false" ht="12.75" hidden="false" customHeight="false" outlineLevel="0" collapsed="false">
      <c r="A241" s="193"/>
      <c r="B241" s="194"/>
      <c r="C241" s="194"/>
      <c r="D241" s="194"/>
      <c r="E241" s="194"/>
      <c r="F241" s="194"/>
      <c r="G241" s="194"/>
      <c r="H241" s="194"/>
      <c r="I241" s="304" t="n">
        <v>42142</v>
      </c>
      <c r="J241" s="196" t="s">
        <v>406</v>
      </c>
      <c r="K241" s="197"/>
      <c r="L241" s="197"/>
      <c r="M241" s="197"/>
      <c r="N241" s="197"/>
      <c r="O241" s="197"/>
      <c r="P241" s="197"/>
      <c r="Q241" s="197"/>
      <c r="R241" s="197"/>
      <c r="S241" s="197"/>
      <c r="T241" s="197"/>
      <c r="U241" s="197"/>
      <c r="V241" s="176"/>
      <c r="W241" s="188"/>
      <c r="X241" s="197"/>
      <c r="Y241" s="197"/>
      <c r="Z241" s="197"/>
      <c r="AA241" s="197"/>
      <c r="AB241" s="197"/>
      <c r="AC241" s="197"/>
      <c r="AD241" s="197"/>
      <c r="AE241" s="197"/>
      <c r="AF241" s="197"/>
      <c r="AG241" s="198"/>
      <c r="AH241" s="197"/>
      <c r="AI241" s="197"/>
      <c r="AJ241" s="129"/>
      <c r="AK241" s="197" t="n">
        <v>600000</v>
      </c>
      <c r="AL241" s="197"/>
      <c r="AM241" s="197"/>
      <c r="AN241" s="129" t="n">
        <f aca="false">SUM(AK241+AL241-AM241)</f>
        <v>600000</v>
      </c>
      <c r="AO241" s="176" t="n">
        <f aca="false">SUM(AN241/$AN$2)</f>
        <v>79633.6850487756</v>
      </c>
      <c r="AP241" s="131" t="n">
        <v>200000</v>
      </c>
      <c r="AQ241" s="131"/>
      <c r="AR241" s="176" t="n">
        <f aca="false">SUM(AP241/$AN$2)</f>
        <v>26544.5616829252</v>
      </c>
      <c r="AS241" s="131"/>
      <c r="AT241" s="131"/>
      <c r="AU241" s="176"/>
      <c r="AV241" s="177" t="n">
        <f aca="false">SUM(AU241/AR241*100)</f>
        <v>0</v>
      </c>
      <c r="BB241" s="19" t="n">
        <f aca="false">SUM(AW241+AX241+AY241+AZ241+BA241)</f>
        <v>0</v>
      </c>
      <c r="BC241" s="143" t="n">
        <f aca="false">SUM(AU241-BB241)</f>
        <v>0</v>
      </c>
    </row>
    <row r="242" customFormat="false" ht="12.75" hidden="false" customHeight="false" outlineLevel="0" collapsed="false">
      <c r="A242" s="193"/>
      <c r="B242" s="194"/>
      <c r="C242" s="194"/>
      <c r="D242" s="194"/>
      <c r="E242" s="194"/>
      <c r="F242" s="194"/>
      <c r="G242" s="194"/>
      <c r="H242" s="194"/>
      <c r="I242" s="195" t="n">
        <v>42142</v>
      </c>
      <c r="J242" s="196" t="s">
        <v>407</v>
      </c>
      <c r="K242" s="197"/>
      <c r="L242" s="197"/>
      <c r="M242" s="197"/>
      <c r="N242" s="197"/>
      <c r="O242" s="197"/>
      <c r="P242" s="197"/>
      <c r="Q242" s="197"/>
      <c r="R242" s="197"/>
      <c r="S242" s="197"/>
      <c r="T242" s="197"/>
      <c r="U242" s="197"/>
      <c r="V242" s="176"/>
      <c r="W242" s="188"/>
      <c r="X242" s="197"/>
      <c r="Y242" s="197"/>
      <c r="Z242" s="197"/>
      <c r="AA242" s="197"/>
      <c r="AB242" s="197"/>
      <c r="AC242" s="197"/>
      <c r="AD242" s="197"/>
      <c r="AE242" s="197"/>
      <c r="AF242" s="197"/>
      <c r="AG242" s="198"/>
      <c r="AH242" s="197"/>
      <c r="AI242" s="197"/>
      <c r="AJ242" s="129"/>
      <c r="AK242" s="197" t="n">
        <v>3000000</v>
      </c>
      <c r="AL242" s="197"/>
      <c r="AM242" s="197"/>
      <c r="AN242" s="129" t="n">
        <f aca="false">SUM(AK242+AL242-AM242)</f>
        <v>3000000</v>
      </c>
      <c r="AO242" s="176" t="n">
        <f aca="false">SUM(AN242/$AN$2)</f>
        <v>398168.425243878</v>
      </c>
      <c r="AP242" s="131" t="n">
        <v>6000000</v>
      </c>
      <c r="AQ242" s="131"/>
      <c r="AR242" s="176" t="n">
        <f aca="false">SUM(AP242/$AN$2)</f>
        <v>796336.850487756</v>
      </c>
      <c r="AS242" s="131"/>
      <c r="AT242" s="131"/>
      <c r="AU242" s="176"/>
      <c r="AV242" s="177" t="n">
        <f aca="false">SUM(AU242/AR242*100)</f>
        <v>0</v>
      </c>
      <c r="BB242" s="19" t="n">
        <f aca="false">SUM(AW242+AX242+AY242+AZ242+BA242)</f>
        <v>0</v>
      </c>
      <c r="BC242" s="143" t="n">
        <f aca="false">SUM(AU242-BB242)</f>
        <v>0</v>
      </c>
    </row>
    <row r="243" customFormat="false" ht="12.75" hidden="true" customHeight="false" outlineLevel="0" collapsed="false">
      <c r="A243" s="193"/>
      <c r="B243" s="194"/>
      <c r="C243" s="194"/>
      <c r="D243" s="194"/>
      <c r="E243" s="194"/>
      <c r="F243" s="194"/>
      <c r="G243" s="194"/>
      <c r="H243" s="194"/>
      <c r="I243" s="195" t="n">
        <v>42147</v>
      </c>
      <c r="J243" s="196" t="s">
        <v>408</v>
      </c>
      <c r="K243" s="197"/>
      <c r="L243" s="197"/>
      <c r="M243" s="197"/>
      <c r="N243" s="197"/>
      <c r="O243" s="197"/>
      <c r="P243" s="197"/>
      <c r="Q243" s="197"/>
      <c r="R243" s="197"/>
      <c r="S243" s="197"/>
      <c r="T243" s="197"/>
      <c r="U243" s="197"/>
      <c r="V243" s="176"/>
      <c r="W243" s="188"/>
      <c r="X243" s="197"/>
      <c r="Y243" s="197"/>
      <c r="Z243" s="197"/>
      <c r="AA243" s="197"/>
      <c r="AB243" s="197"/>
      <c r="AC243" s="197"/>
      <c r="AD243" s="197"/>
      <c r="AE243" s="197"/>
      <c r="AF243" s="197"/>
      <c r="AG243" s="198"/>
      <c r="AH243" s="197"/>
      <c r="AI243" s="197"/>
      <c r="AJ243" s="129" t="n">
        <v>19017.5</v>
      </c>
      <c r="AK243" s="197" t="n">
        <v>0</v>
      </c>
      <c r="AL243" s="197"/>
      <c r="AM243" s="197"/>
      <c r="AN243" s="129" t="n">
        <f aca="false">SUM(AK243+AL243-AM243)</f>
        <v>0</v>
      </c>
      <c r="AO243" s="176" t="n">
        <f aca="false">SUM(AN243/$AN$2)</f>
        <v>0</v>
      </c>
      <c r="AP243" s="131"/>
      <c r="AQ243" s="131"/>
      <c r="AR243" s="176" t="n">
        <f aca="false">SUM(AP243/$AN$2)</f>
        <v>0</v>
      </c>
      <c r="AS243" s="131"/>
      <c r="AT243" s="131"/>
      <c r="AU243" s="176"/>
      <c r="AV243" s="177" t="e">
        <f aca="false">SUM(AU243/AR243*100)</f>
        <v>#DIV/0!</v>
      </c>
      <c r="BB243" s="19" t="n">
        <f aca="false">SUM(AW243+AX243+AY243+AZ243+BA243)</f>
        <v>0</v>
      </c>
      <c r="BC243" s="143" t="n">
        <f aca="false">SUM(AU243-BB243)</f>
        <v>0</v>
      </c>
    </row>
    <row r="244" customFormat="false" ht="12.75" hidden="false" customHeight="false" outlineLevel="0" collapsed="false">
      <c r="A244" s="178" t="s">
        <v>409</v>
      </c>
      <c r="B244" s="172"/>
      <c r="C244" s="172"/>
      <c r="D244" s="172"/>
      <c r="E244" s="172"/>
      <c r="F244" s="172"/>
      <c r="G244" s="172"/>
      <c r="H244" s="172"/>
      <c r="I244" s="185" t="s">
        <v>314</v>
      </c>
      <c r="J244" s="186" t="s">
        <v>410</v>
      </c>
      <c r="K244" s="187" t="e">
        <f aca="false">SUM(K247)</f>
        <v>#REF!</v>
      </c>
      <c r="L244" s="187" t="e">
        <f aca="false">SUM(L247)</f>
        <v>#REF!</v>
      </c>
      <c r="M244" s="187" t="e">
        <f aca="false">SUM(M247)</f>
        <v>#REF!</v>
      </c>
      <c r="N244" s="187" t="n">
        <f aca="false">SUM(N247)</f>
        <v>400000</v>
      </c>
      <c r="O244" s="187" t="n">
        <f aca="false">SUM(O247)</f>
        <v>400000</v>
      </c>
      <c r="P244" s="187" t="n">
        <f aca="false">SUM(P247)</f>
        <v>500000</v>
      </c>
      <c r="Q244" s="187" t="n">
        <f aca="false">SUM(Q247)</f>
        <v>500000</v>
      </c>
      <c r="R244" s="187" t="n">
        <f aca="false">SUM(R247)</f>
        <v>0</v>
      </c>
      <c r="S244" s="187" t="n">
        <f aca="false">SUM(S247)</f>
        <v>500000</v>
      </c>
      <c r="T244" s="187" t="n">
        <f aca="false">SUM(T247)</f>
        <v>0</v>
      </c>
      <c r="U244" s="187" t="n">
        <f aca="false">SUM(U247)</f>
        <v>0</v>
      </c>
      <c r="V244" s="187" t="n">
        <f aca="false">SUM(V247)</f>
        <v>100</v>
      </c>
      <c r="W244" s="187" t="n">
        <f aca="false">SUM(W247)</f>
        <v>0</v>
      </c>
      <c r="X244" s="187" t="n">
        <f aca="false">SUM(X247)</f>
        <v>0</v>
      </c>
      <c r="Y244" s="187" t="n">
        <f aca="false">SUM(Y247)</f>
        <v>50000</v>
      </c>
      <c r="Z244" s="187" t="n">
        <f aca="false">SUM(Z247)</f>
        <v>450000</v>
      </c>
      <c r="AA244" s="187" t="n">
        <f aca="false">SUM(AA247)</f>
        <v>100000</v>
      </c>
      <c r="AB244" s="187" t="n">
        <f aca="false">SUM(AB247)</f>
        <v>0</v>
      </c>
      <c r="AC244" s="187" t="n">
        <f aca="false">SUM(AC247)</f>
        <v>200000</v>
      </c>
      <c r="AD244" s="187" t="n">
        <f aca="false">SUM(AD247)</f>
        <v>200000</v>
      </c>
      <c r="AE244" s="187" t="n">
        <f aca="false">SUM(AE247)</f>
        <v>0</v>
      </c>
      <c r="AF244" s="187" t="n">
        <f aca="false">SUM(AF247)</f>
        <v>0</v>
      </c>
      <c r="AG244" s="187" t="n">
        <f aca="false">SUM(AG247)</f>
        <v>200000</v>
      </c>
      <c r="AH244" s="187" t="n">
        <f aca="false">SUM(AH247)</f>
        <v>143600</v>
      </c>
      <c r="AI244" s="187" t="n">
        <f aca="false">SUM(AI247)</f>
        <v>150000</v>
      </c>
      <c r="AJ244" s="187" t="n">
        <f aca="false">SUM(AJ247)</f>
        <v>0</v>
      </c>
      <c r="AK244" s="187" t="n">
        <f aca="false">SUM(AK247)</f>
        <v>150000</v>
      </c>
      <c r="AL244" s="187" t="n">
        <f aca="false">SUM(AL247)</f>
        <v>50000</v>
      </c>
      <c r="AM244" s="187" t="n">
        <f aca="false">SUM(AM247)</f>
        <v>0</v>
      </c>
      <c r="AN244" s="187" t="n">
        <f aca="false">SUM(AN247)</f>
        <v>200000</v>
      </c>
      <c r="AO244" s="176" t="n">
        <f aca="false">SUM(AN244/$AN$2)</f>
        <v>26544.5616829252</v>
      </c>
      <c r="AP244" s="188" t="n">
        <f aca="false">SUM(AP247)</f>
        <v>200000</v>
      </c>
      <c r="AQ244" s="188" t="n">
        <f aca="false">SUM(AQ247)</f>
        <v>0</v>
      </c>
      <c r="AR244" s="176" t="n">
        <f aca="false">SUM(AP244/$AN$2)</f>
        <v>26544.5616829252</v>
      </c>
      <c r="AS244" s="188" t="n">
        <f aca="false">SUM(AS247)</f>
        <v>200000</v>
      </c>
      <c r="AT244" s="188" t="n">
        <f aca="false">SUM(AT247)</f>
        <v>0</v>
      </c>
      <c r="AU244" s="176" t="n">
        <f aca="false">SUM(AU245)</f>
        <v>0</v>
      </c>
      <c r="AV244" s="177" t="n">
        <f aca="false">SUM(AU244/AR244*100)</f>
        <v>0</v>
      </c>
      <c r="BB244" s="19" t="n">
        <f aca="false">SUM(AW244+AX244+AY244+AZ244+BA244)</f>
        <v>0</v>
      </c>
      <c r="BC244" s="143" t="n">
        <f aca="false">SUM(AU244-BB244)</f>
        <v>0</v>
      </c>
    </row>
    <row r="245" customFormat="false" ht="12.75" hidden="false" customHeight="false" outlineLevel="0" collapsed="false">
      <c r="A245" s="178"/>
      <c r="B245" s="172"/>
      <c r="C245" s="172"/>
      <c r="D245" s="172"/>
      <c r="E245" s="172"/>
      <c r="F245" s="172"/>
      <c r="G245" s="172"/>
      <c r="H245" s="172"/>
      <c r="I245" s="185" t="s">
        <v>377</v>
      </c>
      <c r="J245" s="186"/>
      <c r="K245" s="187" t="e">
        <f aca="false">SUM(K247)</f>
        <v>#REF!</v>
      </c>
      <c r="L245" s="187" t="e">
        <f aca="false">SUM(L247)</f>
        <v>#REF!</v>
      </c>
      <c r="M245" s="187" t="e">
        <f aca="false">SUM(M247)</f>
        <v>#REF!</v>
      </c>
      <c r="N245" s="187" t="n">
        <f aca="false">SUM(N247)</f>
        <v>400000</v>
      </c>
      <c r="O245" s="187" t="n">
        <f aca="false">SUM(O247)</f>
        <v>400000</v>
      </c>
      <c r="P245" s="187" t="n">
        <f aca="false">SUM(P247)</f>
        <v>500000</v>
      </c>
      <c r="Q245" s="187" t="n">
        <f aca="false">SUM(Q247)</f>
        <v>500000</v>
      </c>
      <c r="R245" s="187" t="n">
        <f aca="false">SUM(R247)</f>
        <v>0</v>
      </c>
      <c r="S245" s="187" t="n">
        <f aca="false">SUM(S247)</f>
        <v>500000</v>
      </c>
      <c r="T245" s="187" t="n">
        <f aca="false">SUM(T247)</f>
        <v>0</v>
      </c>
      <c r="U245" s="187" t="n">
        <f aca="false">SUM(U247)</f>
        <v>0</v>
      </c>
      <c r="V245" s="187" t="n">
        <f aca="false">SUM(V247)</f>
        <v>100</v>
      </c>
      <c r="W245" s="187" t="n">
        <f aca="false">SUM(W247)</f>
        <v>0</v>
      </c>
      <c r="X245" s="187" t="n">
        <f aca="false">SUM(X247)</f>
        <v>0</v>
      </c>
      <c r="Y245" s="187" t="n">
        <f aca="false">SUM(Y247)</f>
        <v>50000</v>
      </c>
      <c r="Z245" s="187" t="n">
        <f aca="false">SUM(Z247)</f>
        <v>450000</v>
      </c>
      <c r="AA245" s="187" t="n">
        <f aca="false">SUM(AA247)</f>
        <v>100000</v>
      </c>
      <c r="AB245" s="187" t="n">
        <f aca="false">SUM(AB247)</f>
        <v>0</v>
      </c>
      <c r="AC245" s="187" t="n">
        <f aca="false">SUM(AC247)</f>
        <v>200000</v>
      </c>
      <c r="AD245" s="187" t="n">
        <f aca="false">SUM(AD247)</f>
        <v>200000</v>
      </c>
      <c r="AE245" s="187" t="n">
        <f aca="false">SUM(AE247)</f>
        <v>0</v>
      </c>
      <c r="AF245" s="187" t="n">
        <f aca="false">SUM(AF247)</f>
        <v>0</v>
      </c>
      <c r="AG245" s="187" t="n">
        <f aca="false">SUM(AG247)</f>
        <v>200000</v>
      </c>
      <c r="AH245" s="187" t="n">
        <f aca="false">SUM(AH247)</f>
        <v>143600</v>
      </c>
      <c r="AI245" s="187" t="n">
        <f aca="false">SUM(AI247)</f>
        <v>150000</v>
      </c>
      <c r="AJ245" s="187" t="n">
        <f aca="false">SUM(AJ247)</f>
        <v>0</v>
      </c>
      <c r="AK245" s="187" t="n">
        <f aca="false">SUM(AK247)</f>
        <v>150000</v>
      </c>
      <c r="AL245" s="187" t="n">
        <f aca="false">SUM(AL247)</f>
        <v>50000</v>
      </c>
      <c r="AM245" s="187" t="n">
        <f aca="false">SUM(AM247)</f>
        <v>0</v>
      </c>
      <c r="AN245" s="187" t="n">
        <f aca="false">SUM(AN247)</f>
        <v>200000</v>
      </c>
      <c r="AO245" s="176" t="n">
        <f aca="false">SUM(AN245/$AN$2)</f>
        <v>26544.5616829252</v>
      </c>
      <c r="AP245" s="188" t="n">
        <f aca="false">SUM(AP247)</f>
        <v>200000</v>
      </c>
      <c r="AQ245" s="188" t="n">
        <f aca="false">SUM(AQ247)</f>
        <v>0</v>
      </c>
      <c r="AR245" s="176" t="n">
        <f aca="false">SUM(AP245/$AN$2)</f>
        <v>26544.5616829252</v>
      </c>
      <c r="AS245" s="188" t="n">
        <f aca="false">SUM(AS247)</f>
        <v>200000</v>
      </c>
      <c r="AT245" s="188" t="n">
        <f aca="false">SUM(AT247)</f>
        <v>0</v>
      </c>
      <c r="AU245" s="176" t="n">
        <f aca="false">SUM(AU246)</f>
        <v>0</v>
      </c>
      <c r="AV245" s="177" t="n">
        <f aca="false">SUM(AU245/AR245*100)</f>
        <v>0</v>
      </c>
      <c r="BB245" s="19" t="n">
        <f aca="false">SUM(AW245+AX245+AY245+AZ245+BA245)</f>
        <v>0</v>
      </c>
      <c r="BC245" s="143" t="n">
        <f aca="false">SUM(AU245-BB245)</f>
        <v>0</v>
      </c>
    </row>
    <row r="246" customFormat="false" ht="12.75" hidden="false" customHeight="false" outlineLevel="0" collapsed="false">
      <c r="A246" s="178"/>
      <c r="B246" s="172" t="s">
        <v>229</v>
      </c>
      <c r="C246" s="172"/>
      <c r="D246" s="172"/>
      <c r="E246" s="172"/>
      <c r="F246" s="172"/>
      <c r="G246" s="172"/>
      <c r="H246" s="172"/>
      <c r="I246" s="201" t="s">
        <v>402</v>
      </c>
      <c r="J246" s="186" t="s">
        <v>403</v>
      </c>
      <c r="K246" s="187"/>
      <c r="L246" s="187"/>
      <c r="M246" s="187"/>
      <c r="N246" s="187"/>
      <c r="O246" s="187"/>
      <c r="P246" s="187"/>
      <c r="Q246" s="187"/>
      <c r="R246" s="187"/>
      <c r="S246" s="187"/>
      <c r="T246" s="187"/>
      <c r="U246" s="187"/>
      <c r="V246" s="187"/>
      <c r="W246" s="187"/>
      <c r="X246" s="187"/>
      <c r="Y246" s="187"/>
      <c r="Z246" s="187"/>
      <c r="AA246" s="187"/>
      <c r="AB246" s="187"/>
      <c r="AC246" s="187"/>
      <c r="AD246" s="187"/>
      <c r="AE246" s="187"/>
      <c r="AF246" s="187"/>
      <c r="AG246" s="187"/>
      <c r="AH246" s="187"/>
      <c r="AI246" s="187"/>
      <c r="AJ246" s="187"/>
      <c r="AK246" s="187"/>
      <c r="AL246" s="187"/>
      <c r="AM246" s="187"/>
      <c r="AN246" s="187"/>
      <c r="AO246" s="176" t="n">
        <f aca="false">SUM(AN246/$AN$2)</f>
        <v>0</v>
      </c>
      <c r="AP246" s="188" t="n">
        <v>200000</v>
      </c>
      <c r="AQ246" s="188"/>
      <c r="AR246" s="176" t="n">
        <f aca="false">SUM(AP246/$AN$2)</f>
        <v>26544.5616829252</v>
      </c>
      <c r="AS246" s="188" t="n">
        <v>200000</v>
      </c>
      <c r="AT246" s="188"/>
      <c r="AU246" s="176" t="n">
        <f aca="false">SUM(AU247)</f>
        <v>0</v>
      </c>
      <c r="AV246" s="177" t="n">
        <f aca="false">SUM(AU246/AR246*100)</f>
        <v>0</v>
      </c>
      <c r="BC246" s="143" t="n">
        <f aca="false">SUM(AU246-BB246)</f>
        <v>0</v>
      </c>
    </row>
    <row r="247" customFormat="false" ht="12.75" hidden="false" customHeight="false" outlineLevel="0" collapsed="false">
      <c r="A247" s="189"/>
      <c r="B247" s="190"/>
      <c r="C247" s="190"/>
      <c r="D247" s="190"/>
      <c r="E247" s="190"/>
      <c r="F247" s="190"/>
      <c r="G247" s="190"/>
      <c r="H247" s="190"/>
      <c r="I247" s="191" t="n">
        <v>4</v>
      </c>
      <c r="J247" s="84" t="s">
        <v>71</v>
      </c>
      <c r="K247" s="192" t="e">
        <f aca="false">SUM(K248)</f>
        <v>#REF!</v>
      </c>
      <c r="L247" s="192" t="e">
        <f aca="false">SUM(L248)</f>
        <v>#REF!</v>
      </c>
      <c r="M247" s="192" t="e">
        <f aca="false">SUM(M248)</f>
        <v>#REF!</v>
      </c>
      <c r="N247" s="192" t="n">
        <f aca="false">SUM(N248)</f>
        <v>400000</v>
      </c>
      <c r="O247" s="192" t="n">
        <f aca="false">SUM(O248)</f>
        <v>400000</v>
      </c>
      <c r="P247" s="192" t="n">
        <f aca="false">SUM(P248)</f>
        <v>500000</v>
      </c>
      <c r="Q247" s="192" t="n">
        <f aca="false">SUM(Q248)</f>
        <v>500000</v>
      </c>
      <c r="R247" s="192" t="n">
        <f aca="false">SUM(R248)</f>
        <v>0</v>
      </c>
      <c r="S247" s="192" t="n">
        <f aca="false">SUM(S248)</f>
        <v>500000</v>
      </c>
      <c r="T247" s="192" t="n">
        <f aca="false">SUM(T248)</f>
        <v>0</v>
      </c>
      <c r="U247" s="192" t="n">
        <f aca="false">SUM(U248)</f>
        <v>0</v>
      </c>
      <c r="V247" s="192" t="n">
        <f aca="false">SUM(V248)</f>
        <v>100</v>
      </c>
      <c r="W247" s="192" t="n">
        <f aca="false">SUM(W248)</f>
        <v>0</v>
      </c>
      <c r="X247" s="192" t="n">
        <f aca="false">SUM(X248)</f>
        <v>0</v>
      </c>
      <c r="Y247" s="192" t="n">
        <f aca="false">SUM(Y248)</f>
        <v>50000</v>
      </c>
      <c r="Z247" s="192" t="n">
        <f aca="false">SUM(Z248)</f>
        <v>450000</v>
      </c>
      <c r="AA247" s="192" t="n">
        <f aca="false">SUM(AA248)</f>
        <v>100000</v>
      </c>
      <c r="AB247" s="192" t="n">
        <f aca="false">SUM(AB248)</f>
        <v>0</v>
      </c>
      <c r="AC247" s="192" t="n">
        <f aca="false">SUM(AC248)</f>
        <v>200000</v>
      </c>
      <c r="AD247" s="192" t="n">
        <f aca="false">SUM(AD248)</f>
        <v>200000</v>
      </c>
      <c r="AE247" s="192" t="n">
        <f aca="false">SUM(AE248)</f>
        <v>0</v>
      </c>
      <c r="AF247" s="192" t="n">
        <f aca="false">SUM(AF248)</f>
        <v>0</v>
      </c>
      <c r="AG247" s="192" t="n">
        <f aca="false">SUM(AG248)</f>
        <v>200000</v>
      </c>
      <c r="AH247" s="192" t="n">
        <f aca="false">SUM(AH248)</f>
        <v>143600</v>
      </c>
      <c r="AI247" s="192" t="n">
        <f aca="false">SUM(AI248)</f>
        <v>150000</v>
      </c>
      <c r="AJ247" s="192" t="n">
        <f aca="false">SUM(AJ248)</f>
        <v>0</v>
      </c>
      <c r="AK247" s="192" t="n">
        <f aca="false">SUM(AK248)</f>
        <v>150000</v>
      </c>
      <c r="AL247" s="192" t="n">
        <f aca="false">SUM(AL248)</f>
        <v>50000</v>
      </c>
      <c r="AM247" s="192" t="n">
        <f aca="false">SUM(AM248)</f>
        <v>0</v>
      </c>
      <c r="AN247" s="192" t="n">
        <f aca="false">SUM(AN248)</f>
        <v>200000</v>
      </c>
      <c r="AO247" s="176" t="n">
        <f aca="false">SUM(AN247/$AN$2)</f>
        <v>26544.5616829252</v>
      </c>
      <c r="AP247" s="176" t="n">
        <f aca="false">SUM(AP248)</f>
        <v>200000</v>
      </c>
      <c r="AQ247" s="176" t="n">
        <f aca="false">SUM(AQ248)</f>
        <v>0</v>
      </c>
      <c r="AR247" s="176" t="n">
        <f aca="false">SUM(AP247/$AN$2)</f>
        <v>26544.5616829252</v>
      </c>
      <c r="AS247" s="176" t="n">
        <f aca="false">SUM(AS248)</f>
        <v>200000</v>
      </c>
      <c r="AT247" s="176" t="n">
        <f aca="false">SUM(AT248)</f>
        <v>0</v>
      </c>
      <c r="AU247" s="176" t="n">
        <f aca="false">SUM(AU248)</f>
        <v>0</v>
      </c>
      <c r="AV247" s="177" t="n">
        <f aca="false">SUM(AU247/AR247*100)</f>
        <v>0</v>
      </c>
      <c r="BB247" s="19" t="n">
        <f aca="false">SUM(AW247+AX247+AY247+AZ247+BA247)</f>
        <v>0</v>
      </c>
      <c r="BC247" s="143" t="n">
        <f aca="false">SUM(AU247-BB247)</f>
        <v>0</v>
      </c>
    </row>
    <row r="248" customFormat="false" ht="12.75" hidden="false" customHeight="false" outlineLevel="0" collapsed="false">
      <c r="A248" s="189"/>
      <c r="B248" s="190"/>
      <c r="C248" s="190"/>
      <c r="D248" s="190"/>
      <c r="E248" s="190"/>
      <c r="F248" s="190"/>
      <c r="G248" s="190"/>
      <c r="H248" s="190"/>
      <c r="I248" s="191" t="n">
        <v>42</v>
      </c>
      <c r="J248" s="84" t="s">
        <v>378</v>
      </c>
      <c r="K248" s="192" t="e">
        <f aca="false">SUM(K249:K249)</f>
        <v>#REF!</v>
      </c>
      <c r="L248" s="192" t="e">
        <f aca="false">SUM(L249:L249)</f>
        <v>#REF!</v>
      </c>
      <c r="M248" s="192" t="e">
        <f aca="false">SUM(M249:M249)</f>
        <v>#REF!</v>
      </c>
      <c r="N248" s="192" t="n">
        <f aca="false">SUM(N249)</f>
        <v>400000</v>
      </c>
      <c r="O248" s="192" t="n">
        <f aca="false">SUM(O249)</f>
        <v>400000</v>
      </c>
      <c r="P248" s="192" t="n">
        <f aca="false">SUM(P249)</f>
        <v>500000</v>
      </c>
      <c r="Q248" s="192" t="n">
        <f aca="false">SUM(Q249)</f>
        <v>500000</v>
      </c>
      <c r="R248" s="192" t="n">
        <f aca="false">SUM(R249)</f>
        <v>0</v>
      </c>
      <c r="S248" s="192" t="n">
        <f aca="false">SUM(S249)</f>
        <v>500000</v>
      </c>
      <c r="T248" s="192" t="n">
        <f aca="false">SUM(T249)</f>
        <v>0</v>
      </c>
      <c r="U248" s="192" t="n">
        <f aca="false">SUM(U249)</f>
        <v>0</v>
      </c>
      <c r="V248" s="192" t="n">
        <f aca="false">SUM(V249)</f>
        <v>100</v>
      </c>
      <c r="W248" s="192" t="n">
        <f aca="false">SUM(W249)</f>
        <v>0</v>
      </c>
      <c r="X248" s="192" t="n">
        <f aca="false">SUM(X249)</f>
        <v>0</v>
      </c>
      <c r="Y248" s="192" t="n">
        <f aca="false">SUM(Y249+Y251)</f>
        <v>50000</v>
      </c>
      <c r="Z248" s="192" t="n">
        <f aca="false">SUM(Z249+Z251)</f>
        <v>450000</v>
      </c>
      <c r="AA248" s="192" t="n">
        <f aca="false">SUM(AA249+AA251)</f>
        <v>100000</v>
      </c>
      <c r="AB248" s="192" t="n">
        <f aca="false">SUM(AB249+AB251)</f>
        <v>0</v>
      </c>
      <c r="AC248" s="192" t="n">
        <f aca="false">SUM(AC249+AC251)</f>
        <v>200000</v>
      </c>
      <c r="AD248" s="192" t="n">
        <f aca="false">SUM(AD249+AD251)</f>
        <v>200000</v>
      </c>
      <c r="AE248" s="192" t="n">
        <f aca="false">SUM(AE249+AE251)</f>
        <v>0</v>
      </c>
      <c r="AF248" s="192" t="n">
        <f aca="false">SUM(AF249+AF251)</f>
        <v>0</v>
      </c>
      <c r="AG248" s="192" t="n">
        <f aca="false">SUM(AG249+AG251)</f>
        <v>200000</v>
      </c>
      <c r="AH248" s="192" t="n">
        <f aca="false">SUM(AH249+AH251)</f>
        <v>143600</v>
      </c>
      <c r="AI248" s="192" t="n">
        <f aca="false">SUM(AI249+AI251)</f>
        <v>150000</v>
      </c>
      <c r="AJ248" s="192" t="n">
        <f aca="false">SUM(AJ249+AJ251)</f>
        <v>0</v>
      </c>
      <c r="AK248" s="192" t="n">
        <f aca="false">SUM(AK249+AK251)</f>
        <v>150000</v>
      </c>
      <c r="AL248" s="192" t="n">
        <f aca="false">SUM(AL249+AL251)</f>
        <v>50000</v>
      </c>
      <c r="AM248" s="192" t="n">
        <f aca="false">SUM(AM249+AM251)</f>
        <v>0</v>
      </c>
      <c r="AN248" s="192" t="n">
        <f aca="false">SUM(AN249+AN251)</f>
        <v>200000</v>
      </c>
      <c r="AO248" s="176" t="n">
        <f aca="false">SUM(AN248/$AN$2)</f>
        <v>26544.5616829252</v>
      </c>
      <c r="AP248" s="176" t="n">
        <f aca="false">SUM(AP249+AP251)</f>
        <v>200000</v>
      </c>
      <c r="AQ248" s="176"/>
      <c r="AR248" s="176" t="n">
        <f aca="false">SUM(AP248/$AN$2)</f>
        <v>26544.5616829252</v>
      </c>
      <c r="AS248" s="176" t="n">
        <v>200000</v>
      </c>
      <c r="AT248" s="176"/>
      <c r="AU248" s="176" t="n">
        <f aca="false">SUM(AU249)</f>
        <v>0</v>
      </c>
      <c r="AV248" s="177" t="n">
        <f aca="false">SUM(AU248/AR248*100)</f>
        <v>0</v>
      </c>
      <c r="BB248" s="19" t="n">
        <f aca="false">SUM(AW248+AX248+AY248+AZ248+BA248)</f>
        <v>0</v>
      </c>
      <c r="BC248" s="143" t="n">
        <f aca="false">SUM(AU248-BB248)</f>
        <v>0</v>
      </c>
    </row>
    <row r="249" customFormat="false" ht="12.75" hidden="false" customHeight="false" outlineLevel="0" collapsed="false">
      <c r="A249" s="193"/>
      <c r="B249" s="194" t="s">
        <v>411</v>
      </c>
      <c r="C249" s="194"/>
      <c r="D249" s="194"/>
      <c r="E249" s="194"/>
      <c r="F249" s="194"/>
      <c r="G249" s="194"/>
      <c r="H249" s="194"/>
      <c r="I249" s="195" t="n">
        <v>422</v>
      </c>
      <c r="J249" s="196" t="s">
        <v>321</v>
      </c>
      <c r="K249" s="197" t="e">
        <f aca="false">SUM(#REF!)</f>
        <v>#REF!</v>
      </c>
      <c r="L249" s="197" t="e">
        <f aca="false">SUM(#REF!)</f>
        <v>#REF!</v>
      </c>
      <c r="M249" s="197" t="e">
        <f aca="false">SUM(#REF!)</f>
        <v>#REF!</v>
      </c>
      <c r="N249" s="197" t="n">
        <f aca="false">SUM(N250:N250)</f>
        <v>400000</v>
      </c>
      <c r="O249" s="197" t="n">
        <f aca="false">SUM(O250:O250)</f>
        <v>400000</v>
      </c>
      <c r="P249" s="197" t="n">
        <f aca="false">SUM(P250:P250)</f>
        <v>500000</v>
      </c>
      <c r="Q249" s="197" t="n">
        <f aca="false">SUM(Q250:Q250)</f>
        <v>500000</v>
      </c>
      <c r="R249" s="197" t="n">
        <f aca="false">SUM(R250:R250)</f>
        <v>0</v>
      </c>
      <c r="S249" s="197" t="n">
        <f aca="false">SUM(S250:S250)</f>
        <v>500000</v>
      </c>
      <c r="T249" s="197" t="n">
        <f aca="false">SUM(T250:T250)</f>
        <v>0</v>
      </c>
      <c r="U249" s="197" t="n">
        <f aca="false">SUM(U250:U250)</f>
        <v>0</v>
      </c>
      <c r="V249" s="197" t="n">
        <f aca="false">SUM(V250:V250)</f>
        <v>100</v>
      </c>
      <c r="W249" s="197" t="n">
        <f aca="false">SUM(W250:W250)</f>
        <v>0</v>
      </c>
      <c r="X249" s="197" t="n">
        <f aca="false">SUM(X250:X250)</f>
        <v>0</v>
      </c>
      <c r="Y249" s="197" t="n">
        <f aca="false">SUM(Y250:Y250)</f>
        <v>50000</v>
      </c>
      <c r="Z249" s="197" t="n">
        <f aca="false">SUM(Z250:Z250)</f>
        <v>50000</v>
      </c>
      <c r="AA249" s="197" t="n">
        <f aca="false">SUM(AA250:AA250)</f>
        <v>50000</v>
      </c>
      <c r="AB249" s="197" t="n">
        <f aca="false">SUM(AB250:AB250)</f>
        <v>0</v>
      </c>
      <c r="AC249" s="197" t="n">
        <f aca="false">SUM(AC250:AC250)</f>
        <v>50000</v>
      </c>
      <c r="AD249" s="197" t="n">
        <f aca="false">SUM(AD250:AD250)</f>
        <v>50000</v>
      </c>
      <c r="AE249" s="197" t="n">
        <f aca="false">SUM(AE250:AE250)</f>
        <v>0</v>
      </c>
      <c r="AF249" s="197" t="n">
        <f aca="false">SUM(AF250:AF250)</f>
        <v>0</v>
      </c>
      <c r="AG249" s="197" t="n">
        <f aca="false">SUM(AG250:AG250)</f>
        <v>50000</v>
      </c>
      <c r="AH249" s="197" t="n">
        <f aca="false">SUM(AH250:AH250)</f>
        <v>0</v>
      </c>
      <c r="AI249" s="197" t="n">
        <f aca="false">SUM(AI250:AI250)</f>
        <v>50000</v>
      </c>
      <c r="AJ249" s="197" t="n">
        <f aca="false">SUM(AJ250:AJ250)</f>
        <v>0</v>
      </c>
      <c r="AK249" s="197" t="n">
        <f aca="false">SUM(AK250:AK250)</f>
        <v>150000</v>
      </c>
      <c r="AL249" s="197" t="n">
        <f aca="false">SUM(AL250:AL250)</f>
        <v>50000</v>
      </c>
      <c r="AM249" s="197" t="n">
        <f aca="false">SUM(AM250:AM250)</f>
        <v>0</v>
      </c>
      <c r="AN249" s="197" t="n">
        <f aca="false">SUM(AN250:AN250)</f>
        <v>200000</v>
      </c>
      <c r="AO249" s="176" t="n">
        <f aca="false">SUM(AN249/$AN$2)</f>
        <v>26544.5616829252</v>
      </c>
      <c r="AP249" s="188" t="n">
        <f aca="false">SUM(AP250:AP250)</f>
        <v>200000</v>
      </c>
      <c r="AQ249" s="188"/>
      <c r="AR249" s="176" t="n">
        <f aca="false">SUM(AP249/$AN$2)</f>
        <v>26544.5616829252</v>
      </c>
      <c r="AS249" s="188"/>
      <c r="AT249" s="188"/>
      <c r="AU249" s="176" t="n">
        <f aca="false">SUM(AU250:AU250)</f>
        <v>0</v>
      </c>
      <c r="AV249" s="177" t="n">
        <f aca="false">SUM(AU249/AR249*100)</f>
        <v>0</v>
      </c>
      <c r="BB249" s="19" t="n">
        <f aca="false">SUM(AW249+AX249+AY249+AZ249+BA249)</f>
        <v>0</v>
      </c>
      <c r="BC249" s="143" t="n">
        <f aca="false">SUM(AU249-BB249)</f>
        <v>0</v>
      </c>
    </row>
    <row r="250" customFormat="false" ht="12.75" hidden="false" customHeight="false" outlineLevel="0" collapsed="false">
      <c r="A250" s="193"/>
      <c r="B250" s="194"/>
      <c r="C250" s="194"/>
      <c r="D250" s="194"/>
      <c r="E250" s="194"/>
      <c r="F250" s="194"/>
      <c r="G250" s="194"/>
      <c r="H250" s="194"/>
      <c r="I250" s="195" t="n">
        <v>42231</v>
      </c>
      <c r="J250" s="196" t="s">
        <v>412</v>
      </c>
      <c r="K250" s="197"/>
      <c r="L250" s="197"/>
      <c r="M250" s="197"/>
      <c r="N250" s="197" t="n">
        <v>400000</v>
      </c>
      <c r="O250" s="197" t="n">
        <v>400000</v>
      </c>
      <c r="P250" s="197" t="n">
        <v>500000</v>
      </c>
      <c r="Q250" s="197" t="n">
        <v>500000</v>
      </c>
      <c r="R250" s="197"/>
      <c r="S250" s="197" t="n">
        <v>500000</v>
      </c>
      <c r="T250" s="197"/>
      <c r="U250" s="197"/>
      <c r="V250" s="176" t="n">
        <f aca="false">S250/P250*100</f>
        <v>100</v>
      </c>
      <c r="W250" s="188"/>
      <c r="X250" s="197"/>
      <c r="Y250" s="197" t="n">
        <v>50000</v>
      </c>
      <c r="Z250" s="197" t="n">
        <v>50000</v>
      </c>
      <c r="AA250" s="197" t="n">
        <v>50000</v>
      </c>
      <c r="AB250" s="197"/>
      <c r="AC250" s="197" t="n">
        <v>50000</v>
      </c>
      <c r="AD250" s="197" t="n">
        <v>50000</v>
      </c>
      <c r="AE250" s="197"/>
      <c r="AF250" s="197"/>
      <c r="AG250" s="198" t="n">
        <f aca="false">SUM(AD250+AE250-AF250)</f>
        <v>50000</v>
      </c>
      <c r="AH250" s="197"/>
      <c r="AI250" s="197" t="n">
        <v>50000</v>
      </c>
      <c r="AJ250" s="129" t="n">
        <v>0</v>
      </c>
      <c r="AK250" s="197" t="n">
        <v>150000</v>
      </c>
      <c r="AL250" s="197" t="n">
        <v>50000</v>
      </c>
      <c r="AM250" s="197"/>
      <c r="AN250" s="129" t="n">
        <f aca="false">SUM(AK250+AL250-AM250)</f>
        <v>200000</v>
      </c>
      <c r="AO250" s="176" t="n">
        <f aca="false">SUM(AN250/$AN$2)</f>
        <v>26544.5616829252</v>
      </c>
      <c r="AP250" s="131" t="n">
        <v>200000</v>
      </c>
      <c r="AQ250" s="131"/>
      <c r="AR250" s="176" t="n">
        <f aca="false">SUM(AP250/$AN$2)</f>
        <v>26544.5616829252</v>
      </c>
      <c r="AS250" s="131"/>
      <c r="AT250" s="131"/>
      <c r="AU250" s="176"/>
      <c r="AV250" s="177" t="n">
        <f aca="false">SUM(AU250/AR250*100)</f>
        <v>0</v>
      </c>
      <c r="BB250" s="19" t="n">
        <f aca="false">SUM(AW250+AX250+AY250+AZ250+BA250)</f>
        <v>0</v>
      </c>
      <c r="BC250" s="143" t="n">
        <f aca="false">SUM(AU250-BB250)</f>
        <v>0</v>
      </c>
    </row>
    <row r="251" customFormat="false" ht="12.75" hidden="true" customHeight="false" outlineLevel="0" collapsed="false">
      <c r="A251" s="193"/>
      <c r="B251" s="194"/>
      <c r="C251" s="194"/>
      <c r="D251" s="194"/>
      <c r="E251" s="194"/>
      <c r="F251" s="194"/>
      <c r="G251" s="194"/>
      <c r="H251" s="194"/>
      <c r="I251" s="195" t="n">
        <v>423</v>
      </c>
      <c r="J251" s="196" t="s">
        <v>413</v>
      </c>
      <c r="K251" s="197"/>
      <c r="L251" s="197"/>
      <c r="M251" s="197"/>
      <c r="N251" s="197"/>
      <c r="O251" s="197"/>
      <c r="P251" s="197"/>
      <c r="Q251" s="197"/>
      <c r="R251" s="197"/>
      <c r="S251" s="197"/>
      <c r="T251" s="197"/>
      <c r="U251" s="197"/>
      <c r="V251" s="176"/>
      <c r="W251" s="188"/>
      <c r="X251" s="197"/>
      <c r="Y251" s="197" t="n">
        <f aca="false">SUM(Y252)</f>
        <v>0</v>
      </c>
      <c r="Z251" s="197" t="n">
        <f aca="false">SUM(Z252)</f>
        <v>400000</v>
      </c>
      <c r="AA251" s="197" t="n">
        <f aca="false">AA252</f>
        <v>50000</v>
      </c>
      <c r="AB251" s="197" t="n">
        <f aca="false">AB252</f>
        <v>0</v>
      </c>
      <c r="AC251" s="197" t="n">
        <f aca="false">AC252</f>
        <v>150000</v>
      </c>
      <c r="AD251" s="197" t="n">
        <f aca="false">AD252</f>
        <v>150000</v>
      </c>
      <c r="AE251" s="197" t="n">
        <f aca="false">AE252</f>
        <v>0</v>
      </c>
      <c r="AF251" s="197" t="n">
        <f aca="false">AF252</f>
        <v>0</v>
      </c>
      <c r="AG251" s="197" t="n">
        <f aca="false">AG252</f>
        <v>150000</v>
      </c>
      <c r="AH251" s="197" t="n">
        <f aca="false">AH252</f>
        <v>143600</v>
      </c>
      <c r="AI251" s="197" t="n">
        <f aca="false">AI252</f>
        <v>100000</v>
      </c>
      <c r="AJ251" s="197" t="n">
        <f aca="false">AJ252</f>
        <v>0</v>
      </c>
      <c r="AK251" s="197" t="n">
        <f aca="false">AK252</f>
        <v>0</v>
      </c>
      <c r="AL251" s="197"/>
      <c r="AM251" s="197"/>
      <c r="AN251" s="129" t="n">
        <f aca="false">SUM(AK251+AL251-AM251)</f>
        <v>0</v>
      </c>
      <c r="AO251" s="176" t="n">
        <f aca="false">SUM(AN251/$AN$2)</f>
        <v>0</v>
      </c>
      <c r="AP251" s="131"/>
      <c r="AQ251" s="131"/>
      <c r="AR251" s="176" t="n">
        <f aca="false">SUM(AP251/$AN$2)</f>
        <v>0</v>
      </c>
      <c r="AS251" s="131"/>
      <c r="AT251" s="131"/>
      <c r="AU251" s="176"/>
      <c r="AV251" s="177" t="e">
        <f aca="false">SUM(AU251/AR251*100)</f>
        <v>#DIV/0!</v>
      </c>
      <c r="BB251" s="19" t="n">
        <f aca="false">SUM(AW251+AX251+AY251+AZ251+BA251)</f>
        <v>0</v>
      </c>
      <c r="BC251" s="143" t="n">
        <f aca="false">SUM(AU251-BB251)</f>
        <v>0</v>
      </c>
    </row>
    <row r="252" customFormat="false" ht="12.75" hidden="true" customHeight="false" outlineLevel="0" collapsed="false">
      <c r="A252" s="193"/>
      <c r="B252" s="194"/>
      <c r="C252" s="194"/>
      <c r="D252" s="194"/>
      <c r="E252" s="194"/>
      <c r="F252" s="194"/>
      <c r="G252" s="194"/>
      <c r="H252" s="194"/>
      <c r="I252" s="195" t="n">
        <v>42315</v>
      </c>
      <c r="J252" s="196" t="s">
        <v>414</v>
      </c>
      <c r="K252" s="197"/>
      <c r="L252" s="197"/>
      <c r="M252" s="197"/>
      <c r="N252" s="197"/>
      <c r="O252" s="197"/>
      <c r="P252" s="197"/>
      <c r="Q252" s="197"/>
      <c r="R252" s="197"/>
      <c r="S252" s="197"/>
      <c r="T252" s="197"/>
      <c r="U252" s="197"/>
      <c r="V252" s="176"/>
      <c r="W252" s="188"/>
      <c r="X252" s="197"/>
      <c r="Y252" s="197" t="n">
        <v>0</v>
      </c>
      <c r="Z252" s="197" t="n">
        <v>400000</v>
      </c>
      <c r="AA252" s="197" t="n">
        <v>50000</v>
      </c>
      <c r="AB252" s="197"/>
      <c r="AC252" s="197" t="n">
        <v>150000</v>
      </c>
      <c r="AD252" s="197" t="n">
        <v>150000</v>
      </c>
      <c r="AE252" s="197"/>
      <c r="AF252" s="197"/>
      <c r="AG252" s="198" t="n">
        <f aca="false">SUM(AD252+AE252-AF252)</f>
        <v>150000</v>
      </c>
      <c r="AH252" s="197" t="n">
        <v>143600</v>
      </c>
      <c r="AI252" s="197" t="n">
        <v>100000</v>
      </c>
      <c r="AJ252" s="129" t="n">
        <v>0</v>
      </c>
      <c r="AK252" s="197" t="n">
        <v>0</v>
      </c>
      <c r="AL252" s="197"/>
      <c r="AM252" s="197"/>
      <c r="AN252" s="129" t="n">
        <f aca="false">SUM(AK252+AL252-AM252)</f>
        <v>0</v>
      </c>
      <c r="AO252" s="176" t="n">
        <f aca="false">SUM(AN252/$AN$2)</f>
        <v>0</v>
      </c>
      <c r="AP252" s="131"/>
      <c r="AQ252" s="131"/>
      <c r="AR252" s="176" t="n">
        <f aca="false">SUM(AP252/$AN$2)</f>
        <v>0</v>
      </c>
      <c r="AS252" s="131"/>
      <c r="AT252" s="131"/>
      <c r="AU252" s="176"/>
      <c r="AV252" s="177" t="e">
        <f aca="false">SUM(AU252/AR252*100)</f>
        <v>#DIV/0!</v>
      </c>
      <c r="BB252" s="19" t="n">
        <f aca="false">SUM(AW252+AX252+AY252+AZ252+BA252)</f>
        <v>0</v>
      </c>
      <c r="BC252" s="143" t="n">
        <f aca="false">SUM(AU252-BB252)</f>
        <v>0</v>
      </c>
    </row>
    <row r="253" customFormat="false" ht="12.75" hidden="false" customHeight="false" outlineLevel="0" collapsed="false">
      <c r="A253" s="184" t="s">
        <v>415</v>
      </c>
      <c r="B253" s="200"/>
      <c r="C253" s="200"/>
      <c r="D253" s="200"/>
      <c r="E253" s="200"/>
      <c r="F253" s="200"/>
      <c r="G253" s="200"/>
      <c r="H253" s="200"/>
      <c r="I253" s="180" t="s">
        <v>416</v>
      </c>
      <c r="J253" s="181" t="s">
        <v>417</v>
      </c>
      <c r="K253" s="182" t="e">
        <f aca="false">SUM(K254+K266+K352+K281)</f>
        <v>#REF!</v>
      </c>
      <c r="L253" s="182" t="e">
        <f aca="false">SUM(L254+L266+L352+L281)</f>
        <v>#REF!</v>
      </c>
      <c r="M253" s="182" t="e">
        <f aca="false">SUM(M254+M266+M352+M281)</f>
        <v>#REF!</v>
      </c>
      <c r="N253" s="182" t="n">
        <f aca="false">SUM(N254+N352+N281+N266)</f>
        <v>88000</v>
      </c>
      <c r="O253" s="182" t="n">
        <f aca="false">SUM(O254+O352+O281+O266)</f>
        <v>88000</v>
      </c>
      <c r="P253" s="182" t="n">
        <f aca="false">SUM(P254+P352+P281+P266+P275)</f>
        <v>508000</v>
      </c>
      <c r="Q253" s="182" t="n">
        <f aca="false">SUM(Q254+Q352+Q281+Q266+Q275)</f>
        <v>508000</v>
      </c>
      <c r="R253" s="182" t="n">
        <f aca="false">SUM(R254+R352+R281+R266)</f>
        <v>39709.34</v>
      </c>
      <c r="S253" s="182" t="n">
        <f aca="false">SUM(S254+S352+S281+S266)</f>
        <v>98000</v>
      </c>
      <c r="T253" s="182" t="n">
        <f aca="false">SUM(T254+T352+T281+T266)</f>
        <v>35615.2</v>
      </c>
      <c r="U253" s="182" t="n">
        <f aca="false">SUM(U254+U352+U281+U266)</f>
        <v>0</v>
      </c>
      <c r="V253" s="182" t="n">
        <f aca="false">SUM(V254+V352+V281+V266)</f>
        <v>610</v>
      </c>
      <c r="W253" s="182" t="n">
        <f aca="false">SUM(W254+W352+W281+W266)</f>
        <v>88000</v>
      </c>
      <c r="X253" s="182" t="n">
        <f aca="false">SUM(X254+X352+X281+X266)</f>
        <v>128000</v>
      </c>
      <c r="Y253" s="182" t="n">
        <f aca="false">SUM(Y254+Y352+Y281+Y266)</f>
        <v>123000</v>
      </c>
      <c r="Z253" s="182" t="n">
        <f aca="false">SUM(Z254+Z352+Z281+Z266)</f>
        <v>138000</v>
      </c>
      <c r="AA253" s="182" t="n">
        <f aca="false">SUM(AA254+AA352+AA281+AA266)</f>
        <v>147000</v>
      </c>
      <c r="AB253" s="182" t="n">
        <f aca="false">SUM(AB254+AB352+AB281+AB266)</f>
        <v>57395.38</v>
      </c>
      <c r="AC253" s="182" t="n">
        <f aca="false">SUM(AC254+AC352+AC281+AC266)</f>
        <v>447000</v>
      </c>
      <c r="AD253" s="182" t="n">
        <f aca="false">SUM(AD254+AD352+AD281+AD266)</f>
        <v>439000</v>
      </c>
      <c r="AE253" s="182" t="n">
        <f aca="false">SUM(AE254+AE352+AE281+AE266)</f>
        <v>0</v>
      </c>
      <c r="AF253" s="182" t="n">
        <f aca="false">SUM(AF254+AF352+AF281+AF266)</f>
        <v>0</v>
      </c>
      <c r="AG253" s="182" t="n">
        <f aca="false">SUM(AG254+AG352+AG281+AG266)</f>
        <v>439000</v>
      </c>
      <c r="AH253" s="182" t="n">
        <f aca="false">SUM(AH254+AH352+AH281+AH266)</f>
        <v>228153.98</v>
      </c>
      <c r="AI253" s="182" t="n">
        <f aca="false">SUM(AI254+AI352+AI281+AI266)</f>
        <v>740000</v>
      </c>
      <c r="AJ253" s="182" t="n">
        <f aca="false">SUM(AJ254+AJ352+AJ281+AJ266)</f>
        <v>86900.66</v>
      </c>
      <c r="AK253" s="182" t="n">
        <f aca="false">SUM(AK254+AK352+AK281+AK266)</f>
        <v>862000</v>
      </c>
      <c r="AL253" s="182" t="n">
        <f aca="false">SUM(AL254+AL352+AL281+AL266)</f>
        <v>30000</v>
      </c>
      <c r="AM253" s="182" t="n">
        <f aca="false">SUM(AM254+AM352+AM281+AM266)</f>
        <v>150000</v>
      </c>
      <c r="AN253" s="182" t="n">
        <f aca="false">SUM(AN254+AN352+AN281+AN266)</f>
        <v>742000</v>
      </c>
      <c r="AO253" s="176" t="n">
        <f aca="false">SUM(AN253/$AN$2)</f>
        <v>98480.3238436525</v>
      </c>
      <c r="AP253" s="183" t="n">
        <f aca="false">SUM(AP254+AP352+AP281+AP266)</f>
        <v>531000</v>
      </c>
      <c r="AQ253" s="183" t="n">
        <f aca="false">SUM(AQ254+AQ352+AQ281+AQ266)</f>
        <v>0</v>
      </c>
      <c r="AR253" s="176" t="n">
        <f aca="false">SUM(AP253/$AN$2)</f>
        <v>70475.8112681664</v>
      </c>
      <c r="AS253" s="183" t="n">
        <f aca="false">SUM(AS254+AS352+AS281+AS266)</f>
        <v>665000</v>
      </c>
      <c r="AT253" s="183" t="n">
        <f aca="false">SUM(AT254+AT352+AT281+AT266)</f>
        <v>0</v>
      </c>
      <c r="AU253" s="176" t="n">
        <f aca="false">SUM(AU254+AU266+AU281)</f>
        <v>8529.55</v>
      </c>
      <c r="AV253" s="177" t="n">
        <f aca="false">SUM(AU253/AR253*100)</f>
        <v>12.1028049858757</v>
      </c>
      <c r="BB253" s="19" t="n">
        <f aca="false">SUM(AW253+AX253+AY253+AZ253+BA253)</f>
        <v>0</v>
      </c>
      <c r="BC253" s="143" t="n">
        <f aca="false">SUM(AU253-BB253)</f>
        <v>8529.55</v>
      </c>
    </row>
    <row r="254" customFormat="false" ht="12.75" hidden="false" customHeight="false" outlineLevel="0" collapsed="false">
      <c r="A254" s="171" t="s">
        <v>418</v>
      </c>
      <c r="B254" s="172"/>
      <c r="C254" s="172"/>
      <c r="D254" s="172"/>
      <c r="E254" s="172"/>
      <c r="F254" s="172"/>
      <c r="G254" s="172"/>
      <c r="H254" s="172"/>
      <c r="I254" s="173" t="s">
        <v>207</v>
      </c>
      <c r="J254" s="174" t="s">
        <v>419</v>
      </c>
      <c r="K254" s="175" t="n">
        <f aca="false">SUM(K255)</f>
        <v>71746.5</v>
      </c>
      <c r="L254" s="175" t="n">
        <f aca="false">SUM(L255)</f>
        <v>180000</v>
      </c>
      <c r="M254" s="175" t="n">
        <f aca="false">SUM(M255)</f>
        <v>180000</v>
      </c>
      <c r="N254" s="175" t="n">
        <f aca="false">SUM(N255)</f>
        <v>61000</v>
      </c>
      <c r="O254" s="175" t="n">
        <f aca="false">SUM(O255)</f>
        <v>61000</v>
      </c>
      <c r="P254" s="175" t="n">
        <f aca="false">SUM(P255)</f>
        <v>70000</v>
      </c>
      <c r="Q254" s="175" t="n">
        <f aca="false">SUM(Q255)</f>
        <v>70000</v>
      </c>
      <c r="R254" s="175" t="n">
        <f aca="false">SUM(R255)</f>
        <v>21923.2</v>
      </c>
      <c r="S254" s="175" t="n">
        <f aca="false">SUM(S255)</f>
        <v>60000</v>
      </c>
      <c r="T254" s="175" t="n">
        <f aca="false">SUM(T255)</f>
        <v>16193.2</v>
      </c>
      <c r="U254" s="175" t="n">
        <f aca="false">SUM(U255)</f>
        <v>0</v>
      </c>
      <c r="V254" s="175" t="n">
        <f aca="false">SUM(V255)</f>
        <v>210</v>
      </c>
      <c r="W254" s="175" t="n">
        <f aca="false">SUM(W255)</f>
        <v>50000</v>
      </c>
      <c r="X254" s="175" t="n">
        <f aca="false">SUM(X255)</f>
        <v>60000</v>
      </c>
      <c r="Y254" s="175" t="n">
        <f aca="false">SUM(Y255)</f>
        <v>60000</v>
      </c>
      <c r="Z254" s="175" t="n">
        <f aca="false">SUM(Z255)</f>
        <v>75000</v>
      </c>
      <c r="AA254" s="175" t="n">
        <f aca="false">SUM(AA255)</f>
        <v>60000</v>
      </c>
      <c r="AB254" s="175" t="n">
        <f aca="false">SUM(AB255)</f>
        <v>23896.8</v>
      </c>
      <c r="AC254" s="175" t="n">
        <f aca="false">SUM(AC255)</f>
        <v>80000</v>
      </c>
      <c r="AD254" s="175" t="n">
        <f aca="false">SUM(AD255)</f>
        <v>82000</v>
      </c>
      <c r="AE254" s="175" t="n">
        <f aca="false">SUM(AE255)</f>
        <v>0</v>
      </c>
      <c r="AF254" s="175" t="n">
        <f aca="false">SUM(AF255)</f>
        <v>0</v>
      </c>
      <c r="AG254" s="175" t="n">
        <f aca="false">SUM(AG255)</f>
        <v>82000</v>
      </c>
      <c r="AH254" s="175" t="n">
        <f aca="false">SUM(AH255)</f>
        <v>55837.46</v>
      </c>
      <c r="AI254" s="175" t="n">
        <f aca="false">SUM(AI255)</f>
        <v>130000</v>
      </c>
      <c r="AJ254" s="175" t="n">
        <f aca="false">SUM(AJ255)</f>
        <v>63901.96</v>
      </c>
      <c r="AK254" s="175" t="n">
        <f aca="false">SUM(AK255)</f>
        <v>252000</v>
      </c>
      <c r="AL254" s="175" t="n">
        <f aca="false">SUM(AL255)</f>
        <v>30000</v>
      </c>
      <c r="AM254" s="175" t="n">
        <f aca="false">SUM(AM255)</f>
        <v>0</v>
      </c>
      <c r="AN254" s="175" t="n">
        <f aca="false">SUM(AN255)</f>
        <v>282000</v>
      </c>
      <c r="AO254" s="176" t="n">
        <f aca="false">SUM(AN254/$AN$2)</f>
        <v>37427.8319729246</v>
      </c>
      <c r="AP254" s="176" t="n">
        <f aca="false">SUM(AP255)</f>
        <v>227000</v>
      </c>
      <c r="AQ254" s="176" t="n">
        <f aca="false">SUM(AQ255)</f>
        <v>0</v>
      </c>
      <c r="AR254" s="176" t="n">
        <f aca="false">SUM(AP254/$AN$2)</f>
        <v>30128.0775101201</v>
      </c>
      <c r="AS254" s="176" t="n">
        <f aca="false">SUM(AS255)</f>
        <v>250000</v>
      </c>
      <c r="AT254" s="176" t="n">
        <f aca="false">SUM(AT255)</f>
        <v>0</v>
      </c>
      <c r="AU254" s="176" t="n">
        <f aca="false">SUM(AU255)</f>
        <v>8529.55</v>
      </c>
      <c r="AV254" s="177" t="n">
        <f aca="false">SUM(AU254/AR254*100)</f>
        <v>28.3109667290749</v>
      </c>
      <c r="BB254" s="19" t="n">
        <f aca="false">SUM(AW254+AX254+AY254+AZ254+BA254)</f>
        <v>0</v>
      </c>
      <c r="BC254" s="143" t="n">
        <f aca="false">SUM(AU254-BB254)</f>
        <v>8529.55</v>
      </c>
    </row>
    <row r="255" customFormat="false" ht="12.75" hidden="false" customHeight="false" outlineLevel="0" collapsed="false">
      <c r="A255" s="171"/>
      <c r="B255" s="172"/>
      <c r="C255" s="172"/>
      <c r="D255" s="172"/>
      <c r="E255" s="172"/>
      <c r="F255" s="172"/>
      <c r="G255" s="172"/>
      <c r="H255" s="172"/>
      <c r="I255" s="180" t="s">
        <v>420</v>
      </c>
      <c r="J255" s="181"/>
      <c r="K255" s="182" t="n">
        <f aca="false">SUM(K257)</f>
        <v>71746.5</v>
      </c>
      <c r="L255" s="182" t="n">
        <f aca="false">SUM(L257)</f>
        <v>180000</v>
      </c>
      <c r="M255" s="182" t="n">
        <f aca="false">SUM(M257)</f>
        <v>180000</v>
      </c>
      <c r="N255" s="182" t="n">
        <f aca="false">SUM(N257)</f>
        <v>61000</v>
      </c>
      <c r="O255" s="182" t="n">
        <f aca="false">SUM(O257)</f>
        <v>61000</v>
      </c>
      <c r="P255" s="182" t="n">
        <f aca="false">SUM(P257)</f>
        <v>70000</v>
      </c>
      <c r="Q255" s="182" t="n">
        <f aca="false">SUM(Q257)</f>
        <v>70000</v>
      </c>
      <c r="R255" s="182" t="n">
        <f aca="false">SUM(R257)</f>
        <v>21923.2</v>
      </c>
      <c r="S255" s="182" t="n">
        <f aca="false">SUM(S257)</f>
        <v>60000</v>
      </c>
      <c r="T255" s="182" t="n">
        <f aca="false">SUM(T257)</f>
        <v>16193.2</v>
      </c>
      <c r="U255" s="182" t="n">
        <f aca="false">SUM(U257)</f>
        <v>0</v>
      </c>
      <c r="V255" s="182" t="n">
        <f aca="false">SUM(V257)</f>
        <v>210</v>
      </c>
      <c r="W255" s="182" t="n">
        <f aca="false">SUM(W257)</f>
        <v>50000</v>
      </c>
      <c r="X255" s="182" t="n">
        <f aca="false">SUM(X257)</f>
        <v>60000</v>
      </c>
      <c r="Y255" s="182" t="n">
        <f aca="false">SUM(Y257)</f>
        <v>60000</v>
      </c>
      <c r="Z255" s="182" t="n">
        <f aca="false">SUM(Z257)</f>
        <v>75000</v>
      </c>
      <c r="AA255" s="182" t="n">
        <f aca="false">SUM(AA257)</f>
        <v>60000</v>
      </c>
      <c r="AB255" s="182" t="n">
        <f aca="false">SUM(AB257)</f>
        <v>23896.8</v>
      </c>
      <c r="AC255" s="182" t="n">
        <f aca="false">SUM(AC257)</f>
        <v>80000</v>
      </c>
      <c r="AD255" s="182" t="n">
        <f aca="false">SUM(AD257)</f>
        <v>82000</v>
      </c>
      <c r="AE255" s="182" t="n">
        <f aca="false">SUM(AE257)</f>
        <v>0</v>
      </c>
      <c r="AF255" s="182" t="n">
        <f aca="false">SUM(AF257)</f>
        <v>0</v>
      </c>
      <c r="AG255" s="182" t="n">
        <f aca="false">SUM(AG257)</f>
        <v>82000</v>
      </c>
      <c r="AH255" s="182" t="n">
        <f aca="false">SUM(AH257)</f>
        <v>55837.46</v>
      </c>
      <c r="AI255" s="182" t="n">
        <f aca="false">SUM(AI257)</f>
        <v>130000</v>
      </c>
      <c r="AJ255" s="182" t="n">
        <f aca="false">SUM(AJ257)</f>
        <v>63901.96</v>
      </c>
      <c r="AK255" s="182" t="n">
        <f aca="false">SUM(AK257)</f>
        <v>252000</v>
      </c>
      <c r="AL255" s="182" t="n">
        <f aca="false">SUM(AL257)</f>
        <v>30000</v>
      </c>
      <c r="AM255" s="182" t="n">
        <f aca="false">SUM(AM257)</f>
        <v>0</v>
      </c>
      <c r="AN255" s="182" t="n">
        <f aca="false">SUM(AN257)</f>
        <v>282000</v>
      </c>
      <c r="AO255" s="176" t="n">
        <f aca="false">SUM(AN255/$AN$2)</f>
        <v>37427.8319729246</v>
      </c>
      <c r="AP255" s="183" t="n">
        <f aca="false">SUM(AP257)</f>
        <v>227000</v>
      </c>
      <c r="AQ255" s="183" t="n">
        <f aca="false">SUM(AQ257)</f>
        <v>0</v>
      </c>
      <c r="AR255" s="176" t="n">
        <f aca="false">SUM(AP255/$AN$2)</f>
        <v>30128.0775101201</v>
      </c>
      <c r="AS255" s="183" t="n">
        <f aca="false">SUM(AS257)</f>
        <v>250000</v>
      </c>
      <c r="AT255" s="183" t="n">
        <f aca="false">SUM(AT257)</f>
        <v>0</v>
      </c>
      <c r="AU255" s="176" t="n">
        <f aca="false">SUM(AU256)</f>
        <v>8529.55</v>
      </c>
      <c r="AV255" s="177" t="n">
        <f aca="false">SUM(AU255/AR255*100)</f>
        <v>28.3109667290749</v>
      </c>
      <c r="BB255" s="19" t="n">
        <f aca="false">SUM(AW255+AX255+AY255+AZ255+BA255)</f>
        <v>0</v>
      </c>
      <c r="BC255" s="143" t="n">
        <f aca="false">SUM(AU255-BB255)</f>
        <v>8529.55</v>
      </c>
    </row>
    <row r="256" customFormat="false" ht="12.75" hidden="false" customHeight="false" outlineLevel="0" collapsed="false">
      <c r="A256" s="171"/>
      <c r="B256" s="172" t="s">
        <v>210</v>
      </c>
      <c r="C256" s="172"/>
      <c r="D256" s="172"/>
      <c r="E256" s="172"/>
      <c r="F256" s="172"/>
      <c r="G256" s="172"/>
      <c r="H256" s="172"/>
      <c r="I256" s="185" t="s">
        <v>211</v>
      </c>
      <c r="J256" s="186" t="s">
        <v>114</v>
      </c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Z256" s="182"/>
      <c r="AA256" s="182"/>
      <c r="AB256" s="182"/>
      <c r="AC256" s="182"/>
      <c r="AD256" s="182"/>
      <c r="AE256" s="182"/>
      <c r="AF256" s="182"/>
      <c r="AG256" s="182"/>
      <c r="AH256" s="182"/>
      <c r="AI256" s="182"/>
      <c r="AJ256" s="182"/>
      <c r="AK256" s="182"/>
      <c r="AL256" s="182"/>
      <c r="AM256" s="182"/>
      <c r="AN256" s="182"/>
      <c r="AO256" s="176" t="n">
        <f aca="false">SUM(AN256/$AN$2)</f>
        <v>0</v>
      </c>
      <c r="AP256" s="183" t="n">
        <v>227000</v>
      </c>
      <c r="AQ256" s="183"/>
      <c r="AR256" s="176" t="n">
        <f aca="false">SUM(AP256/$AN$2)</f>
        <v>30128.0775101201</v>
      </c>
      <c r="AS256" s="183" t="n">
        <v>250000</v>
      </c>
      <c r="AT256" s="183"/>
      <c r="AU256" s="176" t="n">
        <f aca="false">SUM(AU257)</f>
        <v>8529.55</v>
      </c>
      <c r="AV256" s="177" t="n">
        <f aca="false">SUM(AU256/AR256*100)</f>
        <v>28.3109667290749</v>
      </c>
      <c r="BC256" s="143" t="n">
        <f aca="false">SUM(AU256-BB256)</f>
        <v>8529.55</v>
      </c>
    </row>
    <row r="257" customFormat="false" ht="12.75" hidden="false" customHeight="false" outlineLevel="0" collapsed="false">
      <c r="A257" s="189"/>
      <c r="B257" s="190"/>
      <c r="C257" s="190"/>
      <c r="D257" s="190"/>
      <c r="E257" s="190"/>
      <c r="F257" s="190"/>
      <c r="G257" s="190"/>
      <c r="H257" s="190"/>
      <c r="I257" s="191" t="n">
        <v>3</v>
      </c>
      <c r="J257" s="84" t="s">
        <v>64</v>
      </c>
      <c r="K257" s="192" t="n">
        <f aca="false">SUM(K258)</f>
        <v>71746.5</v>
      </c>
      <c r="L257" s="192" t="n">
        <f aca="false">SUM(L258)</f>
        <v>180000</v>
      </c>
      <c r="M257" s="192" t="n">
        <f aca="false">SUM(M258)</f>
        <v>180000</v>
      </c>
      <c r="N257" s="192" t="n">
        <f aca="false">SUM(N258)</f>
        <v>61000</v>
      </c>
      <c r="O257" s="192" t="n">
        <f aca="false">SUM(O258)</f>
        <v>61000</v>
      </c>
      <c r="P257" s="192" t="n">
        <f aca="false">SUM(P258)</f>
        <v>70000</v>
      </c>
      <c r="Q257" s="192" t="n">
        <f aca="false">SUM(Q258)</f>
        <v>70000</v>
      </c>
      <c r="R257" s="192" t="n">
        <f aca="false">SUM(R258)</f>
        <v>21923.2</v>
      </c>
      <c r="S257" s="192" t="n">
        <f aca="false">SUM(S258)</f>
        <v>60000</v>
      </c>
      <c r="T257" s="192" t="n">
        <f aca="false">SUM(T258)</f>
        <v>16193.2</v>
      </c>
      <c r="U257" s="192" t="n">
        <f aca="false">SUM(U258)</f>
        <v>0</v>
      </c>
      <c r="V257" s="192" t="n">
        <f aca="false">SUM(V258)</f>
        <v>210</v>
      </c>
      <c r="W257" s="192" t="n">
        <f aca="false">SUM(W258)</f>
        <v>50000</v>
      </c>
      <c r="X257" s="192" t="n">
        <f aca="false">SUM(X258)</f>
        <v>60000</v>
      </c>
      <c r="Y257" s="192" t="n">
        <f aca="false">SUM(Y258)</f>
        <v>60000</v>
      </c>
      <c r="Z257" s="192" t="n">
        <f aca="false">SUM(Z258)</f>
        <v>75000</v>
      </c>
      <c r="AA257" s="192" t="n">
        <f aca="false">SUM(AA258)</f>
        <v>60000</v>
      </c>
      <c r="AB257" s="192" t="n">
        <f aca="false">SUM(AB258)</f>
        <v>23896.8</v>
      </c>
      <c r="AC257" s="192" t="n">
        <f aca="false">SUM(AC258)</f>
        <v>80000</v>
      </c>
      <c r="AD257" s="192" t="n">
        <f aca="false">SUM(AD258)</f>
        <v>82000</v>
      </c>
      <c r="AE257" s="192" t="n">
        <f aca="false">SUM(AE258)</f>
        <v>0</v>
      </c>
      <c r="AF257" s="192" t="n">
        <f aca="false">SUM(AF258)</f>
        <v>0</v>
      </c>
      <c r="AG257" s="192" t="n">
        <f aca="false">SUM(AG258)</f>
        <v>82000</v>
      </c>
      <c r="AH257" s="192" t="n">
        <f aca="false">SUM(AH258)</f>
        <v>55837.46</v>
      </c>
      <c r="AI257" s="192" t="n">
        <f aca="false">SUM(AI258)</f>
        <v>130000</v>
      </c>
      <c r="AJ257" s="192" t="n">
        <f aca="false">SUM(AJ258)</f>
        <v>63901.96</v>
      </c>
      <c r="AK257" s="192" t="n">
        <f aca="false">SUM(AK258)</f>
        <v>252000</v>
      </c>
      <c r="AL257" s="192" t="n">
        <f aca="false">SUM(AL258)</f>
        <v>30000</v>
      </c>
      <c r="AM257" s="192" t="n">
        <f aca="false">SUM(AM258)</f>
        <v>0</v>
      </c>
      <c r="AN257" s="192" t="n">
        <f aca="false">SUM(AN258)</f>
        <v>282000</v>
      </c>
      <c r="AO257" s="176" t="n">
        <f aca="false">SUM(AN257/$AN$2)</f>
        <v>37427.8319729246</v>
      </c>
      <c r="AP257" s="176" t="n">
        <f aca="false">SUM(AP258)</f>
        <v>227000</v>
      </c>
      <c r="AQ257" s="176" t="n">
        <f aca="false">SUM(AQ258)</f>
        <v>0</v>
      </c>
      <c r="AR257" s="176" t="n">
        <f aca="false">SUM(AP257/$AN$2)</f>
        <v>30128.0775101201</v>
      </c>
      <c r="AS257" s="176" t="n">
        <f aca="false">SUM(AS258)</f>
        <v>250000</v>
      </c>
      <c r="AT257" s="176" t="n">
        <f aca="false">SUM(AT258)</f>
        <v>0</v>
      </c>
      <c r="AU257" s="176" t="n">
        <f aca="false">SUM(AU258)</f>
        <v>8529.55</v>
      </c>
      <c r="AV257" s="177" t="n">
        <f aca="false">SUM(AU257/AR257*100)</f>
        <v>28.3109667290749</v>
      </c>
      <c r="BB257" s="19" t="n">
        <f aca="false">SUM(AW257+AX257+AY257+AZ257+BA257)</f>
        <v>0</v>
      </c>
      <c r="BC257" s="143" t="n">
        <f aca="false">SUM(AU257-BB257)</f>
        <v>8529.55</v>
      </c>
    </row>
    <row r="258" customFormat="false" ht="12.75" hidden="false" customHeight="false" outlineLevel="0" collapsed="false">
      <c r="A258" s="189"/>
      <c r="B258" s="190"/>
      <c r="C258" s="190"/>
      <c r="D258" s="190"/>
      <c r="E258" s="190"/>
      <c r="F258" s="190"/>
      <c r="G258" s="190"/>
      <c r="H258" s="190"/>
      <c r="I258" s="191" t="n">
        <v>37</v>
      </c>
      <c r="J258" s="84" t="s">
        <v>359</v>
      </c>
      <c r="K258" s="192" t="n">
        <f aca="false">SUM(K259)</f>
        <v>71746.5</v>
      </c>
      <c r="L258" s="192" t="n">
        <f aca="false">SUM(L259)</f>
        <v>180000</v>
      </c>
      <c r="M258" s="192" t="n">
        <f aca="false">SUM(M259)</f>
        <v>180000</v>
      </c>
      <c r="N258" s="192" t="n">
        <f aca="false">SUM(N259)</f>
        <v>61000</v>
      </c>
      <c r="O258" s="192" t="n">
        <f aca="false">SUM(O259)</f>
        <v>61000</v>
      </c>
      <c r="P258" s="192" t="n">
        <f aca="false">SUM(P259)</f>
        <v>70000</v>
      </c>
      <c r="Q258" s="192" t="n">
        <f aca="false">SUM(Q259)</f>
        <v>70000</v>
      </c>
      <c r="R258" s="192" t="n">
        <f aca="false">SUM(R259)</f>
        <v>21923.2</v>
      </c>
      <c r="S258" s="192" t="n">
        <f aca="false">SUM(S259)</f>
        <v>60000</v>
      </c>
      <c r="T258" s="192" t="n">
        <f aca="false">SUM(T259)</f>
        <v>16193.2</v>
      </c>
      <c r="U258" s="192" t="n">
        <f aca="false">SUM(U259)</f>
        <v>0</v>
      </c>
      <c r="V258" s="192" t="n">
        <f aca="false">SUM(V259)</f>
        <v>210</v>
      </c>
      <c r="W258" s="192" t="n">
        <f aca="false">SUM(W259)</f>
        <v>50000</v>
      </c>
      <c r="X258" s="192" t="n">
        <f aca="false">SUM(X259)</f>
        <v>60000</v>
      </c>
      <c r="Y258" s="192" t="n">
        <f aca="false">SUM(Y259)</f>
        <v>60000</v>
      </c>
      <c r="Z258" s="192" t="n">
        <f aca="false">SUM(Z259)</f>
        <v>75000</v>
      </c>
      <c r="AA258" s="192" t="n">
        <f aca="false">SUM(AA259)</f>
        <v>60000</v>
      </c>
      <c r="AB258" s="192" t="n">
        <f aca="false">SUM(AB259)</f>
        <v>23896.8</v>
      </c>
      <c r="AC258" s="192" t="n">
        <f aca="false">SUM(AC259)</f>
        <v>80000</v>
      </c>
      <c r="AD258" s="192" t="n">
        <f aca="false">SUM(AD259)</f>
        <v>82000</v>
      </c>
      <c r="AE258" s="192" t="n">
        <f aca="false">SUM(AE259)</f>
        <v>0</v>
      </c>
      <c r="AF258" s="192" t="n">
        <f aca="false">SUM(AF259)</f>
        <v>0</v>
      </c>
      <c r="AG258" s="192" t="n">
        <f aca="false">SUM(AG259)</f>
        <v>82000</v>
      </c>
      <c r="AH258" s="192" t="n">
        <f aca="false">SUM(AH259)</f>
        <v>55837.46</v>
      </c>
      <c r="AI258" s="192" t="n">
        <f aca="false">SUM(AI259)</f>
        <v>130000</v>
      </c>
      <c r="AJ258" s="192" t="n">
        <f aca="false">SUM(AJ259)</f>
        <v>63901.96</v>
      </c>
      <c r="AK258" s="192" t="n">
        <f aca="false">SUM(AK259)</f>
        <v>252000</v>
      </c>
      <c r="AL258" s="192" t="n">
        <f aca="false">SUM(AL259)</f>
        <v>30000</v>
      </c>
      <c r="AM258" s="192" t="n">
        <f aca="false">SUM(AM259)</f>
        <v>0</v>
      </c>
      <c r="AN258" s="192" t="n">
        <f aca="false">SUM(AN259)</f>
        <v>282000</v>
      </c>
      <c r="AO258" s="176" t="n">
        <f aca="false">SUM(AN258/$AN$2)</f>
        <v>37427.8319729246</v>
      </c>
      <c r="AP258" s="176" t="n">
        <f aca="false">SUM(AP259)</f>
        <v>227000</v>
      </c>
      <c r="AQ258" s="176"/>
      <c r="AR258" s="176" t="n">
        <f aca="false">SUM(AP258/$AN$2)</f>
        <v>30128.0775101201</v>
      </c>
      <c r="AS258" s="176" t="n">
        <v>250000</v>
      </c>
      <c r="AT258" s="176"/>
      <c r="AU258" s="176" t="n">
        <f aca="false">SUM(AU259)</f>
        <v>8529.55</v>
      </c>
      <c r="AV258" s="177" t="n">
        <f aca="false">SUM(AU258/AR258*100)</f>
        <v>28.3109667290749</v>
      </c>
      <c r="BB258" s="19" t="n">
        <f aca="false">SUM(AW258+AX258+AY258+AZ258+BA258)</f>
        <v>0</v>
      </c>
      <c r="BC258" s="143" t="n">
        <f aca="false">SUM(AU258-BB258)</f>
        <v>8529.55</v>
      </c>
    </row>
    <row r="259" customFormat="false" ht="12.75" hidden="false" customHeight="false" outlineLevel="0" collapsed="false">
      <c r="A259" s="193"/>
      <c r="B259" s="194" t="s">
        <v>83</v>
      </c>
      <c r="C259" s="194"/>
      <c r="D259" s="194"/>
      <c r="E259" s="194"/>
      <c r="F259" s="194"/>
      <c r="G259" s="194"/>
      <c r="H259" s="194"/>
      <c r="I259" s="195" t="n">
        <v>372</v>
      </c>
      <c r="J259" s="196" t="s">
        <v>421</v>
      </c>
      <c r="K259" s="197" t="n">
        <f aca="false">SUM(K260)</f>
        <v>71746.5</v>
      </c>
      <c r="L259" s="197" t="n">
        <f aca="false">SUM(L260)</f>
        <v>180000</v>
      </c>
      <c r="M259" s="197" t="n">
        <f aca="false">SUM(M260)</f>
        <v>180000</v>
      </c>
      <c r="N259" s="197" t="n">
        <f aca="false">SUM(N260:N261)</f>
        <v>61000</v>
      </c>
      <c r="O259" s="197" t="n">
        <f aca="false">SUM(O260:O261)</f>
        <v>61000</v>
      </c>
      <c r="P259" s="197" t="n">
        <f aca="false">SUM(P260:P261)</f>
        <v>70000</v>
      </c>
      <c r="Q259" s="197" t="n">
        <f aca="false">SUM(Q260:Q261)</f>
        <v>70000</v>
      </c>
      <c r="R259" s="197" t="n">
        <f aca="false">SUM(R260:R261)</f>
        <v>21923.2</v>
      </c>
      <c r="S259" s="197" t="n">
        <f aca="false">SUM(S260:S261)</f>
        <v>60000</v>
      </c>
      <c r="T259" s="197" t="n">
        <f aca="false">SUM(T260:T261)</f>
        <v>16193.2</v>
      </c>
      <c r="U259" s="197" t="n">
        <f aca="false">SUM(U260:U261)</f>
        <v>0</v>
      </c>
      <c r="V259" s="197" t="n">
        <f aca="false">SUM(V260:V261)</f>
        <v>210</v>
      </c>
      <c r="W259" s="197" t="n">
        <f aca="false">SUM(W260:W261)</f>
        <v>50000</v>
      </c>
      <c r="X259" s="197" t="n">
        <f aca="false">SUM(X260:X265)</f>
        <v>60000</v>
      </c>
      <c r="Y259" s="197" t="n">
        <f aca="false">SUM(Y260:Y265)</f>
        <v>60000</v>
      </c>
      <c r="Z259" s="197" t="n">
        <f aca="false">SUM(Z260:Z265)</f>
        <v>75000</v>
      </c>
      <c r="AA259" s="197" t="n">
        <f aca="false">SUM(AA260:AA265)</f>
        <v>60000</v>
      </c>
      <c r="AB259" s="197" t="n">
        <f aca="false">SUM(AB260:AB265)</f>
        <v>23896.8</v>
      </c>
      <c r="AC259" s="197" t="n">
        <f aca="false">SUM(AC260:AC265)</f>
        <v>80000</v>
      </c>
      <c r="AD259" s="197" t="n">
        <f aca="false">SUM(AD260:AD265)</f>
        <v>82000</v>
      </c>
      <c r="AE259" s="197" t="n">
        <f aca="false">SUM(AE260:AE265)</f>
        <v>0</v>
      </c>
      <c r="AF259" s="197" t="n">
        <f aca="false">SUM(AF260:AF265)</f>
        <v>0</v>
      </c>
      <c r="AG259" s="197" t="n">
        <f aca="false">SUM(AG260:AG265)</f>
        <v>82000</v>
      </c>
      <c r="AH259" s="197" t="n">
        <f aca="false">SUM(AH260:AH265)</f>
        <v>55837.46</v>
      </c>
      <c r="AI259" s="197" t="n">
        <f aca="false">SUM(AI260:AI265)</f>
        <v>130000</v>
      </c>
      <c r="AJ259" s="197" t="n">
        <f aca="false">SUM(AJ260:AJ265)</f>
        <v>63901.96</v>
      </c>
      <c r="AK259" s="197" t="n">
        <f aca="false">SUM(AK260:AK265)</f>
        <v>252000</v>
      </c>
      <c r="AL259" s="197" t="n">
        <f aca="false">SUM(AL260:AL265)</f>
        <v>30000</v>
      </c>
      <c r="AM259" s="197" t="n">
        <f aca="false">SUM(AM260:AM265)</f>
        <v>0</v>
      </c>
      <c r="AN259" s="197" t="n">
        <f aca="false">SUM(AN260:AN265)</f>
        <v>282000</v>
      </c>
      <c r="AO259" s="176" t="n">
        <f aca="false">SUM(AN259/$AN$2)</f>
        <v>37427.8319729246</v>
      </c>
      <c r="AP259" s="188" t="n">
        <f aca="false">SUM(AP260:AP265)</f>
        <v>227000</v>
      </c>
      <c r="AQ259" s="188"/>
      <c r="AR259" s="176" t="n">
        <f aca="false">SUM(AP259/$AN$2)</f>
        <v>30128.0775101201</v>
      </c>
      <c r="AS259" s="188"/>
      <c r="AT259" s="188"/>
      <c r="AU259" s="176" t="n">
        <f aca="false">SUM(AU260:AU265)</f>
        <v>8529.55</v>
      </c>
      <c r="AV259" s="177" t="n">
        <f aca="false">SUM(AU259/AR259*100)</f>
        <v>28.3109667290749</v>
      </c>
      <c r="BB259" s="19" t="n">
        <f aca="false">SUM(AW259+AX259+AY259+AZ259+BA259)</f>
        <v>0</v>
      </c>
      <c r="BC259" s="143" t="n">
        <f aca="false">SUM(AU259-BB259)</f>
        <v>8529.55</v>
      </c>
    </row>
    <row r="260" customFormat="false" ht="12.75" hidden="false" customHeight="false" outlineLevel="0" collapsed="false">
      <c r="A260" s="193"/>
      <c r="B260" s="194"/>
      <c r="C260" s="194"/>
      <c r="D260" s="194"/>
      <c r="E260" s="194"/>
      <c r="F260" s="194"/>
      <c r="G260" s="194"/>
      <c r="H260" s="194"/>
      <c r="I260" s="195" t="n">
        <v>37211</v>
      </c>
      <c r="J260" s="196" t="s">
        <v>422</v>
      </c>
      <c r="K260" s="197" t="n">
        <v>71746.5</v>
      </c>
      <c r="L260" s="197" t="n">
        <v>180000</v>
      </c>
      <c r="M260" s="197" t="n">
        <v>180000</v>
      </c>
      <c r="N260" s="197" t="n">
        <v>44000</v>
      </c>
      <c r="O260" s="197" t="n">
        <v>44000</v>
      </c>
      <c r="P260" s="197" t="n">
        <v>50000</v>
      </c>
      <c r="Q260" s="197" t="n">
        <v>50000</v>
      </c>
      <c r="R260" s="197" t="n">
        <v>8923.2</v>
      </c>
      <c r="S260" s="188" t="n">
        <v>30000</v>
      </c>
      <c r="T260" s="197" t="n">
        <v>7893.2</v>
      </c>
      <c r="U260" s="197"/>
      <c r="V260" s="176" t="n">
        <f aca="false">S260/P260*100</f>
        <v>60</v>
      </c>
      <c r="W260" s="188" t="n">
        <v>25000</v>
      </c>
      <c r="X260" s="197" t="n">
        <v>20000</v>
      </c>
      <c r="Y260" s="197" t="n">
        <v>20000</v>
      </c>
      <c r="Z260" s="197" t="n">
        <v>20000</v>
      </c>
      <c r="AA260" s="197" t="n">
        <v>20000</v>
      </c>
      <c r="AB260" s="197" t="n">
        <v>5896.8</v>
      </c>
      <c r="AC260" s="197" t="n">
        <v>20000</v>
      </c>
      <c r="AD260" s="197" t="n">
        <v>20000</v>
      </c>
      <c r="AE260" s="197"/>
      <c r="AF260" s="197"/>
      <c r="AG260" s="198" t="n">
        <f aca="false">SUM(AD260+AE260-AF260)</f>
        <v>20000</v>
      </c>
      <c r="AH260" s="197" t="n">
        <v>9287.46</v>
      </c>
      <c r="AI260" s="197" t="n">
        <v>20000</v>
      </c>
      <c r="AJ260" s="129" t="n">
        <v>10601.96</v>
      </c>
      <c r="AK260" s="197" t="n">
        <v>20000</v>
      </c>
      <c r="AL260" s="197"/>
      <c r="AM260" s="197"/>
      <c r="AN260" s="129" t="n">
        <f aca="false">SUM(AK260+AL260-AM260)</f>
        <v>20000</v>
      </c>
      <c r="AO260" s="176" t="n">
        <f aca="false">SUM(AN260/$AN$2)</f>
        <v>2654.45616829252</v>
      </c>
      <c r="AP260" s="131" t="n">
        <v>20000</v>
      </c>
      <c r="AQ260" s="131"/>
      <c r="AR260" s="176" t="n">
        <f aca="false">SUM(AP260/$AN$2)</f>
        <v>2654.45616829252</v>
      </c>
      <c r="AS260" s="131"/>
      <c r="AT260" s="131"/>
      <c r="AU260" s="176" t="n">
        <v>347.85</v>
      </c>
      <c r="AV260" s="177" t="n">
        <f aca="false">SUM(AU260/AR260*100)</f>
        <v>13.104379125</v>
      </c>
      <c r="AW260" s="176" t="n">
        <v>347.85</v>
      </c>
      <c r="AX260" s="129"/>
      <c r="BB260" s="19" t="n">
        <f aca="false">SUM(AW260+AX260+AY260+AZ260+BA260)</f>
        <v>347.85</v>
      </c>
      <c r="BC260" s="143" t="n">
        <f aca="false">SUM(AU260-BB260)</f>
        <v>0</v>
      </c>
    </row>
    <row r="261" customFormat="false" ht="12.75" hidden="false" customHeight="false" outlineLevel="0" collapsed="false">
      <c r="A261" s="193"/>
      <c r="B261" s="194"/>
      <c r="C261" s="194"/>
      <c r="D261" s="194"/>
      <c r="E261" s="194"/>
      <c r="F261" s="194"/>
      <c r="G261" s="194"/>
      <c r="H261" s="194"/>
      <c r="I261" s="195" t="n">
        <v>37211</v>
      </c>
      <c r="J261" s="196" t="s">
        <v>423</v>
      </c>
      <c r="K261" s="197"/>
      <c r="L261" s="197"/>
      <c r="M261" s="197"/>
      <c r="N261" s="197" t="n">
        <v>17000</v>
      </c>
      <c r="O261" s="197" t="n">
        <v>17000</v>
      </c>
      <c r="P261" s="197" t="n">
        <v>20000</v>
      </c>
      <c r="Q261" s="197" t="n">
        <v>20000</v>
      </c>
      <c r="R261" s="197" t="n">
        <v>13000</v>
      </c>
      <c r="S261" s="188" t="n">
        <v>30000</v>
      </c>
      <c r="T261" s="197" t="n">
        <v>8300</v>
      </c>
      <c r="U261" s="197"/>
      <c r="V261" s="176" t="n">
        <f aca="false">S261/P261*100</f>
        <v>150</v>
      </c>
      <c r="W261" s="188" t="n">
        <v>25000</v>
      </c>
      <c r="X261" s="197" t="n">
        <v>30000</v>
      </c>
      <c r="Y261" s="197" t="n">
        <v>30000</v>
      </c>
      <c r="Z261" s="197" t="n">
        <v>45000</v>
      </c>
      <c r="AA261" s="197" t="n">
        <v>30000</v>
      </c>
      <c r="AB261" s="197" t="n">
        <v>18000</v>
      </c>
      <c r="AC261" s="197" t="n">
        <v>50000</v>
      </c>
      <c r="AD261" s="197" t="n">
        <v>50000</v>
      </c>
      <c r="AE261" s="197"/>
      <c r="AF261" s="197"/>
      <c r="AG261" s="198" t="n">
        <f aca="false">SUM(AD261+AE261-AF261)</f>
        <v>50000</v>
      </c>
      <c r="AH261" s="197" t="n">
        <v>37100</v>
      </c>
      <c r="AI261" s="197" t="n">
        <v>70000</v>
      </c>
      <c r="AJ261" s="129" t="n">
        <v>27300</v>
      </c>
      <c r="AK261" s="197" t="n">
        <v>70000</v>
      </c>
      <c r="AL261" s="197" t="n">
        <v>10000</v>
      </c>
      <c r="AM261" s="197"/>
      <c r="AN261" s="129" t="n">
        <f aca="false">SUM(AK261+AL261-AM261)</f>
        <v>80000</v>
      </c>
      <c r="AO261" s="176" t="n">
        <f aca="false">SUM(AN261/$AN$2)</f>
        <v>10617.8246731701</v>
      </c>
      <c r="AP261" s="131" t="n">
        <v>50000</v>
      </c>
      <c r="AQ261" s="131"/>
      <c r="AR261" s="176" t="n">
        <f aca="false">SUM(AP261/$AN$2)</f>
        <v>6636.1404207313</v>
      </c>
      <c r="AS261" s="131"/>
      <c r="AT261" s="131"/>
      <c r="AU261" s="176" t="n">
        <v>3550</v>
      </c>
      <c r="AV261" s="177" t="n">
        <f aca="false">SUM(AU261/AR261*100)</f>
        <v>53.49495</v>
      </c>
      <c r="AW261" s="176" t="n">
        <v>3550</v>
      </c>
      <c r="AX261" s="129"/>
      <c r="BB261" s="19" t="n">
        <f aca="false">SUM(AW261+AX261+AY261+AZ261+BA261)</f>
        <v>3550</v>
      </c>
      <c r="BC261" s="143" t="n">
        <f aca="false">SUM(AU261-BB261)</f>
        <v>0</v>
      </c>
    </row>
    <row r="262" customFormat="false" ht="12.75" hidden="false" customHeight="false" outlineLevel="0" collapsed="false">
      <c r="A262" s="193"/>
      <c r="B262" s="194"/>
      <c r="C262" s="194"/>
      <c r="D262" s="194"/>
      <c r="E262" s="194"/>
      <c r="F262" s="194"/>
      <c r="G262" s="194"/>
      <c r="H262" s="194"/>
      <c r="I262" s="195" t="n">
        <v>37211</v>
      </c>
      <c r="J262" s="196" t="s">
        <v>424</v>
      </c>
      <c r="K262" s="197"/>
      <c r="L262" s="197"/>
      <c r="M262" s="197"/>
      <c r="N262" s="197"/>
      <c r="O262" s="197"/>
      <c r="P262" s="197"/>
      <c r="Q262" s="197"/>
      <c r="R262" s="197"/>
      <c r="S262" s="188"/>
      <c r="T262" s="197"/>
      <c r="U262" s="197"/>
      <c r="V262" s="176"/>
      <c r="W262" s="188"/>
      <c r="X262" s="197"/>
      <c r="Y262" s="197"/>
      <c r="Z262" s="197"/>
      <c r="AA262" s="197"/>
      <c r="AB262" s="197"/>
      <c r="AC262" s="197"/>
      <c r="AD262" s="197"/>
      <c r="AE262" s="197"/>
      <c r="AF262" s="197"/>
      <c r="AG262" s="198"/>
      <c r="AH262" s="197"/>
      <c r="AI262" s="197"/>
      <c r="AJ262" s="129"/>
      <c r="AK262" s="197" t="n">
        <v>70000</v>
      </c>
      <c r="AL262" s="197"/>
      <c r="AM262" s="197"/>
      <c r="AN262" s="129" t="n">
        <f aca="false">SUM(AK262+AL262-AM262)</f>
        <v>70000</v>
      </c>
      <c r="AO262" s="176" t="n">
        <f aca="false">SUM(AN262/$AN$2)</f>
        <v>9290.59658902382</v>
      </c>
      <c r="AP262" s="131" t="n">
        <v>70000</v>
      </c>
      <c r="AQ262" s="131"/>
      <c r="AR262" s="176" t="n">
        <f aca="false">SUM(AP262/$AN$2)</f>
        <v>9290.59658902382</v>
      </c>
      <c r="AS262" s="131"/>
      <c r="AT262" s="131"/>
      <c r="AU262" s="176"/>
      <c r="AV262" s="177" t="n">
        <f aca="false">SUM(AU262/AR262*100)</f>
        <v>0</v>
      </c>
      <c r="AW262" s="176"/>
      <c r="AX262" s="129"/>
      <c r="BB262" s="19" t="n">
        <f aca="false">SUM(AW262+AX262+AY262+AZ262+BA262)</f>
        <v>0</v>
      </c>
      <c r="BC262" s="143" t="n">
        <f aca="false">SUM(AU262-BB262)</f>
        <v>0</v>
      </c>
    </row>
    <row r="263" customFormat="false" ht="12.75" hidden="false" customHeight="false" outlineLevel="0" collapsed="false">
      <c r="A263" s="193"/>
      <c r="B263" s="194"/>
      <c r="C263" s="194"/>
      <c r="D263" s="194"/>
      <c r="E263" s="194"/>
      <c r="F263" s="194"/>
      <c r="G263" s="194"/>
      <c r="H263" s="194"/>
      <c r="I263" s="195" t="n">
        <v>3722</v>
      </c>
      <c r="J263" s="196" t="s">
        <v>425</v>
      </c>
      <c r="K263" s="197"/>
      <c r="L263" s="197"/>
      <c r="M263" s="197"/>
      <c r="N263" s="197"/>
      <c r="O263" s="197"/>
      <c r="P263" s="197"/>
      <c r="Q263" s="197"/>
      <c r="R263" s="197"/>
      <c r="S263" s="188"/>
      <c r="T263" s="197"/>
      <c r="U263" s="197"/>
      <c r="V263" s="176"/>
      <c r="W263" s="188"/>
      <c r="X263" s="197"/>
      <c r="Y263" s="197"/>
      <c r="Z263" s="197"/>
      <c r="AA263" s="197"/>
      <c r="AB263" s="197"/>
      <c r="AC263" s="197"/>
      <c r="AD263" s="197"/>
      <c r="AE263" s="197"/>
      <c r="AF263" s="197"/>
      <c r="AG263" s="198"/>
      <c r="AH263" s="197"/>
      <c r="AI263" s="197" t="n">
        <v>30000</v>
      </c>
      <c r="AJ263" s="129" t="n">
        <v>0</v>
      </c>
      <c r="AK263" s="197" t="n">
        <v>30000</v>
      </c>
      <c r="AL263" s="197"/>
      <c r="AM263" s="197"/>
      <c r="AN263" s="129" t="n">
        <f aca="false">SUM(AK263+AL263-AM263)</f>
        <v>30000</v>
      </c>
      <c r="AO263" s="176" t="n">
        <f aca="false">SUM(AN263/$AN$2)</f>
        <v>3981.68425243878</v>
      </c>
      <c r="AP263" s="131" t="n">
        <v>15000</v>
      </c>
      <c r="AQ263" s="131"/>
      <c r="AR263" s="176" t="n">
        <f aca="false">SUM(AP263/$AN$2)</f>
        <v>1990.84212621939</v>
      </c>
      <c r="AS263" s="131"/>
      <c r="AT263" s="131"/>
      <c r="AU263" s="176"/>
      <c r="AV263" s="177" t="n">
        <f aca="false">SUM(AU263/AR263*100)</f>
        <v>0</v>
      </c>
      <c r="AW263" s="176"/>
      <c r="AX263" s="129"/>
      <c r="BB263" s="19" t="n">
        <f aca="false">SUM(AW263+AX263+AY263+AZ263+BA263)</f>
        <v>0</v>
      </c>
      <c r="BC263" s="143" t="n">
        <f aca="false">SUM(AU263-BB263)</f>
        <v>0</v>
      </c>
    </row>
    <row r="264" customFormat="false" ht="12.75" hidden="false" customHeight="false" outlineLevel="0" collapsed="false">
      <c r="A264" s="193"/>
      <c r="B264" s="194"/>
      <c r="C264" s="194"/>
      <c r="D264" s="194"/>
      <c r="E264" s="194"/>
      <c r="F264" s="194"/>
      <c r="G264" s="194"/>
      <c r="H264" s="194"/>
      <c r="I264" s="195" t="n">
        <v>37221</v>
      </c>
      <c r="J264" s="196" t="s">
        <v>426</v>
      </c>
      <c r="K264" s="197"/>
      <c r="L264" s="197"/>
      <c r="M264" s="197"/>
      <c r="N264" s="197"/>
      <c r="O264" s="197"/>
      <c r="P264" s="197"/>
      <c r="Q264" s="197"/>
      <c r="R264" s="197"/>
      <c r="S264" s="188"/>
      <c r="T264" s="197"/>
      <c r="U264" s="197"/>
      <c r="V264" s="176"/>
      <c r="W264" s="188"/>
      <c r="X264" s="197"/>
      <c r="Y264" s="197"/>
      <c r="Z264" s="197"/>
      <c r="AA264" s="197"/>
      <c r="AB264" s="197"/>
      <c r="AC264" s="197"/>
      <c r="AD264" s="197"/>
      <c r="AE264" s="197"/>
      <c r="AF264" s="197"/>
      <c r="AG264" s="198"/>
      <c r="AH264" s="197"/>
      <c r="AI264" s="197"/>
      <c r="AJ264" s="129" t="n">
        <v>26000</v>
      </c>
      <c r="AK264" s="197" t="n">
        <v>52000</v>
      </c>
      <c r="AL264" s="197"/>
      <c r="AM264" s="197"/>
      <c r="AN264" s="129" t="n">
        <f aca="false">SUM(AK264+AL264-AM264)</f>
        <v>52000</v>
      </c>
      <c r="AO264" s="176" t="n">
        <f aca="false">SUM(AN264/$AN$2)</f>
        <v>6901.58603756055</v>
      </c>
      <c r="AP264" s="131" t="n">
        <v>72000</v>
      </c>
      <c r="AQ264" s="131"/>
      <c r="AR264" s="176" t="n">
        <f aca="false">SUM(AP264/$AN$2)</f>
        <v>9556.04220585308</v>
      </c>
      <c r="AS264" s="131"/>
      <c r="AT264" s="131"/>
      <c r="AU264" s="176" t="n">
        <v>4631.7</v>
      </c>
      <c r="AV264" s="177" t="n">
        <f aca="false">SUM(AU264/AR264*100)</f>
        <v>48.468810625</v>
      </c>
      <c r="AW264" s="176" t="n">
        <v>4631.7</v>
      </c>
      <c r="AX264" s="129"/>
      <c r="BB264" s="19" t="n">
        <f aca="false">SUM(AW264+AX264+AY264+AZ264+BA264)</f>
        <v>4631.7</v>
      </c>
      <c r="BC264" s="143" t="n">
        <f aca="false">SUM(AU264-BB264)</f>
        <v>0</v>
      </c>
    </row>
    <row r="265" customFormat="false" ht="12.75" hidden="false" customHeight="false" outlineLevel="0" collapsed="false">
      <c r="A265" s="193"/>
      <c r="B265" s="194"/>
      <c r="C265" s="194"/>
      <c r="D265" s="194"/>
      <c r="E265" s="194"/>
      <c r="F265" s="194"/>
      <c r="G265" s="194"/>
      <c r="H265" s="194"/>
      <c r="I265" s="304" t="n">
        <v>3722</v>
      </c>
      <c r="J265" s="196" t="s">
        <v>427</v>
      </c>
      <c r="K265" s="197"/>
      <c r="L265" s="197"/>
      <c r="M265" s="197"/>
      <c r="N265" s="197"/>
      <c r="O265" s="197"/>
      <c r="P265" s="197"/>
      <c r="Q265" s="197"/>
      <c r="R265" s="197"/>
      <c r="S265" s="188"/>
      <c r="T265" s="197"/>
      <c r="U265" s="197"/>
      <c r="V265" s="176"/>
      <c r="W265" s="188"/>
      <c r="X265" s="197" t="n">
        <v>10000</v>
      </c>
      <c r="Y265" s="197" t="n">
        <v>10000</v>
      </c>
      <c r="Z265" s="197" t="n">
        <v>10000</v>
      </c>
      <c r="AA265" s="197" t="n">
        <v>10000</v>
      </c>
      <c r="AB265" s="197"/>
      <c r="AC265" s="197" t="n">
        <v>10000</v>
      </c>
      <c r="AD265" s="197" t="n">
        <v>12000</v>
      </c>
      <c r="AE265" s="197"/>
      <c r="AF265" s="197"/>
      <c r="AG265" s="198" t="n">
        <f aca="false">SUM(AD265+AE265-AF265)</f>
        <v>12000</v>
      </c>
      <c r="AH265" s="197" t="n">
        <v>9450</v>
      </c>
      <c r="AI265" s="197" t="n">
        <v>10000</v>
      </c>
      <c r="AJ265" s="129" t="n">
        <v>0</v>
      </c>
      <c r="AK265" s="197" t="n">
        <v>10000</v>
      </c>
      <c r="AL265" s="197" t="n">
        <v>20000</v>
      </c>
      <c r="AM265" s="197"/>
      <c r="AN265" s="129" t="n">
        <f aca="false">SUM(AK265+AL265-AM265)</f>
        <v>30000</v>
      </c>
      <c r="AO265" s="176" t="n">
        <f aca="false">SUM(AN265/$AN$2)</f>
        <v>3981.68425243878</v>
      </c>
      <c r="AP265" s="131" t="n">
        <v>0</v>
      </c>
      <c r="AQ265" s="131"/>
      <c r="AR265" s="176" t="n">
        <f aca="false">SUM(AP265/$AN$2)</f>
        <v>0</v>
      </c>
      <c r="AS265" s="131"/>
      <c r="AT265" s="131"/>
      <c r="AU265" s="176"/>
      <c r="AV265" s="177" t="n">
        <v>0</v>
      </c>
      <c r="BB265" s="19" t="n">
        <f aca="false">SUM(AW265+AX265+AY265+AZ265+BA265)</f>
        <v>0</v>
      </c>
      <c r="BC265" s="143" t="n">
        <f aca="false">SUM(AU265-BB265)</f>
        <v>0</v>
      </c>
    </row>
    <row r="266" customFormat="false" ht="12.75" hidden="false" customHeight="false" outlineLevel="0" collapsed="false">
      <c r="A266" s="178" t="s">
        <v>428</v>
      </c>
      <c r="B266" s="172"/>
      <c r="C266" s="172"/>
      <c r="D266" s="172"/>
      <c r="E266" s="172"/>
      <c r="F266" s="172"/>
      <c r="G266" s="172"/>
      <c r="H266" s="172"/>
      <c r="I266" s="185" t="s">
        <v>207</v>
      </c>
      <c r="J266" s="186" t="s">
        <v>429</v>
      </c>
      <c r="K266" s="187" t="e">
        <f aca="false">SUM(#REF!)</f>
        <v>#REF!</v>
      </c>
      <c r="L266" s="187" t="e">
        <f aca="false">SUM(#REF!)</f>
        <v>#REF!</v>
      </c>
      <c r="M266" s="187" t="e">
        <f aca="false">SUM(#REF!)</f>
        <v>#REF!</v>
      </c>
      <c r="N266" s="175" t="n">
        <f aca="false">SUM(N267)</f>
        <v>16000</v>
      </c>
      <c r="O266" s="175" t="n">
        <f aca="false">SUM(O267)</f>
        <v>16000</v>
      </c>
      <c r="P266" s="175" t="n">
        <f aca="false">SUM(P267)</f>
        <v>25000</v>
      </c>
      <c r="Q266" s="175" t="n">
        <f aca="false">SUM(Q267)</f>
        <v>25000</v>
      </c>
      <c r="R266" s="175" t="n">
        <f aca="false">SUM(R267)</f>
        <v>16786.14</v>
      </c>
      <c r="S266" s="175" t="n">
        <f aca="false">SUM(S267)</f>
        <v>25000</v>
      </c>
      <c r="T266" s="175" t="n">
        <f aca="false">SUM(T267)</f>
        <v>16422</v>
      </c>
      <c r="U266" s="175" t="n">
        <f aca="false">SUM(U267)</f>
        <v>0</v>
      </c>
      <c r="V266" s="175" t="n">
        <f aca="false">SUM(V267)</f>
        <v>200</v>
      </c>
      <c r="W266" s="175" t="n">
        <f aca="false">SUM(W267)</f>
        <v>25000</v>
      </c>
      <c r="X266" s="175" t="n">
        <f aca="false">SUM(X267)</f>
        <v>25000</v>
      </c>
      <c r="Y266" s="175" t="n">
        <f aca="false">SUM(Y267)</f>
        <v>30000</v>
      </c>
      <c r="Z266" s="175" t="n">
        <f aca="false">SUM(Z267)</f>
        <v>30000</v>
      </c>
      <c r="AA266" s="175" t="n">
        <f aca="false">SUM(AA267)</f>
        <v>30000</v>
      </c>
      <c r="AB266" s="175" t="n">
        <f aca="false">SUM(AB267)</f>
        <v>15498.58</v>
      </c>
      <c r="AC266" s="175" t="n">
        <f aca="false">SUM(AC267)</f>
        <v>30000</v>
      </c>
      <c r="AD266" s="175" t="n">
        <f aca="false">SUM(AD267)</f>
        <v>45000</v>
      </c>
      <c r="AE266" s="175" t="n">
        <f aca="false">SUM(AE267)</f>
        <v>0</v>
      </c>
      <c r="AF266" s="175" t="n">
        <f aca="false">SUM(AF267)</f>
        <v>0</v>
      </c>
      <c r="AG266" s="175" t="n">
        <f aca="false">SUM(AG267)</f>
        <v>45000</v>
      </c>
      <c r="AH266" s="175" t="n">
        <f aca="false">SUM(AH267)</f>
        <v>28479.63</v>
      </c>
      <c r="AI266" s="175" t="n">
        <f aca="false">SUM(AI267)</f>
        <v>45000</v>
      </c>
      <c r="AJ266" s="175" t="n">
        <f aca="false">SUM(AJ267)</f>
        <v>12998.7</v>
      </c>
      <c r="AK266" s="175" t="n">
        <f aca="false">SUM(AK267)</f>
        <v>45000</v>
      </c>
      <c r="AL266" s="175" t="n">
        <f aca="false">SUM(AL267)</f>
        <v>0</v>
      </c>
      <c r="AM266" s="175" t="n">
        <f aca="false">SUM(AM267)</f>
        <v>0</v>
      </c>
      <c r="AN266" s="175" t="n">
        <f aca="false">SUM(AN267)</f>
        <v>45000</v>
      </c>
      <c r="AO266" s="176" t="n">
        <f aca="false">SUM(AN266/$AN$2)</f>
        <v>5972.52637865817</v>
      </c>
      <c r="AP266" s="176" t="n">
        <f aca="false">SUM(AP267)</f>
        <v>34000</v>
      </c>
      <c r="AQ266" s="176" t="n">
        <f aca="false">SUM(AQ267)</f>
        <v>0</v>
      </c>
      <c r="AR266" s="176" t="n">
        <f aca="false">SUM(AP266/$AN$2)</f>
        <v>4512.57548609729</v>
      </c>
      <c r="AS266" s="176" t="n">
        <f aca="false">SUM(AS267)</f>
        <v>35000</v>
      </c>
      <c r="AT266" s="176" t="n">
        <f aca="false">SUM(AT267)</f>
        <v>0</v>
      </c>
      <c r="AU266" s="176" t="n">
        <v>0</v>
      </c>
      <c r="AV266" s="177" t="n">
        <f aca="false">SUM(AU266/AR266*100)</f>
        <v>0</v>
      </c>
      <c r="BB266" s="19" t="n">
        <f aca="false">SUM(AW266+AX266+AY266+AZ266+BA266)</f>
        <v>0</v>
      </c>
      <c r="BC266" s="143" t="n">
        <f aca="false">SUM(AU266-BB266)</f>
        <v>0</v>
      </c>
    </row>
    <row r="267" customFormat="false" ht="12.75" hidden="false" customHeight="false" outlineLevel="0" collapsed="false">
      <c r="A267" s="171"/>
      <c r="B267" s="172"/>
      <c r="C267" s="172"/>
      <c r="D267" s="172"/>
      <c r="E267" s="172"/>
      <c r="F267" s="172"/>
      <c r="G267" s="172"/>
      <c r="H267" s="172"/>
      <c r="I267" s="180" t="s">
        <v>420</v>
      </c>
      <c r="J267" s="181"/>
      <c r="K267" s="182" t="e">
        <f aca="false">SUM(#REF!)</f>
        <v>#REF!</v>
      </c>
      <c r="L267" s="182" t="e">
        <f aca="false">SUM(#REF!)</f>
        <v>#REF!</v>
      </c>
      <c r="M267" s="182" t="e">
        <f aca="false">SUM(#REF!)</f>
        <v>#REF!</v>
      </c>
      <c r="N267" s="182" t="n">
        <f aca="false">SUM(N269)</f>
        <v>16000</v>
      </c>
      <c r="O267" s="182" t="n">
        <f aca="false">SUM(O269)</f>
        <v>16000</v>
      </c>
      <c r="P267" s="182" t="n">
        <f aca="false">SUM(P269)</f>
        <v>25000</v>
      </c>
      <c r="Q267" s="182" t="n">
        <f aca="false">SUM(Q269)</f>
        <v>25000</v>
      </c>
      <c r="R267" s="182" t="n">
        <f aca="false">SUM(R269)</f>
        <v>16786.14</v>
      </c>
      <c r="S267" s="182" t="n">
        <f aca="false">SUM(S269)</f>
        <v>25000</v>
      </c>
      <c r="T267" s="182" t="n">
        <f aca="false">SUM(T269)</f>
        <v>16422</v>
      </c>
      <c r="U267" s="182" t="n">
        <f aca="false">SUM(U269)</f>
        <v>0</v>
      </c>
      <c r="V267" s="182" t="n">
        <f aca="false">SUM(V269)</f>
        <v>200</v>
      </c>
      <c r="W267" s="182" t="n">
        <f aca="false">SUM(W269)</f>
        <v>25000</v>
      </c>
      <c r="X267" s="182" t="n">
        <f aca="false">SUM(X269)</f>
        <v>25000</v>
      </c>
      <c r="Y267" s="182" t="n">
        <f aca="false">SUM(Y269)</f>
        <v>30000</v>
      </c>
      <c r="Z267" s="182" t="n">
        <f aca="false">SUM(Z269)</f>
        <v>30000</v>
      </c>
      <c r="AA267" s="182" t="n">
        <f aca="false">SUM(AA269)</f>
        <v>30000</v>
      </c>
      <c r="AB267" s="182" t="n">
        <f aca="false">SUM(AB269)</f>
        <v>15498.58</v>
      </c>
      <c r="AC267" s="182" t="n">
        <f aca="false">SUM(AC269)</f>
        <v>30000</v>
      </c>
      <c r="AD267" s="182" t="n">
        <f aca="false">SUM(AD269)</f>
        <v>45000</v>
      </c>
      <c r="AE267" s="182" t="n">
        <f aca="false">SUM(AE269)</f>
        <v>0</v>
      </c>
      <c r="AF267" s="182" t="n">
        <f aca="false">SUM(AF269)</f>
        <v>0</v>
      </c>
      <c r="AG267" s="182" t="n">
        <f aca="false">SUM(AG269)</f>
        <v>45000</v>
      </c>
      <c r="AH267" s="182" t="n">
        <f aca="false">SUM(AH269)</f>
        <v>28479.63</v>
      </c>
      <c r="AI267" s="182" t="n">
        <f aca="false">SUM(AI269)</f>
        <v>45000</v>
      </c>
      <c r="AJ267" s="182" t="n">
        <f aca="false">SUM(AJ269)</f>
        <v>12998.7</v>
      </c>
      <c r="AK267" s="182" t="n">
        <f aca="false">SUM(AK269)</f>
        <v>45000</v>
      </c>
      <c r="AL267" s="182" t="n">
        <f aca="false">SUM(AL269)</f>
        <v>0</v>
      </c>
      <c r="AM267" s="182" t="n">
        <f aca="false">SUM(AM269)</f>
        <v>0</v>
      </c>
      <c r="AN267" s="182" t="n">
        <f aca="false">SUM(AN269)</f>
        <v>45000</v>
      </c>
      <c r="AO267" s="176" t="n">
        <f aca="false">SUM(AN267/$AN$2)</f>
        <v>5972.52637865817</v>
      </c>
      <c r="AP267" s="183" t="n">
        <f aca="false">SUM(AP269)</f>
        <v>34000</v>
      </c>
      <c r="AQ267" s="183" t="n">
        <f aca="false">SUM(AQ269)</f>
        <v>0</v>
      </c>
      <c r="AR267" s="176" t="n">
        <f aca="false">SUM(AP267/$AN$2)</f>
        <v>4512.57548609729</v>
      </c>
      <c r="AS267" s="183" t="n">
        <f aca="false">SUM(AS269)</f>
        <v>35000</v>
      </c>
      <c r="AT267" s="183" t="n">
        <f aca="false">SUM(AT269)</f>
        <v>0</v>
      </c>
      <c r="AU267" s="176" t="n">
        <v>0</v>
      </c>
      <c r="AV267" s="177" t="n">
        <f aca="false">SUM(AU267/AR267*100)</f>
        <v>0</v>
      </c>
      <c r="BB267" s="19" t="n">
        <f aca="false">SUM(AW267+AX267+AY267+AZ267+BA267)</f>
        <v>0</v>
      </c>
      <c r="BC267" s="143" t="n">
        <f aca="false">SUM(AU267-BB267)</f>
        <v>0</v>
      </c>
    </row>
    <row r="268" customFormat="false" ht="12.75" hidden="false" customHeight="false" outlineLevel="0" collapsed="false">
      <c r="A268" s="171"/>
      <c r="B268" s="172" t="s">
        <v>210</v>
      </c>
      <c r="C268" s="172"/>
      <c r="D268" s="172"/>
      <c r="E268" s="172"/>
      <c r="F268" s="172"/>
      <c r="G268" s="172"/>
      <c r="H268" s="172"/>
      <c r="I268" s="185" t="s">
        <v>211</v>
      </c>
      <c r="J268" s="186" t="s">
        <v>114</v>
      </c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Z268" s="182"/>
      <c r="AA268" s="182"/>
      <c r="AB268" s="182"/>
      <c r="AC268" s="182"/>
      <c r="AD268" s="182"/>
      <c r="AE268" s="182"/>
      <c r="AF268" s="182"/>
      <c r="AG268" s="182"/>
      <c r="AH268" s="182"/>
      <c r="AI268" s="182"/>
      <c r="AJ268" s="182"/>
      <c r="AK268" s="182"/>
      <c r="AL268" s="182"/>
      <c r="AM268" s="182"/>
      <c r="AN268" s="182"/>
      <c r="AO268" s="176" t="n">
        <f aca="false">SUM(AN268/$AN$2)</f>
        <v>0</v>
      </c>
      <c r="AP268" s="183" t="n">
        <v>34000</v>
      </c>
      <c r="AQ268" s="183"/>
      <c r="AR268" s="176" t="n">
        <f aca="false">SUM(AP268/$AN$2)</f>
        <v>4512.57548609729</v>
      </c>
      <c r="AS268" s="183"/>
      <c r="AT268" s="183"/>
      <c r="AU268" s="176" t="n">
        <v>0</v>
      </c>
      <c r="AV268" s="177" t="n">
        <f aca="false">SUM(AU268/AR268*100)</f>
        <v>0</v>
      </c>
      <c r="BC268" s="143" t="n">
        <f aca="false">SUM(AU268-BB268)</f>
        <v>0</v>
      </c>
    </row>
    <row r="269" customFormat="false" ht="12.75" hidden="false" customHeight="false" outlineLevel="0" collapsed="false">
      <c r="A269" s="211"/>
      <c r="B269" s="190"/>
      <c r="C269" s="190"/>
      <c r="D269" s="190"/>
      <c r="E269" s="190"/>
      <c r="F269" s="190"/>
      <c r="G269" s="190"/>
      <c r="H269" s="190"/>
      <c r="I269" s="191" t="n">
        <v>3</v>
      </c>
      <c r="J269" s="84" t="s">
        <v>64</v>
      </c>
      <c r="K269" s="212"/>
      <c r="L269" s="212"/>
      <c r="M269" s="212"/>
      <c r="N269" s="212" t="n">
        <f aca="false">SUM(N270+N278)</f>
        <v>16000</v>
      </c>
      <c r="O269" s="212" t="n">
        <f aca="false">SUM(O270+O278)</f>
        <v>16000</v>
      </c>
      <c r="P269" s="212" t="n">
        <f aca="false">SUM(P270)</f>
        <v>25000</v>
      </c>
      <c r="Q269" s="212" t="n">
        <f aca="false">SUM(Q270)</f>
        <v>25000</v>
      </c>
      <c r="R269" s="212" t="n">
        <f aca="false">SUM(R270+R278)</f>
        <v>16786.14</v>
      </c>
      <c r="S269" s="212" t="n">
        <f aca="false">SUM(S270+S278)</f>
        <v>25000</v>
      </c>
      <c r="T269" s="212" t="n">
        <f aca="false">SUM(T270+T278)</f>
        <v>16422</v>
      </c>
      <c r="U269" s="212" t="n">
        <f aca="false">SUM(U270+U278)</f>
        <v>0</v>
      </c>
      <c r="V269" s="212" t="n">
        <f aca="false">SUM(V270+V278)</f>
        <v>200</v>
      </c>
      <c r="W269" s="212" t="n">
        <f aca="false">SUM(W270+W278)</f>
        <v>25000</v>
      </c>
      <c r="X269" s="212" t="n">
        <f aca="false">SUM(X270+X278)</f>
        <v>25000</v>
      </c>
      <c r="Y269" s="212" t="n">
        <f aca="false">SUM(Y270+Y278)</f>
        <v>30000</v>
      </c>
      <c r="Z269" s="212" t="n">
        <f aca="false">SUM(Z270+Z278)</f>
        <v>30000</v>
      </c>
      <c r="AA269" s="212" t="n">
        <f aca="false">SUM(AA270+AA278)</f>
        <v>30000</v>
      </c>
      <c r="AB269" s="212" t="n">
        <f aca="false">SUM(AB270+AB278)</f>
        <v>15498.58</v>
      </c>
      <c r="AC269" s="212" t="n">
        <f aca="false">SUM(AC270+AC278)</f>
        <v>30000</v>
      </c>
      <c r="AD269" s="212" t="n">
        <f aca="false">SUM(AD270+AD278)</f>
        <v>45000</v>
      </c>
      <c r="AE269" s="212" t="n">
        <f aca="false">SUM(AE270+AE278)</f>
        <v>0</v>
      </c>
      <c r="AF269" s="212" t="n">
        <f aca="false">SUM(AF270+AF278)</f>
        <v>0</v>
      </c>
      <c r="AG269" s="212" t="n">
        <f aca="false">SUM(AG270+AG278)</f>
        <v>45000</v>
      </c>
      <c r="AH269" s="212" t="n">
        <f aca="false">SUM(AH270+AH278)</f>
        <v>28479.63</v>
      </c>
      <c r="AI269" s="212" t="n">
        <f aca="false">SUM(AI270+AI278)</f>
        <v>45000</v>
      </c>
      <c r="AJ269" s="212" t="n">
        <f aca="false">SUM(AJ270+AJ278)</f>
        <v>12998.7</v>
      </c>
      <c r="AK269" s="212" t="n">
        <f aca="false">SUM(AK270+AK278)</f>
        <v>45000</v>
      </c>
      <c r="AL269" s="212" t="n">
        <f aca="false">SUM(AL270+AL278)</f>
        <v>0</v>
      </c>
      <c r="AM269" s="212" t="n">
        <f aca="false">SUM(AM270+AM278)</f>
        <v>0</v>
      </c>
      <c r="AN269" s="212" t="n">
        <f aca="false">SUM(AN270+AN278)</f>
        <v>45000</v>
      </c>
      <c r="AO269" s="176" t="n">
        <f aca="false">SUM(AN269/$AN$2)</f>
        <v>5972.52637865817</v>
      </c>
      <c r="AP269" s="183" t="n">
        <f aca="false">SUM(AP270+AP278)</f>
        <v>34000</v>
      </c>
      <c r="AQ269" s="183" t="n">
        <f aca="false">SUM(AQ270+AQ278)</f>
        <v>0</v>
      </c>
      <c r="AR269" s="176" t="n">
        <f aca="false">SUM(AP269/$AN$2)</f>
        <v>4512.57548609729</v>
      </c>
      <c r="AS269" s="183" t="n">
        <v>35000</v>
      </c>
      <c r="AT269" s="183" t="n">
        <f aca="false">SUM(AT270+AT278)</f>
        <v>0</v>
      </c>
      <c r="AU269" s="176" t="n">
        <v>0</v>
      </c>
      <c r="AV269" s="177" t="n">
        <f aca="false">SUM(AU269/AR269*100)</f>
        <v>0</v>
      </c>
      <c r="BB269" s="19" t="n">
        <f aca="false">SUM(AW269+AX269+AY269+AZ269+BA269)</f>
        <v>0</v>
      </c>
      <c r="BC269" s="143" t="n">
        <f aca="false">SUM(AU269-BB269)</f>
        <v>0</v>
      </c>
    </row>
    <row r="270" customFormat="false" ht="12.75" hidden="false" customHeight="false" outlineLevel="0" collapsed="false">
      <c r="A270" s="189"/>
      <c r="B270" s="190"/>
      <c r="C270" s="190"/>
      <c r="D270" s="190"/>
      <c r="E270" s="190"/>
      <c r="F270" s="190"/>
      <c r="G270" s="190"/>
      <c r="H270" s="190"/>
      <c r="I270" s="191" t="n">
        <v>37</v>
      </c>
      <c r="J270" s="84" t="s">
        <v>359</v>
      </c>
      <c r="K270" s="192" t="n">
        <f aca="false">SUM(K271)</f>
        <v>25650</v>
      </c>
      <c r="L270" s="192" t="n">
        <f aca="false">SUM(L271)</f>
        <v>40000</v>
      </c>
      <c r="M270" s="192" t="n">
        <f aca="false">SUM(M271)</f>
        <v>40000</v>
      </c>
      <c r="N270" s="192" t="n">
        <f aca="false">SUM(N271)</f>
        <v>16000</v>
      </c>
      <c r="O270" s="192" t="n">
        <f aca="false">SUM(O271)</f>
        <v>16000</v>
      </c>
      <c r="P270" s="192" t="n">
        <f aca="false">SUM(P271)</f>
        <v>25000</v>
      </c>
      <c r="Q270" s="192" t="n">
        <f aca="false">SUM(Q271)</f>
        <v>25000</v>
      </c>
      <c r="R270" s="192" t="n">
        <f aca="false">SUM(R271)</f>
        <v>14665.8</v>
      </c>
      <c r="S270" s="192" t="n">
        <f aca="false">SUM(S271)</f>
        <v>25000</v>
      </c>
      <c r="T270" s="192" t="n">
        <f aca="false">SUM(T271)</f>
        <v>16422</v>
      </c>
      <c r="U270" s="192" t="n">
        <f aca="false">SUM(U271)</f>
        <v>0</v>
      </c>
      <c r="V270" s="192" t="n">
        <f aca="false">SUM(V271)</f>
        <v>200</v>
      </c>
      <c r="W270" s="192" t="n">
        <f aca="false">SUM(W271)</f>
        <v>25000</v>
      </c>
      <c r="X270" s="192" t="n">
        <f aca="false">SUM(X271)</f>
        <v>25000</v>
      </c>
      <c r="Y270" s="192" t="n">
        <f aca="false">SUM(Y271)</f>
        <v>30000</v>
      </c>
      <c r="Z270" s="192" t="n">
        <f aca="false">SUM(Z271)</f>
        <v>30000</v>
      </c>
      <c r="AA270" s="192" t="n">
        <f aca="false">SUM(AA271)</f>
        <v>30000</v>
      </c>
      <c r="AB270" s="192" t="n">
        <f aca="false">SUM(AB271)</f>
        <v>15498.58</v>
      </c>
      <c r="AC270" s="192" t="n">
        <f aca="false">SUM(AC271)</f>
        <v>30000</v>
      </c>
      <c r="AD270" s="192" t="n">
        <f aca="false">SUM(AD271)</f>
        <v>45000</v>
      </c>
      <c r="AE270" s="192" t="n">
        <f aca="false">SUM(AE271)</f>
        <v>0</v>
      </c>
      <c r="AF270" s="192" t="n">
        <f aca="false">SUM(AF271)</f>
        <v>0</v>
      </c>
      <c r="AG270" s="192" t="n">
        <f aca="false">SUM(AG271)</f>
        <v>45000</v>
      </c>
      <c r="AH270" s="192" t="n">
        <f aca="false">SUM(AH271)</f>
        <v>28479.63</v>
      </c>
      <c r="AI270" s="192" t="n">
        <f aca="false">SUM(AI271)</f>
        <v>45000</v>
      </c>
      <c r="AJ270" s="192" t="n">
        <f aca="false">SUM(AJ271)</f>
        <v>12998.7</v>
      </c>
      <c r="AK270" s="192" t="n">
        <f aca="false">SUM(AK271)</f>
        <v>45000</v>
      </c>
      <c r="AL270" s="192" t="n">
        <f aca="false">SUM(AL271)</f>
        <v>0</v>
      </c>
      <c r="AM270" s="192" t="n">
        <f aca="false">SUM(AM271)</f>
        <v>0</v>
      </c>
      <c r="AN270" s="192" t="n">
        <f aca="false">SUM(AN271)</f>
        <v>45000</v>
      </c>
      <c r="AO270" s="176" t="n">
        <f aca="false">SUM(AN270/$AN$2)</f>
        <v>5972.52637865817</v>
      </c>
      <c r="AP270" s="176" t="n">
        <f aca="false">SUM(AP271)</f>
        <v>34000</v>
      </c>
      <c r="AQ270" s="176"/>
      <c r="AR270" s="176" t="n">
        <f aca="false">SUM(AP270/$AN$2)</f>
        <v>4512.57548609729</v>
      </c>
      <c r="AS270" s="176" t="n">
        <v>35000</v>
      </c>
      <c r="AT270" s="176"/>
      <c r="AU270" s="176" t="n">
        <v>0</v>
      </c>
      <c r="AV270" s="177" t="n">
        <f aca="false">SUM(AU270/AR270*100)</f>
        <v>0</v>
      </c>
      <c r="BB270" s="19" t="n">
        <f aca="false">SUM(AW270+AX270+AY270+AZ270+BA270)</f>
        <v>0</v>
      </c>
      <c r="BC270" s="143" t="n">
        <f aca="false">SUM(AU270-BB270)</f>
        <v>0</v>
      </c>
    </row>
    <row r="271" customFormat="false" ht="12.75" hidden="false" customHeight="false" outlineLevel="0" collapsed="false">
      <c r="A271" s="193"/>
      <c r="B271" s="194" t="s">
        <v>83</v>
      </c>
      <c r="C271" s="194"/>
      <c r="D271" s="194"/>
      <c r="E271" s="194"/>
      <c r="F271" s="194"/>
      <c r="G271" s="194"/>
      <c r="H271" s="194"/>
      <c r="I271" s="195" t="n">
        <v>372</v>
      </c>
      <c r="J271" s="196" t="s">
        <v>421</v>
      </c>
      <c r="K271" s="197" t="n">
        <f aca="false">SUM(K272)</f>
        <v>25650</v>
      </c>
      <c r="L271" s="197" t="n">
        <f aca="false">SUM(L272)</f>
        <v>40000</v>
      </c>
      <c r="M271" s="197" t="n">
        <f aca="false">SUM(M272)</f>
        <v>40000</v>
      </c>
      <c r="N271" s="197" t="n">
        <f aca="false">SUM(N272:N274)</f>
        <v>16000</v>
      </c>
      <c r="O271" s="197" t="n">
        <f aca="false">SUM(O272:O274)</f>
        <v>16000</v>
      </c>
      <c r="P271" s="197" t="n">
        <f aca="false">SUM(P272:P274)</f>
        <v>25000</v>
      </c>
      <c r="Q271" s="197" t="n">
        <f aca="false">SUM(Q272:Q274)</f>
        <v>25000</v>
      </c>
      <c r="R271" s="197" t="n">
        <f aca="false">SUM(R272:R274)</f>
        <v>14665.8</v>
      </c>
      <c r="S271" s="197" t="n">
        <f aca="false">SUM(S272:S274)</f>
        <v>25000</v>
      </c>
      <c r="T271" s="197" t="n">
        <f aca="false">SUM(T272:T274)</f>
        <v>16422</v>
      </c>
      <c r="U271" s="197" t="n">
        <f aca="false">SUM(U272:U274)</f>
        <v>0</v>
      </c>
      <c r="V271" s="197" t="n">
        <f aca="false">SUM(V272:V274)</f>
        <v>200</v>
      </c>
      <c r="W271" s="197" t="n">
        <f aca="false">SUM(W272:W274)</f>
        <v>25000</v>
      </c>
      <c r="X271" s="197" t="n">
        <f aca="false">SUM(X272:X274)</f>
        <v>25000</v>
      </c>
      <c r="Y271" s="197" t="n">
        <f aca="false">SUM(Y272:Y274)</f>
        <v>30000</v>
      </c>
      <c r="Z271" s="197" t="n">
        <f aca="false">SUM(Z272:Z274)</f>
        <v>30000</v>
      </c>
      <c r="AA271" s="197" t="n">
        <f aca="false">SUM(AA272:AA274)</f>
        <v>30000</v>
      </c>
      <c r="AB271" s="197" t="n">
        <f aca="false">SUM(AB272:AB274)</f>
        <v>15498.58</v>
      </c>
      <c r="AC271" s="197" t="n">
        <f aca="false">SUM(AC272:AC274)</f>
        <v>30000</v>
      </c>
      <c r="AD271" s="197" t="n">
        <f aca="false">SUM(AD272:AD274)</f>
        <v>45000</v>
      </c>
      <c r="AE271" s="197" t="n">
        <f aca="false">SUM(AE272:AE274)</f>
        <v>0</v>
      </c>
      <c r="AF271" s="197" t="n">
        <f aca="false">SUM(AF272:AF274)</f>
        <v>0</v>
      </c>
      <c r="AG271" s="197" t="n">
        <f aca="false">SUM(AG272:AG274)</f>
        <v>45000</v>
      </c>
      <c r="AH271" s="197" t="n">
        <f aca="false">SUM(AH272:AH274)</f>
        <v>28479.63</v>
      </c>
      <c r="AI271" s="197" t="n">
        <f aca="false">SUM(AI272:AI274)</f>
        <v>45000</v>
      </c>
      <c r="AJ271" s="197" t="n">
        <f aca="false">SUM(AJ272:AJ274)</f>
        <v>12998.7</v>
      </c>
      <c r="AK271" s="197" t="n">
        <f aca="false">SUM(AK272:AK274)</f>
        <v>45000</v>
      </c>
      <c r="AL271" s="197" t="n">
        <f aca="false">SUM(AL272:AL274)</f>
        <v>0</v>
      </c>
      <c r="AM271" s="197" t="n">
        <f aca="false">SUM(AM272:AM274)</f>
        <v>0</v>
      </c>
      <c r="AN271" s="197" t="n">
        <f aca="false">SUM(AN272:AN274)</f>
        <v>45000</v>
      </c>
      <c r="AO271" s="176" t="n">
        <f aca="false">SUM(AN271/$AN$2)</f>
        <v>5972.52637865817</v>
      </c>
      <c r="AP271" s="188" t="n">
        <f aca="false">SUM(AP272:AP274)</f>
        <v>34000</v>
      </c>
      <c r="AQ271" s="188"/>
      <c r="AR271" s="176" t="n">
        <f aca="false">SUM(AP271/$AN$2)</f>
        <v>4512.57548609729</v>
      </c>
      <c r="AS271" s="188"/>
      <c r="AT271" s="188"/>
      <c r="AU271" s="176" t="n">
        <v>0</v>
      </c>
      <c r="AV271" s="177" t="n">
        <f aca="false">SUM(AU271/AR271*100)</f>
        <v>0</v>
      </c>
      <c r="BB271" s="19" t="n">
        <f aca="false">SUM(AW271+AX271+AY271+AZ271+BA271)</f>
        <v>0</v>
      </c>
      <c r="BC271" s="143" t="n">
        <f aca="false">SUM(AU271-BB271)</f>
        <v>0</v>
      </c>
    </row>
    <row r="272" customFormat="false" ht="12.75" hidden="false" customHeight="false" outlineLevel="0" collapsed="false">
      <c r="A272" s="193"/>
      <c r="B272" s="194"/>
      <c r="C272" s="194"/>
      <c r="D272" s="194"/>
      <c r="E272" s="194"/>
      <c r="F272" s="194"/>
      <c r="G272" s="194"/>
      <c r="H272" s="194"/>
      <c r="I272" s="195" t="n">
        <v>37211</v>
      </c>
      <c r="J272" s="196" t="s">
        <v>430</v>
      </c>
      <c r="K272" s="197" t="n">
        <v>25650</v>
      </c>
      <c r="L272" s="197" t="n">
        <v>40000</v>
      </c>
      <c r="M272" s="197" t="n">
        <v>40000</v>
      </c>
      <c r="N272" s="197" t="n">
        <v>6000</v>
      </c>
      <c r="O272" s="197" t="n">
        <v>6000</v>
      </c>
      <c r="P272" s="197" t="n">
        <v>10000</v>
      </c>
      <c r="Q272" s="197" t="n">
        <v>10000</v>
      </c>
      <c r="R272" s="197" t="n">
        <v>4289</v>
      </c>
      <c r="S272" s="197" t="n">
        <v>10000</v>
      </c>
      <c r="T272" s="197" t="n">
        <v>2847</v>
      </c>
      <c r="U272" s="197"/>
      <c r="V272" s="176" t="n">
        <f aca="false">S272/P272*100</f>
        <v>100</v>
      </c>
      <c r="W272" s="188" t="n">
        <v>10000</v>
      </c>
      <c r="X272" s="197" t="n">
        <v>10000</v>
      </c>
      <c r="Y272" s="197" t="n">
        <v>15000</v>
      </c>
      <c r="Z272" s="197" t="n">
        <v>10000</v>
      </c>
      <c r="AA272" s="197" t="n">
        <v>15000</v>
      </c>
      <c r="AB272" s="197"/>
      <c r="AC272" s="197" t="n">
        <v>15000</v>
      </c>
      <c r="AD272" s="197" t="n">
        <v>15000</v>
      </c>
      <c r="AE272" s="197"/>
      <c r="AF272" s="197"/>
      <c r="AG272" s="198" t="n">
        <f aca="false">SUM(AD272+AE272-AF272)</f>
        <v>15000</v>
      </c>
      <c r="AH272" s="197" t="n">
        <v>14980.98</v>
      </c>
      <c r="AI272" s="197" t="n">
        <v>15000</v>
      </c>
      <c r="AJ272" s="129" t="n">
        <v>0</v>
      </c>
      <c r="AK272" s="197" t="n">
        <v>15000</v>
      </c>
      <c r="AL272" s="197"/>
      <c r="AM272" s="197"/>
      <c r="AN272" s="129" t="n">
        <f aca="false">SUM(AK272+AL272-AM272)</f>
        <v>15000</v>
      </c>
      <c r="AO272" s="176" t="n">
        <f aca="false">SUM(AN272/$AN$2)</f>
        <v>1990.84212621939</v>
      </c>
      <c r="AP272" s="131" t="n">
        <v>15000</v>
      </c>
      <c r="AQ272" s="131"/>
      <c r="AR272" s="176" t="n">
        <f aca="false">SUM(AP272/$AN$2)</f>
        <v>1990.84212621939</v>
      </c>
      <c r="AS272" s="131"/>
      <c r="AT272" s="131"/>
      <c r="AU272" s="176"/>
      <c r="AV272" s="177" t="n">
        <f aca="false">SUM(AU272/AR272*100)</f>
        <v>0</v>
      </c>
      <c r="BB272" s="19" t="n">
        <f aca="false">SUM(AW272+AX272+AY272+AZ272+BA272)</f>
        <v>0</v>
      </c>
      <c r="BC272" s="143" t="n">
        <f aca="false">SUM(AU272-BB272)</f>
        <v>0</v>
      </c>
    </row>
    <row r="273" customFormat="false" ht="12.75" hidden="false" customHeight="false" outlineLevel="0" collapsed="false">
      <c r="A273" s="193"/>
      <c r="B273" s="194"/>
      <c r="C273" s="194"/>
      <c r="D273" s="194"/>
      <c r="E273" s="194"/>
      <c r="F273" s="194"/>
      <c r="G273" s="194"/>
      <c r="H273" s="194"/>
      <c r="I273" s="195" t="n">
        <v>37211</v>
      </c>
      <c r="J273" s="196" t="s">
        <v>431</v>
      </c>
      <c r="K273" s="197"/>
      <c r="L273" s="197"/>
      <c r="M273" s="197"/>
      <c r="N273" s="197"/>
      <c r="O273" s="197"/>
      <c r="P273" s="197"/>
      <c r="Q273" s="197"/>
      <c r="R273" s="197"/>
      <c r="S273" s="197"/>
      <c r="T273" s="197"/>
      <c r="U273" s="197"/>
      <c r="V273" s="176"/>
      <c r="W273" s="188"/>
      <c r="X273" s="197"/>
      <c r="Y273" s="197"/>
      <c r="Z273" s="197"/>
      <c r="AA273" s="197"/>
      <c r="AB273" s="197"/>
      <c r="AC273" s="197"/>
      <c r="AD273" s="197"/>
      <c r="AE273" s="197"/>
      <c r="AF273" s="197"/>
      <c r="AG273" s="198"/>
      <c r="AH273" s="197"/>
      <c r="AI273" s="197"/>
      <c r="AJ273" s="129"/>
      <c r="AK273" s="197"/>
      <c r="AL273" s="197"/>
      <c r="AM273" s="197"/>
      <c r="AN273" s="129"/>
      <c r="AO273" s="176" t="n">
        <f aca="false">SUM(AN273/$AN$2)</f>
        <v>0</v>
      </c>
      <c r="AP273" s="131" t="n">
        <v>4000</v>
      </c>
      <c r="AQ273" s="131"/>
      <c r="AR273" s="176" t="n">
        <f aca="false">SUM(AP273/$AN$2)</f>
        <v>530.891233658504</v>
      </c>
      <c r="AS273" s="131"/>
      <c r="AT273" s="131"/>
      <c r="AU273" s="176"/>
      <c r="AV273" s="177" t="n">
        <f aca="false">SUM(AU273/AR273*100)</f>
        <v>0</v>
      </c>
      <c r="BB273" s="19" t="n">
        <f aca="false">SUM(AW273+AX273+AY273+AZ273+BA273)</f>
        <v>0</v>
      </c>
      <c r="BC273" s="143" t="n">
        <f aca="false">SUM(AU273-BB273)</f>
        <v>0</v>
      </c>
    </row>
    <row r="274" customFormat="false" ht="12.75" hidden="false" customHeight="false" outlineLevel="0" collapsed="false">
      <c r="A274" s="193"/>
      <c r="B274" s="194"/>
      <c r="C274" s="194"/>
      <c r="D274" s="194"/>
      <c r="E274" s="194"/>
      <c r="F274" s="194"/>
      <c r="G274" s="194"/>
      <c r="H274" s="194"/>
      <c r="I274" s="195" t="n">
        <v>37211</v>
      </c>
      <c r="J274" s="196" t="s">
        <v>432</v>
      </c>
      <c r="K274" s="197"/>
      <c r="L274" s="197"/>
      <c r="M274" s="197"/>
      <c r="N274" s="197" t="n">
        <v>10000</v>
      </c>
      <c r="O274" s="197" t="n">
        <v>10000</v>
      </c>
      <c r="P274" s="197" t="n">
        <v>15000</v>
      </c>
      <c r="Q274" s="197" t="n">
        <v>15000</v>
      </c>
      <c r="R274" s="197" t="n">
        <v>10376.8</v>
      </c>
      <c r="S274" s="197" t="n">
        <v>15000</v>
      </c>
      <c r="T274" s="197" t="n">
        <v>13575</v>
      </c>
      <c r="U274" s="197"/>
      <c r="V274" s="176" t="n">
        <f aca="false">S274/P274*100</f>
        <v>100</v>
      </c>
      <c r="W274" s="188" t="n">
        <v>15000</v>
      </c>
      <c r="X274" s="197" t="n">
        <v>15000</v>
      </c>
      <c r="Y274" s="197" t="n">
        <v>15000</v>
      </c>
      <c r="Z274" s="197" t="n">
        <v>20000</v>
      </c>
      <c r="AA274" s="197" t="n">
        <v>15000</v>
      </c>
      <c r="AB274" s="197" t="n">
        <v>15498.58</v>
      </c>
      <c r="AC274" s="197" t="n">
        <v>15000</v>
      </c>
      <c r="AD274" s="197" t="n">
        <v>30000</v>
      </c>
      <c r="AE274" s="197"/>
      <c r="AF274" s="197"/>
      <c r="AG274" s="198" t="n">
        <f aca="false">SUM(AD274+AE274-AF274)</f>
        <v>30000</v>
      </c>
      <c r="AH274" s="197" t="n">
        <v>13498.65</v>
      </c>
      <c r="AI274" s="197" t="n">
        <v>30000</v>
      </c>
      <c r="AJ274" s="129" t="n">
        <v>12998.7</v>
      </c>
      <c r="AK274" s="197" t="n">
        <v>30000</v>
      </c>
      <c r="AL274" s="197"/>
      <c r="AM274" s="197"/>
      <c r="AN274" s="129" t="n">
        <f aca="false">SUM(AK274+AL274-AM274)</f>
        <v>30000</v>
      </c>
      <c r="AO274" s="176" t="n">
        <f aca="false">SUM(AN274/$AN$2)</f>
        <v>3981.68425243878</v>
      </c>
      <c r="AP274" s="131" t="n">
        <v>15000</v>
      </c>
      <c r="AQ274" s="131"/>
      <c r="AR274" s="176" t="n">
        <f aca="false">SUM(AP274/$AN$2)</f>
        <v>1990.84212621939</v>
      </c>
      <c r="AS274" s="131"/>
      <c r="AT274" s="131"/>
      <c r="AU274" s="176"/>
      <c r="AV274" s="177" t="n">
        <f aca="false">SUM(AU274/AR274*100)</f>
        <v>0</v>
      </c>
      <c r="BB274" s="19" t="n">
        <f aca="false">SUM(AW274+AX274+AY274+AZ274+BA274)</f>
        <v>0</v>
      </c>
      <c r="BC274" s="143" t="n">
        <f aca="false">SUM(AU274-BB274)</f>
        <v>0</v>
      </c>
    </row>
    <row r="275" customFormat="false" ht="12.75" hidden="true" customHeight="false" outlineLevel="0" collapsed="false">
      <c r="A275" s="213" t="s">
        <v>433</v>
      </c>
      <c r="B275" s="214"/>
      <c r="C275" s="214"/>
      <c r="D275" s="214"/>
      <c r="E275" s="214"/>
      <c r="F275" s="214"/>
      <c r="G275" s="214"/>
      <c r="H275" s="214"/>
      <c r="I275" s="215" t="s">
        <v>434</v>
      </c>
      <c r="J275" s="214"/>
      <c r="K275" s="214"/>
      <c r="L275" s="214"/>
      <c r="M275" s="214"/>
      <c r="N275" s="214"/>
      <c r="O275" s="214"/>
      <c r="P275" s="216" t="n">
        <f aca="false">SUM(P276)</f>
        <v>400000</v>
      </c>
      <c r="Q275" s="216" t="n">
        <f aca="false">SUM(Q276)</f>
        <v>400000</v>
      </c>
      <c r="R275" s="216" t="n">
        <f aca="false">SUM(R276)</f>
        <v>2120.34</v>
      </c>
      <c r="S275" s="216" t="n">
        <f aca="false">SUM(S276)</f>
        <v>0</v>
      </c>
      <c r="T275" s="216" t="n">
        <f aca="false">SUM(T276)</f>
        <v>0</v>
      </c>
      <c r="U275" s="216" t="n">
        <f aca="false">SUM(U276)</f>
        <v>0</v>
      </c>
      <c r="V275" s="216" t="n">
        <f aca="false">SUM(V276)</f>
        <v>0</v>
      </c>
      <c r="W275" s="216"/>
      <c r="X275" s="197"/>
      <c r="Y275" s="197"/>
      <c r="Z275" s="197"/>
      <c r="AA275" s="197" t="n">
        <v>0</v>
      </c>
      <c r="AB275" s="197"/>
      <c r="AC275" s="197" t="n">
        <v>0</v>
      </c>
      <c r="AD275" s="197"/>
      <c r="AE275" s="197"/>
      <c r="AF275" s="197"/>
      <c r="AG275" s="198" t="n">
        <f aca="false">SUM(AC275+AE275-AF275)</f>
        <v>0</v>
      </c>
      <c r="AH275" s="197"/>
      <c r="AI275" s="197"/>
      <c r="AJ275" s="129"/>
      <c r="AK275" s="197"/>
      <c r="AL275" s="197"/>
      <c r="AM275" s="197"/>
      <c r="AN275" s="129" t="n">
        <f aca="false">SUM(AK275+AL275-AM275)</f>
        <v>0</v>
      </c>
      <c r="AO275" s="176" t="n">
        <f aca="false">SUM(AN275/$AN$2)</f>
        <v>0</v>
      </c>
      <c r="AP275" s="131"/>
      <c r="AQ275" s="131"/>
      <c r="AR275" s="176" t="n">
        <f aca="false">SUM(AP275/$AN$2)</f>
        <v>0</v>
      </c>
      <c r="AS275" s="131"/>
      <c r="AT275" s="131"/>
      <c r="AU275" s="176"/>
      <c r="AV275" s="177" t="e">
        <f aca="false">SUM(AU275/AR275*100)</f>
        <v>#DIV/0!</v>
      </c>
      <c r="BB275" s="19" t="n">
        <f aca="false">SUM(AW275+AX275+AY275+AZ275+BA275)</f>
        <v>0</v>
      </c>
      <c r="BC275" s="143" t="n">
        <f aca="false">SUM(AU275-BB275)</f>
        <v>0</v>
      </c>
    </row>
    <row r="276" customFormat="false" ht="12.75" hidden="true" customHeight="false" outlineLevel="0" collapsed="false">
      <c r="A276" s="217"/>
      <c r="B276" s="218"/>
      <c r="C276" s="218"/>
      <c r="D276" s="218"/>
      <c r="E276" s="218"/>
      <c r="F276" s="218"/>
      <c r="G276" s="218"/>
      <c r="H276" s="218"/>
      <c r="I276" s="219" t="s">
        <v>435</v>
      </c>
      <c r="J276" s="218"/>
      <c r="K276" s="218"/>
      <c r="L276" s="218"/>
      <c r="M276" s="218"/>
      <c r="N276" s="218"/>
      <c r="O276" s="218"/>
      <c r="P276" s="220" t="n">
        <f aca="false">SUM(P277)</f>
        <v>400000</v>
      </c>
      <c r="Q276" s="220" t="n">
        <f aca="false">SUM(Q277)</f>
        <v>400000</v>
      </c>
      <c r="R276" s="220" t="n">
        <f aca="false">SUM(R277)</f>
        <v>2120.34</v>
      </c>
      <c r="S276" s="220" t="n">
        <f aca="false">SUM(S277)</f>
        <v>0</v>
      </c>
      <c r="T276" s="220" t="n">
        <f aca="false">SUM(T277)</f>
        <v>0</v>
      </c>
      <c r="U276" s="220" t="n">
        <f aca="false">SUM(U277)</f>
        <v>0</v>
      </c>
      <c r="V276" s="220" t="n">
        <f aca="false">SUM(V277)</f>
        <v>0</v>
      </c>
      <c r="W276" s="220"/>
      <c r="X276" s="197"/>
      <c r="Y276" s="197"/>
      <c r="Z276" s="197"/>
      <c r="AA276" s="197" t="n">
        <v>0</v>
      </c>
      <c r="AB276" s="197"/>
      <c r="AC276" s="197" t="n">
        <v>0</v>
      </c>
      <c r="AD276" s="197"/>
      <c r="AE276" s="197"/>
      <c r="AF276" s="197"/>
      <c r="AG276" s="198" t="n">
        <f aca="false">SUM(AC276+AE276-AF276)</f>
        <v>0</v>
      </c>
      <c r="AH276" s="197"/>
      <c r="AI276" s="197"/>
      <c r="AJ276" s="129"/>
      <c r="AK276" s="197"/>
      <c r="AL276" s="197"/>
      <c r="AM276" s="197"/>
      <c r="AN276" s="129" t="n">
        <f aca="false">SUM(AK276+AL276-AM276)</f>
        <v>0</v>
      </c>
      <c r="AO276" s="176" t="n">
        <f aca="false">SUM(AN276/$AN$2)</f>
        <v>0</v>
      </c>
      <c r="AP276" s="131"/>
      <c r="AQ276" s="131"/>
      <c r="AR276" s="176" t="n">
        <f aca="false">SUM(AP276/$AN$2)</f>
        <v>0</v>
      </c>
      <c r="AS276" s="131"/>
      <c r="AT276" s="131"/>
      <c r="AU276" s="176"/>
      <c r="AV276" s="177" t="e">
        <f aca="false">SUM(AU276/AR276*100)</f>
        <v>#DIV/0!</v>
      </c>
      <c r="BB276" s="19" t="n">
        <f aca="false">SUM(AW276+AX276+AY276+AZ276+BA276)</f>
        <v>0</v>
      </c>
      <c r="BC276" s="143" t="n">
        <f aca="false">SUM(AU276-BB276)</f>
        <v>0</v>
      </c>
    </row>
    <row r="277" customFormat="false" ht="12.75" hidden="true" customHeight="false" outlineLevel="0" collapsed="false">
      <c r="A277" s="189"/>
      <c r="B277" s="190"/>
      <c r="C277" s="190"/>
      <c r="D277" s="190"/>
      <c r="E277" s="190"/>
      <c r="F277" s="190"/>
      <c r="G277" s="190"/>
      <c r="H277" s="190"/>
      <c r="I277" s="191" t="n">
        <v>3</v>
      </c>
      <c r="J277" s="84" t="s">
        <v>64</v>
      </c>
      <c r="K277" s="192"/>
      <c r="L277" s="192"/>
      <c r="M277" s="192"/>
      <c r="N277" s="192"/>
      <c r="O277" s="192"/>
      <c r="P277" s="192" t="n">
        <f aca="false">SUM(P278)</f>
        <v>400000</v>
      </c>
      <c r="Q277" s="192" t="n">
        <f aca="false">SUM(Q278)</f>
        <v>400000</v>
      </c>
      <c r="R277" s="192" t="n">
        <f aca="false">SUM(R278)</f>
        <v>2120.34</v>
      </c>
      <c r="S277" s="192" t="n">
        <f aca="false">SUM(S278)</f>
        <v>0</v>
      </c>
      <c r="T277" s="192" t="n">
        <f aca="false">SUM(T278)</f>
        <v>0</v>
      </c>
      <c r="U277" s="192" t="n">
        <f aca="false">SUM(U278)</f>
        <v>0</v>
      </c>
      <c r="V277" s="176" t="n">
        <f aca="false">S277/P277*100</f>
        <v>0</v>
      </c>
      <c r="W277" s="176"/>
      <c r="X277" s="192"/>
      <c r="Y277" s="192"/>
      <c r="Z277" s="192"/>
      <c r="AA277" s="192" t="n">
        <v>0</v>
      </c>
      <c r="AB277" s="192"/>
      <c r="AC277" s="192" t="n">
        <v>0</v>
      </c>
      <c r="AD277" s="192"/>
      <c r="AE277" s="192"/>
      <c r="AF277" s="192"/>
      <c r="AG277" s="198" t="n">
        <f aca="false">SUM(AC277+AE277-AF277)</f>
        <v>0</v>
      </c>
      <c r="AH277" s="197"/>
      <c r="AI277" s="197"/>
      <c r="AJ277" s="129"/>
      <c r="AK277" s="197"/>
      <c r="AL277" s="197"/>
      <c r="AM277" s="197"/>
      <c r="AN277" s="129" t="n">
        <f aca="false">SUM(AK277+AL277-AM277)</f>
        <v>0</v>
      </c>
      <c r="AO277" s="176" t="n">
        <f aca="false">SUM(AN277/$AN$2)</f>
        <v>0</v>
      </c>
      <c r="AP277" s="131"/>
      <c r="AQ277" s="131"/>
      <c r="AR277" s="176" t="n">
        <f aca="false">SUM(AP277/$AN$2)</f>
        <v>0</v>
      </c>
      <c r="AS277" s="131"/>
      <c r="AT277" s="131"/>
      <c r="AU277" s="176"/>
      <c r="AV277" s="177" t="e">
        <f aca="false">SUM(AU277/AR277*100)</f>
        <v>#DIV/0!</v>
      </c>
      <c r="BB277" s="19" t="n">
        <f aca="false">SUM(AW277+AX277+AY277+AZ277+BA277)</f>
        <v>0</v>
      </c>
      <c r="BC277" s="143" t="n">
        <f aca="false">SUM(AU277-BB277)</f>
        <v>0</v>
      </c>
    </row>
    <row r="278" customFormat="false" ht="12.75" hidden="true" customHeight="false" outlineLevel="0" collapsed="false">
      <c r="A278" s="189"/>
      <c r="B278" s="190"/>
      <c r="C278" s="190"/>
      <c r="D278" s="190"/>
      <c r="E278" s="190"/>
      <c r="F278" s="190"/>
      <c r="G278" s="190"/>
      <c r="H278" s="190"/>
      <c r="I278" s="191" t="n">
        <v>38</v>
      </c>
      <c r="J278" s="84" t="s">
        <v>70</v>
      </c>
      <c r="K278" s="192"/>
      <c r="L278" s="192"/>
      <c r="M278" s="192"/>
      <c r="N278" s="192"/>
      <c r="O278" s="192"/>
      <c r="P278" s="192" t="n">
        <f aca="false">SUM(P280)</f>
        <v>400000</v>
      </c>
      <c r="Q278" s="192" t="n">
        <f aca="false">SUM(Q280)</f>
        <v>400000</v>
      </c>
      <c r="R278" s="192" t="n">
        <f aca="false">SUM(R280)</f>
        <v>2120.34</v>
      </c>
      <c r="S278" s="192" t="n">
        <f aca="false">SUM(S280)</f>
        <v>0</v>
      </c>
      <c r="T278" s="192" t="n">
        <f aca="false">SUM(T280)</f>
        <v>0</v>
      </c>
      <c r="U278" s="192" t="n">
        <v>0</v>
      </c>
      <c r="V278" s="176" t="n">
        <f aca="false">S278/P278*100</f>
        <v>0</v>
      </c>
      <c r="W278" s="176"/>
      <c r="X278" s="192"/>
      <c r="Y278" s="192"/>
      <c r="Z278" s="192"/>
      <c r="AA278" s="192" t="n">
        <v>0</v>
      </c>
      <c r="AB278" s="192"/>
      <c r="AC278" s="192" t="n">
        <v>0</v>
      </c>
      <c r="AD278" s="192"/>
      <c r="AE278" s="192"/>
      <c r="AF278" s="192"/>
      <c r="AG278" s="198" t="n">
        <f aca="false">SUM(AC278+AE278-AF278)</f>
        <v>0</v>
      </c>
      <c r="AH278" s="197"/>
      <c r="AI278" s="197"/>
      <c r="AJ278" s="129"/>
      <c r="AK278" s="197"/>
      <c r="AL278" s="197"/>
      <c r="AM278" s="197"/>
      <c r="AN278" s="129" t="n">
        <f aca="false">SUM(AK278+AL278-AM278)</f>
        <v>0</v>
      </c>
      <c r="AO278" s="176" t="n">
        <f aca="false">SUM(AN278/$AN$2)</f>
        <v>0</v>
      </c>
      <c r="AP278" s="131"/>
      <c r="AQ278" s="131"/>
      <c r="AR278" s="176" t="n">
        <f aca="false">SUM(AP278/$AN$2)</f>
        <v>0</v>
      </c>
      <c r="AS278" s="131"/>
      <c r="AT278" s="131"/>
      <c r="AU278" s="176"/>
      <c r="AV278" s="177" t="e">
        <f aca="false">SUM(AU278/AR278*100)</f>
        <v>#DIV/0!</v>
      </c>
      <c r="BB278" s="19" t="n">
        <f aca="false">SUM(AW278+AX278+AY278+AZ278+BA278)</f>
        <v>0</v>
      </c>
      <c r="BC278" s="143" t="n">
        <f aca="false">SUM(AU278-BB278)</f>
        <v>0</v>
      </c>
    </row>
    <row r="279" customFormat="false" ht="12.75" hidden="true" customHeight="false" outlineLevel="0" collapsed="false">
      <c r="A279" s="193"/>
      <c r="B279" s="194"/>
      <c r="C279" s="194"/>
      <c r="D279" s="194"/>
      <c r="E279" s="194"/>
      <c r="F279" s="194"/>
      <c r="G279" s="194"/>
      <c r="H279" s="194"/>
      <c r="I279" s="195" t="n">
        <v>382</v>
      </c>
      <c r="J279" s="196" t="s">
        <v>436</v>
      </c>
      <c r="K279" s="197"/>
      <c r="L279" s="197"/>
      <c r="M279" s="197"/>
      <c r="N279" s="197"/>
      <c r="O279" s="197"/>
      <c r="P279" s="197" t="n">
        <f aca="false">SUM(P280)</f>
        <v>400000</v>
      </c>
      <c r="Q279" s="197" t="n">
        <f aca="false">SUM(Q280)</f>
        <v>400000</v>
      </c>
      <c r="R279" s="197" t="n">
        <f aca="false">SUM(R280)</f>
        <v>2120.34</v>
      </c>
      <c r="S279" s="197" t="n">
        <f aca="false">SUM(S280)</f>
        <v>0</v>
      </c>
      <c r="T279" s="197" t="n">
        <f aca="false">SUM(T280)</f>
        <v>0</v>
      </c>
      <c r="U279" s="197"/>
      <c r="V279" s="176" t="n">
        <f aca="false">S279/P279*100</f>
        <v>0</v>
      </c>
      <c r="W279" s="188"/>
      <c r="X279" s="197"/>
      <c r="Y279" s="197"/>
      <c r="Z279" s="197"/>
      <c r="AA279" s="197" t="n">
        <v>0</v>
      </c>
      <c r="AB279" s="197"/>
      <c r="AC279" s="197" t="n">
        <v>0</v>
      </c>
      <c r="AD279" s="197"/>
      <c r="AE279" s="197"/>
      <c r="AF279" s="197"/>
      <c r="AG279" s="198" t="n">
        <f aca="false">SUM(AC279+AE279-AF279)</f>
        <v>0</v>
      </c>
      <c r="AH279" s="197"/>
      <c r="AI279" s="197"/>
      <c r="AJ279" s="129"/>
      <c r="AK279" s="197"/>
      <c r="AL279" s="197"/>
      <c r="AM279" s="197"/>
      <c r="AN279" s="129" t="n">
        <f aca="false">SUM(AK279+AL279-AM279)</f>
        <v>0</v>
      </c>
      <c r="AO279" s="176" t="n">
        <f aca="false">SUM(AN279/$AN$2)</f>
        <v>0</v>
      </c>
      <c r="AP279" s="131"/>
      <c r="AQ279" s="131"/>
      <c r="AR279" s="176" t="n">
        <f aca="false">SUM(AP279/$AN$2)</f>
        <v>0</v>
      </c>
      <c r="AS279" s="131"/>
      <c r="AT279" s="131"/>
      <c r="AU279" s="176"/>
      <c r="AV279" s="177" t="e">
        <f aca="false">SUM(AU279/AR279*100)</f>
        <v>#DIV/0!</v>
      </c>
      <c r="BB279" s="19" t="n">
        <f aca="false">SUM(AW279+AX279+AY279+AZ279+BA279)</f>
        <v>0</v>
      </c>
      <c r="BC279" s="143" t="n">
        <f aca="false">SUM(AU279-BB279)</f>
        <v>0</v>
      </c>
    </row>
    <row r="280" customFormat="false" ht="12.75" hidden="true" customHeight="false" outlineLevel="0" collapsed="false">
      <c r="A280" s="193"/>
      <c r="B280" s="194"/>
      <c r="C280" s="194"/>
      <c r="D280" s="194"/>
      <c r="E280" s="194"/>
      <c r="F280" s="194"/>
      <c r="G280" s="194"/>
      <c r="H280" s="194"/>
      <c r="I280" s="195" t="n">
        <v>38221</v>
      </c>
      <c r="J280" s="196" t="s">
        <v>437</v>
      </c>
      <c r="K280" s="197"/>
      <c r="L280" s="197"/>
      <c r="M280" s="197"/>
      <c r="N280" s="197"/>
      <c r="O280" s="197"/>
      <c r="P280" s="197" t="n">
        <v>400000</v>
      </c>
      <c r="Q280" s="197" t="n">
        <v>400000</v>
      </c>
      <c r="R280" s="197" t="n">
        <v>2120.34</v>
      </c>
      <c r="S280" s="197"/>
      <c r="T280" s="197"/>
      <c r="U280" s="197"/>
      <c r="V280" s="176" t="n">
        <f aca="false">S280/P280*100</f>
        <v>0</v>
      </c>
      <c r="W280" s="188"/>
      <c r="X280" s="197"/>
      <c r="Y280" s="197"/>
      <c r="Z280" s="197"/>
      <c r="AA280" s="197" t="n">
        <v>0</v>
      </c>
      <c r="AB280" s="197"/>
      <c r="AC280" s="197" t="n">
        <v>0</v>
      </c>
      <c r="AD280" s="197"/>
      <c r="AE280" s="197"/>
      <c r="AF280" s="197"/>
      <c r="AG280" s="198" t="n">
        <f aca="false">SUM(AC280+AE280-AF280)</f>
        <v>0</v>
      </c>
      <c r="AH280" s="197"/>
      <c r="AI280" s="197"/>
      <c r="AJ280" s="129"/>
      <c r="AK280" s="197"/>
      <c r="AL280" s="197"/>
      <c r="AM280" s="197"/>
      <c r="AN280" s="129" t="n">
        <f aca="false">SUM(AK280+AL280-AM280)</f>
        <v>0</v>
      </c>
      <c r="AO280" s="176" t="n">
        <f aca="false">SUM(AN280/$AN$2)</f>
        <v>0</v>
      </c>
      <c r="AP280" s="131"/>
      <c r="AQ280" s="131"/>
      <c r="AR280" s="176" t="n">
        <f aca="false">SUM(AP280/$AN$2)</f>
        <v>0</v>
      </c>
      <c r="AS280" s="131"/>
      <c r="AT280" s="131"/>
      <c r="AU280" s="176"/>
      <c r="AV280" s="177" t="e">
        <f aca="false">SUM(AU280/AR280*100)</f>
        <v>#DIV/0!</v>
      </c>
      <c r="BB280" s="19" t="n">
        <f aca="false">SUM(AW280+AX280+AY280+AZ280+BA280)</f>
        <v>0</v>
      </c>
      <c r="BC280" s="143" t="n">
        <f aca="false">SUM(AU280-BB280)</f>
        <v>0</v>
      </c>
    </row>
    <row r="281" customFormat="false" ht="12.75" hidden="false" customHeight="false" outlineLevel="0" collapsed="false">
      <c r="A281" s="178" t="s">
        <v>438</v>
      </c>
      <c r="B281" s="172"/>
      <c r="C281" s="172"/>
      <c r="D281" s="172"/>
      <c r="E281" s="172"/>
      <c r="F281" s="172"/>
      <c r="G281" s="172"/>
      <c r="H281" s="172"/>
      <c r="I281" s="185" t="s">
        <v>207</v>
      </c>
      <c r="J281" s="186" t="s">
        <v>439</v>
      </c>
      <c r="K281" s="187" t="n">
        <f aca="false">SUM(K282)</f>
        <v>10000</v>
      </c>
      <c r="L281" s="187" t="n">
        <f aca="false">SUM(L282)</f>
        <v>20000</v>
      </c>
      <c r="M281" s="187" t="n">
        <f aca="false">SUM(M282)</f>
        <v>20000</v>
      </c>
      <c r="N281" s="187" t="n">
        <f aca="false">SUM(N282)</f>
        <v>3000</v>
      </c>
      <c r="O281" s="187" t="n">
        <f aca="false">SUM(O282)</f>
        <v>3000</v>
      </c>
      <c r="P281" s="187" t="n">
        <f aca="false">SUM(P282)</f>
        <v>3000</v>
      </c>
      <c r="Q281" s="187" t="n">
        <f aca="false">SUM(Q282)</f>
        <v>3000</v>
      </c>
      <c r="R281" s="187" t="n">
        <f aca="false">SUM(R282)</f>
        <v>0</v>
      </c>
      <c r="S281" s="187" t="n">
        <f aca="false">SUM(S282)</f>
        <v>3000</v>
      </c>
      <c r="T281" s="187" t="n">
        <f aca="false">SUM(T282)</f>
        <v>0</v>
      </c>
      <c r="U281" s="187" t="n">
        <f aca="false">SUM(U282)</f>
        <v>0</v>
      </c>
      <c r="V281" s="187" t="n">
        <f aca="false">SUM(V282)</f>
        <v>100</v>
      </c>
      <c r="W281" s="187" t="n">
        <f aca="false">SUM(W282)</f>
        <v>3000</v>
      </c>
      <c r="X281" s="187" t="n">
        <f aca="false">SUM(X282)</f>
        <v>3000</v>
      </c>
      <c r="Y281" s="187" t="n">
        <f aca="false">SUM(Y282)</f>
        <v>3000</v>
      </c>
      <c r="Z281" s="187" t="n">
        <f aca="false">SUM(Z282)</f>
        <v>3000</v>
      </c>
      <c r="AA281" s="187" t="n">
        <f aca="false">SUM(AA282)</f>
        <v>22000</v>
      </c>
      <c r="AB281" s="187" t="n">
        <f aca="false">SUM(AB282)</f>
        <v>0</v>
      </c>
      <c r="AC281" s="187" t="n">
        <f aca="false">SUM(AC282)</f>
        <v>22000</v>
      </c>
      <c r="AD281" s="187" t="n">
        <f aca="false">SUM(AD282)</f>
        <v>22000</v>
      </c>
      <c r="AE281" s="187" t="n">
        <f aca="false">SUM(AE282)</f>
        <v>0</v>
      </c>
      <c r="AF281" s="187" t="n">
        <f aca="false">SUM(AF282)</f>
        <v>0</v>
      </c>
      <c r="AG281" s="187" t="n">
        <f aca="false">SUM(AG282)</f>
        <v>22000</v>
      </c>
      <c r="AH281" s="187" t="n">
        <f aca="false">SUM(AH282)</f>
        <v>10836.89</v>
      </c>
      <c r="AI281" s="187" t="n">
        <f aca="false">SUM(AI282)</f>
        <v>10000</v>
      </c>
      <c r="AJ281" s="187" t="n">
        <f aca="false">SUM(AJ282)</f>
        <v>10000</v>
      </c>
      <c r="AK281" s="187" t="n">
        <f aca="false">SUM(AK282)</f>
        <v>10000</v>
      </c>
      <c r="AL281" s="187" t="n">
        <f aca="false">SUM(AL282)</f>
        <v>0</v>
      </c>
      <c r="AM281" s="187" t="n">
        <f aca="false">SUM(AM282)</f>
        <v>0</v>
      </c>
      <c r="AN281" s="187" t="n">
        <f aca="false">SUM(AN282)</f>
        <v>10000</v>
      </c>
      <c r="AO281" s="176" t="n">
        <f aca="false">SUM(AN281/$AN$2)</f>
        <v>1327.22808414626</v>
      </c>
      <c r="AP281" s="188" t="n">
        <f aca="false">SUM(AP282)</f>
        <v>10000</v>
      </c>
      <c r="AQ281" s="188" t="n">
        <f aca="false">SUM(AQ282)</f>
        <v>0</v>
      </c>
      <c r="AR281" s="176" t="n">
        <f aca="false">SUM(AP281/$AN$2)</f>
        <v>1327.22808414626</v>
      </c>
      <c r="AS281" s="188" t="n">
        <f aca="false">SUM(AS282)</f>
        <v>10000</v>
      </c>
      <c r="AT281" s="188" t="n">
        <f aca="false">SUM(AT282)</f>
        <v>0</v>
      </c>
      <c r="AU281" s="176" t="n">
        <v>0</v>
      </c>
      <c r="AV281" s="177" t="n">
        <f aca="false">SUM(AU281/AR281*100)</f>
        <v>0</v>
      </c>
      <c r="BB281" s="19" t="n">
        <f aca="false">SUM(AW281+AX281+AY281+AZ281+BA281)</f>
        <v>0</v>
      </c>
      <c r="BC281" s="143" t="n">
        <f aca="false">SUM(AU281-BB281)</f>
        <v>0</v>
      </c>
    </row>
    <row r="282" customFormat="false" ht="12.75" hidden="false" customHeight="false" outlineLevel="0" collapsed="false">
      <c r="A282" s="178"/>
      <c r="B282" s="172"/>
      <c r="C282" s="172"/>
      <c r="D282" s="172"/>
      <c r="E282" s="172"/>
      <c r="F282" s="172"/>
      <c r="G282" s="172"/>
      <c r="H282" s="172"/>
      <c r="I282" s="185" t="s">
        <v>420</v>
      </c>
      <c r="J282" s="186"/>
      <c r="K282" s="187" t="n">
        <f aca="false">SUM(K284)</f>
        <v>10000</v>
      </c>
      <c r="L282" s="187" t="n">
        <f aca="false">SUM(L284)</f>
        <v>20000</v>
      </c>
      <c r="M282" s="187" t="n">
        <f aca="false">SUM(M284)</f>
        <v>20000</v>
      </c>
      <c r="N282" s="187" t="n">
        <f aca="false">SUM(N284)</f>
        <v>3000</v>
      </c>
      <c r="O282" s="187" t="n">
        <f aca="false">SUM(O284)</f>
        <v>3000</v>
      </c>
      <c r="P282" s="187" t="n">
        <f aca="false">SUM(P284)</f>
        <v>3000</v>
      </c>
      <c r="Q282" s="187" t="n">
        <f aca="false">SUM(Q284)</f>
        <v>3000</v>
      </c>
      <c r="R282" s="187" t="n">
        <f aca="false">SUM(R284)</f>
        <v>0</v>
      </c>
      <c r="S282" s="187" t="n">
        <f aca="false">SUM(S284)</f>
        <v>3000</v>
      </c>
      <c r="T282" s="187" t="n">
        <f aca="false">SUM(T284)</f>
        <v>0</v>
      </c>
      <c r="U282" s="187" t="n">
        <f aca="false">SUM(U284)</f>
        <v>0</v>
      </c>
      <c r="V282" s="187" t="n">
        <f aca="false">SUM(V284)</f>
        <v>100</v>
      </c>
      <c r="W282" s="187" t="n">
        <f aca="false">SUM(W284)</f>
        <v>3000</v>
      </c>
      <c r="X282" s="187" t="n">
        <f aca="false">SUM(X284)</f>
        <v>3000</v>
      </c>
      <c r="Y282" s="187" t="n">
        <f aca="false">SUM(Y284)</f>
        <v>3000</v>
      </c>
      <c r="Z282" s="187" t="n">
        <f aca="false">SUM(Z284)</f>
        <v>3000</v>
      </c>
      <c r="AA282" s="187" t="n">
        <f aca="false">SUM(AA284)</f>
        <v>22000</v>
      </c>
      <c r="AB282" s="187" t="n">
        <f aca="false">SUM(AB284)</f>
        <v>0</v>
      </c>
      <c r="AC282" s="187" t="n">
        <f aca="false">SUM(AC284)</f>
        <v>22000</v>
      </c>
      <c r="AD282" s="187" t="n">
        <f aca="false">SUM(AD284)</f>
        <v>22000</v>
      </c>
      <c r="AE282" s="187" t="n">
        <f aca="false">SUM(AE284)</f>
        <v>0</v>
      </c>
      <c r="AF282" s="187" t="n">
        <f aca="false">SUM(AF284)</f>
        <v>0</v>
      </c>
      <c r="AG282" s="187" t="n">
        <f aca="false">SUM(AG284)</f>
        <v>22000</v>
      </c>
      <c r="AH282" s="187" t="n">
        <f aca="false">SUM(AH284)</f>
        <v>10836.89</v>
      </c>
      <c r="AI282" s="187" t="n">
        <f aca="false">SUM(AI284)</f>
        <v>10000</v>
      </c>
      <c r="AJ282" s="187" t="n">
        <f aca="false">SUM(AJ284)</f>
        <v>10000</v>
      </c>
      <c r="AK282" s="187" t="n">
        <f aca="false">SUM(AK284)</f>
        <v>10000</v>
      </c>
      <c r="AL282" s="187" t="n">
        <f aca="false">SUM(AL284)</f>
        <v>0</v>
      </c>
      <c r="AM282" s="187" t="n">
        <f aca="false">SUM(AM284)</f>
        <v>0</v>
      </c>
      <c r="AN282" s="187" t="n">
        <f aca="false">SUM(AN284)</f>
        <v>10000</v>
      </c>
      <c r="AO282" s="176" t="n">
        <f aca="false">SUM(AN282/$AN$2)</f>
        <v>1327.22808414626</v>
      </c>
      <c r="AP282" s="188" t="n">
        <f aca="false">SUM(AP284)</f>
        <v>10000</v>
      </c>
      <c r="AQ282" s="188" t="n">
        <f aca="false">SUM(AQ284)</f>
        <v>0</v>
      </c>
      <c r="AR282" s="176" t="n">
        <f aca="false">SUM(AP282/$AN$2)</f>
        <v>1327.22808414626</v>
      </c>
      <c r="AS282" s="188" t="n">
        <f aca="false">SUM(AS284)</f>
        <v>10000</v>
      </c>
      <c r="AT282" s="188" t="n">
        <f aca="false">SUM(AT284)</f>
        <v>0</v>
      </c>
      <c r="AU282" s="176" t="n">
        <v>0</v>
      </c>
      <c r="AV282" s="177" t="n">
        <f aca="false">SUM(AU282/AR282*100)</f>
        <v>0</v>
      </c>
      <c r="BB282" s="19" t="n">
        <f aca="false">SUM(AW282+AX282+AY282+AZ282+BA282)</f>
        <v>0</v>
      </c>
      <c r="BC282" s="143" t="n">
        <f aca="false">SUM(AU282-BB282)</f>
        <v>0</v>
      </c>
    </row>
    <row r="283" customFormat="false" ht="12.75" hidden="false" customHeight="false" outlineLevel="0" collapsed="false">
      <c r="A283" s="178"/>
      <c r="B283" s="172" t="s">
        <v>210</v>
      </c>
      <c r="C283" s="172"/>
      <c r="D283" s="172"/>
      <c r="E283" s="172"/>
      <c r="F283" s="172"/>
      <c r="G283" s="172"/>
      <c r="H283" s="172"/>
      <c r="I283" s="185" t="s">
        <v>211</v>
      </c>
      <c r="J283" s="186" t="s">
        <v>114</v>
      </c>
      <c r="K283" s="187"/>
      <c r="L283" s="187"/>
      <c r="M283" s="187"/>
      <c r="N283" s="187"/>
      <c r="O283" s="187"/>
      <c r="P283" s="187"/>
      <c r="Q283" s="187"/>
      <c r="R283" s="187"/>
      <c r="S283" s="187"/>
      <c r="T283" s="187"/>
      <c r="U283" s="187"/>
      <c r="V283" s="187"/>
      <c r="W283" s="187"/>
      <c r="X283" s="187"/>
      <c r="Y283" s="187"/>
      <c r="Z283" s="187"/>
      <c r="AA283" s="187"/>
      <c r="AB283" s="187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76" t="n">
        <f aca="false">SUM(AN283/$AN$2)</f>
        <v>0</v>
      </c>
      <c r="AP283" s="188" t="n">
        <v>10000</v>
      </c>
      <c r="AQ283" s="188"/>
      <c r="AR283" s="176" t="n">
        <f aca="false">SUM(AP283/$AN$2)</f>
        <v>1327.22808414626</v>
      </c>
      <c r="AS283" s="188" t="n">
        <v>10000</v>
      </c>
      <c r="AT283" s="188"/>
      <c r="AU283" s="176" t="n">
        <v>0</v>
      </c>
      <c r="AV283" s="177" t="n">
        <f aca="false">SUM(AU283/AR283*100)</f>
        <v>0</v>
      </c>
      <c r="BC283" s="143" t="n">
        <f aca="false">SUM(AU283-BB283)</f>
        <v>0</v>
      </c>
    </row>
    <row r="284" customFormat="false" ht="12.75" hidden="false" customHeight="false" outlineLevel="0" collapsed="false">
      <c r="A284" s="189"/>
      <c r="B284" s="190"/>
      <c r="C284" s="190"/>
      <c r="D284" s="190"/>
      <c r="E284" s="190"/>
      <c r="F284" s="190"/>
      <c r="G284" s="190"/>
      <c r="H284" s="190"/>
      <c r="I284" s="191" t="n">
        <v>3</v>
      </c>
      <c r="J284" s="84" t="s">
        <v>64</v>
      </c>
      <c r="K284" s="192" t="n">
        <f aca="false">SUM(K285)</f>
        <v>10000</v>
      </c>
      <c r="L284" s="192" t="n">
        <f aca="false">SUM(L285)</f>
        <v>20000</v>
      </c>
      <c r="M284" s="192" t="n">
        <f aca="false">SUM(M285)</f>
        <v>20000</v>
      </c>
      <c r="N284" s="192" t="n">
        <f aca="false">SUM(N285)</f>
        <v>3000</v>
      </c>
      <c r="O284" s="192" t="n">
        <f aca="false">SUM(O285)</f>
        <v>3000</v>
      </c>
      <c r="P284" s="192" t="n">
        <f aca="false">SUM(P285)</f>
        <v>3000</v>
      </c>
      <c r="Q284" s="192" t="n">
        <f aca="false">SUM(Q285)</f>
        <v>3000</v>
      </c>
      <c r="R284" s="192" t="n">
        <f aca="false">SUM(R285)</f>
        <v>0</v>
      </c>
      <c r="S284" s="192" t="n">
        <f aca="false">SUM(S285)</f>
        <v>3000</v>
      </c>
      <c r="T284" s="192" t="n">
        <f aca="false">SUM(T285)</f>
        <v>0</v>
      </c>
      <c r="U284" s="192" t="n">
        <f aca="false">SUM(U285)</f>
        <v>0</v>
      </c>
      <c r="V284" s="192" t="n">
        <f aca="false">SUM(V285)</f>
        <v>100</v>
      </c>
      <c r="W284" s="192" t="n">
        <f aca="false">SUM(W285)</f>
        <v>3000</v>
      </c>
      <c r="X284" s="192" t="n">
        <f aca="false">SUM(X285)</f>
        <v>3000</v>
      </c>
      <c r="Y284" s="192" t="n">
        <f aca="false">SUM(Y285)</f>
        <v>3000</v>
      </c>
      <c r="Z284" s="192" t="n">
        <f aca="false">SUM(Z285)</f>
        <v>3000</v>
      </c>
      <c r="AA284" s="192" t="n">
        <f aca="false">SUM(AA285)</f>
        <v>22000</v>
      </c>
      <c r="AB284" s="192" t="n">
        <f aca="false">SUM(AB285)</f>
        <v>0</v>
      </c>
      <c r="AC284" s="192" t="n">
        <f aca="false">SUM(AC285)</f>
        <v>22000</v>
      </c>
      <c r="AD284" s="192" t="n">
        <f aca="false">SUM(AD285)</f>
        <v>22000</v>
      </c>
      <c r="AE284" s="192" t="n">
        <f aca="false">SUM(AE285)</f>
        <v>0</v>
      </c>
      <c r="AF284" s="192" t="n">
        <f aca="false">SUM(AF285)</f>
        <v>0</v>
      </c>
      <c r="AG284" s="192" t="n">
        <f aca="false">SUM(AG285)</f>
        <v>22000</v>
      </c>
      <c r="AH284" s="192" t="n">
        <f aca="false">SUM(AH285)</f>
        <v>10836.89</v>
      </c>
      <c r="AI284" s="192" t="n">
        <f aca="false">SUM(AI285)</f>
        <v>10000</v>
      </c>
      <c r="AJ284" s="192" t="n">
        <f aca="false">SUM(AJ285)</f>
        <v>10000</v>
      </c>
      <c r="AK284" s="192" t="n">
        <f aca="false">SUM(AK285)</f>
        <v>10000</v>
      </c>
      <c r="AL284" s="192" t="n">
        <f aca="false">SUM(AL285)</f>
        <v>0</v>
      </c>
      <c r="AM284" s="192" t="n">
        <f aca="false">SUM(AM285)</f>
        <v>0</v>
      </c>
      <c r="AN284" s="192" t="n">
        <f aca="false">SUM(AN285)</f>
        <v>10000</v>
      </c>
      <c r="AO284" s="176" t="n">
        <f aca="false">SUM(AN284/$AN$2)</f>
        <v>1327.22808414626</v>
      </c>
      <c r="AP284" s="176" t="n">
        <f aca="false">SUM(AP285)</f>
        <v>10000</v>
      </c>
      <c r="AQ284" s="176" t="n">
        <f aca="false">SUM(AQ285)</f>
        <v>0</v>
      </c>
      <c r="AR284" s="176" t="n">
        <f aca="false">SUM(AP284/$AN$2)</f>
        <v>1327.22808414626</v>
      </c>
      <c r="AS284" s="176" t="n">
        <f aca="false">SUM(AS285)</f>
        <v>10000</v>
      </c>
      <c r="AT284" s="176" t="n">
        <f aca="false">SUM(AT285)</f>
        <v>0</v>
      </c>
      <c r="AU284" s="176" t="n">
        <v>0</v>
      </c>
      <c r="AV284" s="177" t="n">
        <f aca="false">SUM(AU284/AR284*100)</f>
        <v>0</v>
      </c>
      <c r="BB284" s="19" t="n">
        <f aca="false">SUM(AW284+AX284+AY284+AZ284+BA284)</f>
        <v>0</v>
      </c>
      <c r="BC284" s="143" t="n">
        <f aca="false">SUM(AU284-BB284)</f>
        <v>0</v>
      </c>
    </row>
    <row r="285" customFormat="false" ht="12.75" hidden="false" customHeight="false" outlineLevel="0" collapsed="false">
      <c r="A285" s="189"/>
      <c r="B285" s="190"/>
      <c r="C285" s="190"/>
      <c r="D285" s="190"/>
      <c r="E285" s="190"/>
      <c r="F285" s="190"/>
      <c r="G285" s="190"/>
      <c r="H285" s="190"/>
      <c r="I285" s="191" t="n">
        <v>38</v>
      </c>
      <c r="J285" s="84" t="s">
        <v>70</v>
      </c>
      <c r="K285" s="192" t="n">
        <f aca="false">SUM(K287)</f>
        <v>10000</v>
      </c>
      <c r="L285" s="192" t="n">
        <f aca="false">SUM(L287)</f>
        <v>20000</v>
      </c>
      <c r="M285" s="192" t="n">
        <f aca="false">SUM(M287)</f>
        <v>20000</v>
      </c>
      <c r="N285" s="192" t="n">
        <f aca="false">SUM(N287)</f>
        <v>3000</v>
      </c>
      <c r="O285" s="192" t="n">
        <f aca="false">SUM(O287)</f>
        <v>3000</v>
      </c>
      <c r="P285" s="192" t="n">
        <f aca="false">SUM(P287)</f>
        <v>3000</v>
      </c>
      <c r="Q285" s="192" t="n">
        <f aca="false">SUM(Q287)</f>
        <v>3000</v>
      </c>
      <c r="R285" s="192" t="n">
        <f aca="false">SUM(R287)</f>
        <v>0</v>
      </c>
      <c r="S285" s="192" t="n">
        <f aca="false">SUM(S287)</f>
        <v>3000</v>
      </c>
      <c r="T285" s="192" t="n">
        <f aca="false">SUM(T287)</f>
        <v>0</v>
      </c>
      <c r="U285" s="192" t="n">
        <f aca="false">SUM(U287)</f>
        <v>0</v>
      </c>
      <c r="V285" s="192" t="n">
        <f aca="false">SUM(V287)</f>
        <v>100</v>
      </c>
      <c r="W285" s="192" t="n">
        <f aca="false">SUM(W287)</f>
        <v>3000</v>
      </c>
      <c r="X285" s="192" t="n">
        <f aca="false">SUM(X287)</f>
        <v>3000</v>
      </c>
      <c r="Y285" s="192" t="n">
        <f aca="false">SUM(Y287)</f>
        <v>3000</v>
      </c>
      <c r="Z285" s="192" t="n">
        <f aca="false">SUM(Z287)</f>
        <v>3000</v>
      </c>
      <c r="AA285" s="192" t="n">
        <f aca="false">SUM(AA287)</f>
        <v>22000</v>
      </c>
      <c r="AB285" s="192" t="n">
        <f aca="false">SUM(AB287)</f>
        <v>0</v>
      </c>
      <c r="AC285" s="192" t="n">
        <f aca="false">SUM(AC287)</f>
        <v>22000</v>
      </c>
      <c r="AD285" s="192" t="n">
        <f aca="false">SUM(AD287)</f>
        <v>22000</v>
      </c>
      <c r="AE285" s="192" t="n">
        <f aca="false">SUM(AE287)</f>
        <v>0</v>
      </c>
      <c r="AF285" s="192" t="n">
        <f aca="false">SUM(AF287)</f>
        <v>0</v>
      </c>
      <c r="AG285" s="192" t="n">
        <f aca="false">SUM(AG287)</f>
        <v>22000</v>
      </c>
      <c r="AH285" s="192" t="n">
        <f aca="false">SUM(AH287)</f>
        <v>10836.89</v>
      </c>
      <c r="AI285" s="192" t="n">
        <f aca="false">SUM(AI287)</f>
        <v>10000</v>
      </c>
      <c r="AJ285" s="192" t="n">
        <f aca="false">SUM(AJ287)</f>
        <v>10000</v>
      </c>
      <c r="AK285" s="192" t="n">
        <f aca="false">SUM(AK287)</f>
        <v>10000</v>
      </c>
      <c r="AL285" s="192" t="n">
        <f aca="false">SUM(AL287)</f>
        <v>0</v>
      </c>
      <c r="AM285" s="192" t="n">
        <f aca="false">SUM(AM287)</f>
        <v>0</v>
      </c>
      <c r="AN285" s="192" t="n">
        <f aca="false">SUM(AN287)</f>
        <v>10000</v>
      </c>
      <c r="AO285" s="176" t="n">
        <f aca="false">SUM(AN285/$AN$2)</f>
        <v>1327.22808414626</v>
      </c>
      <c r="AP285" s="176" t="n">
        <f aca="false">SUM(AP287)</f>
        <v>10000</v>
      </c>
      <c r="AQ285" s="176"/>
      <c r="AR285" s="176" t="n">
        <f aca="false">SUM(AP285/$AN$2)</f>
        <v>1327.22808414626</v>
      </c>
      <c r="AS285" s="176" t="n">
        <v>10000</v>
      </c>
      <c r="AT285" s="176"/>
      <c r="AU285" s="176" t="n">
        <v>0</v>
      </c>
      <c r="AV285" s="177" t="n">
        <f aca="false">SUM(AU285/AR285*100)</f>
        <v>0</v>
      </c>
      <c r="BB285" s="19" t="n">
        <f aca="false">SUM(AW285+AX285+AY285+AZ285+BA285)</f>
        <v>0</v>
      </c>
      <c r="BC285" s="143" t="n">
        <f aca="false">SUM(AU285-BB285)</f>
        <v>0</v>
      </c>
    </row>
    <row r="286" customFormat="false" ht="12.75" hidden="false" customHeight="false" outlineLevel="0" collapsed="false">
      <c r="A286" s="193"/>
      <c r="B286" s="194" t="s">
        <v>83</v>
      </c>
      <c r="C286" s="194"/>
      <c r="D286" s="194"/>
      <c r="E286" s="194"/>
      <c r="F286" s="194"/>
      <c r="G286" s="194"/>
      <c r="H286" s="194"/>
      <c r="I286" s="195" t="n">
        <v>381</v>
      </c>
      <c r="J286" s="196" t="s">
        <v>220</v>
      </c>
      <c r="K286" s="197" t="n">
        <f aca="false">SUM(K287)</f>
        <v>10000</v>
      </c>
      <c r="L286" s="197" t="n">
        <f aca="false">SUM(L287)</f>
        <v>20000</v>
      </c>
      <c r="M286" s="197" t="n">
        <f aca="false">SUM(M287)</f>
        <v>20000</v>
      </c>
      <c r="N286" s="197" t="n">
        <f aca="false">SUM(N287)</f>
        <v>3000</v>
      </c>
      <c r="O286" s="197" t="n">
        <f aca="false">SUM(O287)</f>
        <v>3000</v>
      </c>
      <c r="P286" s="197" t="n">
        <f aca="false">SUM(P287)</f>
        <v>3000</v>
      </c>
      <c r="Q286" s="197" t="n">
        <f aca="false">SUM(Q287)</f>
        <v>3000</v>
      </c>
      <c r="R286" s="197" t="n">
        <f aca="false">SUM(R287)</f>
        <v>0</v>
      </c>
      <c r="S286" s="197" t="n">
        <f aca="false">SUM(S287)</f>
        <v>3000</v>
      </c>
      <c r="T286" s="197" t="n">
        <f aca="false">SUM(T287)</f>
        <v>0</v>
      </c>
      <c r="U286" s="197" t="n">
        <f aca="false">SUM(U287)</f>
        <v>0</v>
      </c>
      <c r="V286" s="197" t="n">
        <f aca="false">SUM(V287)</f>
        <v>100</v>
      </c>
      <c r="W286" s="197" t="n">
        <f aca="false">SUM(W287)</f>
        <v>3000</v>
      </c>
      <c r="X286" s="197" t="n">
        <f aca="false">SUM(X287)</f>
        <v>3000</v>
      </c>
      <c r="Y286" s="197" t="n">
        <f aca="false">SUM(Y287)</f>
        <v>3000</v>
      </c>
      <c r="Z286" s="197" t="n">
        <f aca="false">SUM(Z287)</f>
        <v>3000</v>
      </c>
      <c r="AA286" s="197" t="n">
        <f aca="false">SUM(AA287)</f>
        <v>22000</v>
      </c>
      <c r="AB286" s="197" t="n">
        <f aca="false">SUM(AB287)</f>
        <v>0</v>
      </c>
      <c r="AC286" s="197" t="n">
        <f aca="false">SUM(AC287)</f>
        <v>22000</v>
      </c>
      <c r="AD286" s="197" t="n">
        <f aca="false">SUM(AD287)</f>
        <v>22000</v>
      </c>
      <c r="AE286" s="197" t="n">
        <f aca="false">SUM(AE287)</f>
        <v>0</v>
      </c>
      <c r="AF286" s="197" t="n">
        <f aca="false">SUM(AF287)</f>
        <v>0</v>
      </c>
      <c r="AG286" s="197" t="n">
        <f aca="false">SUM(AG287)</f>
        <v>22000</v>
      </c>
      <c r="AH286" s="197" t="n">
        <f aca="false">SUM(AH287)</f>
        <v>10836.89</v>
      </c>
      <c r="AI286" s="197" t="n">
        <f aca="false">SUM(AI287)</f>
        <v>10000</v>
      </c>
      <c r="AJ286" s="197" t="n">
        <f aca="false">SUM(AJ287)</f>
        <v>10000</v>
      </c>
      <c r="AK286" s="197" t="n">
        <f aca="false">SUM(AK287)</f>
        <v>10000</v>
      </c>
      <c r="AL286" s="197" t="n">
        <f aca="false">SUM(AL287)</f>
        <v>0</v>
      </c>
      <c r="AM286" s="197" t="n">
        <f aca="false">SUM(AM287)</f>
        <v>0</v>
      </c>
      <c r="AN286" s="197" t="n">
        <f aca="false">SUM(AN287)</f>
        <v>10000</v>
      </c>
      <c r="AO286" s="176" t="n">
        <f aca="false">SUM(AN286/$AN$2)</f>
        <v>1327.22808414626</v>
      </c>
      <c r="AP286" s="188" t="n">
        <f aca="false">SUM(AP287)</f>
        <v>10000</v>
      </c>
      <c r="AQ286" s="188"/>
      <c r="AR286" s="176" t="n">
        <f aca="false">SUM(AP286/$AN$2)</f>
        <v>1327.22808414626</v>
      </c>
      <c r="AS286" s="188"/>
      <c r="AT286" s="188"/>
      <c r="AU286" s="176" t="n">
        <v>0</v>
      </c>
      <c r="AV286" s="177" t="n">
        <f aca="false">SUM(AU286/AR286*100)</f>
        <v>0</v>
      </c>
      <c r="BB286" s="19" t="n">
        <f aca="false">SUM(AW286+AX286+AY286+AZ286+BA286)</f>
        <v>0</v>
      </c>
      <c r="BC286" s="143" t="n">
        <f aca="false">SUM(AU286-BB286)</f>
        <v>0</v>
      </c>
    </row>
    <row r="287" customFormat="false" ht="12.75" hidden="false" customHeight="false" outlineLevel="0" collapsed="false">
      <c r="A287" s="193"/>
      <c r="B287" s="194"/>
      <c r="C287" s="194"/>
      <c r="D287" s="194"/>
      <c r="E287" s="194"/>
      <c r="F287" s="194"/>
      <c r="G287" s="194"/>
      <c r="H287" s="194"/>
      <c r="I287" s="195" t="n">
        <v>38111</v>
      </c>
      <c r="J287" s="196" t="s">
        <v>440</v>
      </c>
      <c r="K287" s="197" t="n">
        <v>10000</v>
      </c>
      <c r="L287" s="197" t="n">
        <v>20000</v>
      </c>
      <c r="M287" s="197" t="n">
        <v>20000</v>
      </c>
      <c r="N287" s="197" t="n">
        <v>3000</v>
      </c>
      <c r="O287" s="197" t="n">
        <v>3000</v>
      </c>
      <c r="P287" s="197" t="n">
        <v>3000</v>
      </c>
      <c r="Q287" s="197" t="n">
        <v>3000</v>
      </c>
      <c r="R287" s="197"/>
      <c r="S287" s="197" t="n">
        <v>3000</v>
      </c>
      <c r="T287" s="197"/>
      <c r="U287" s="197"/>
      <c r="V287" s="176" t="n">
        <f aca="false">S287/P287*100</f>
        <v>100</v>
      </c>
      <c r="W287" s="188" t="n">
        <v>3000</v>
      </c>
      <c r="X287" s="197" t="n">
        <v>3000</v>
      </c>
      <c r="Y287" s="197" t="n">
        <v>3000</v>
      </c>
      <c r="Z287" s="197" t="n">
        <v>3000</v>
      </c>
      <c r="AA287" s="197" t="n">
        <v>22000</v>
      </c>
      <c r="AB287" s="197"/>
      <c r="AC287" s="197" t="n">
        <v>22000</v>
      </c>
      <c r="AD287" s="197" t="n">
        <v>22000</v>
      </c>
      <c r="AE287" s="197"/>
      <c r="AF287" s="197"/>
      <c r="AG287" s="198" t="n">
        <f aca="false">SUM(AD287+AE287-AF287)</f>
        <v>22000</v>
      </c>
      <c r="AH287" s="197" t="n">
        <v>10836.89</v>
      </c>
      <c r="AI287" s="197" t="n">
        <v>10000</v>
      </c>
      <c r="AJ287" s="129" t="n">
        <v>10000</v>
      </c>
      <c r="AK287" s="197" t="n">
        <v>10000</v>
      </c>
      <c r="AL287" s="197"/>
      <c r="AM287" s="197"/>
      <c r="AN287" s="129" t="n">
        <f aca="false">SUM(AK287+AL287-AM287)</f>
        <v>10000</v>
      </c>
      <c r="AO287" s="176" t="n">
        <f aca="false">SUM(AN287/$AN$2)</f>
        <v>1327.22808414626</v>
      </c>
      <c r="AP287" s="131" t="n">
        <v>10000</v>
      </c>
      <c r="AQ287" s="131"/>
      <c r="AR287" s="176" t="n">
        <f aca="false">SUM(AP287/$AN$2)</f>
        <v>1327.22808414626</v>
      </c>
      <c r="AS287" s="131"/>
      <c r="AT287" s="131"/>
      <c r="AU287" s="176" t="n">
        <v>0</v>
      </c>
      <c r="AV287" s="177" t="n">
        <f aca="false">SUM(AU287/AR287*100)</f>
        <v>0</v>
      </c>
      <c r="BB287" s="19" t="n">
        <f aca="false">SUM(AW287+AX287+AY287+AZ287+BA287)</f>
        <v>0</v>
      </c>
      <c r="BC287" s="143" t="n">
        <f aca="false">SUM(AU287-BB287)</f>
        <v>0</v>
      </c>
    </row>
    <row r="288" customFormat="false" ht="12.75" hidden="false" customHeight="false" outlineLevel="0" collapsed="false">
      <c r="A288" s="184" t="s">
        <v>441</v>
      </c>
      <c r="B288" s="200"/>
      <c r="C288" s="200"/>
      <c r="D288" s="200"/>
      <c r="E288" s="200"/>
      <c r="F288" s="200"/>
      <c r="G288" s="200"/>
      <c r="H288" s="200"/>
      <c r="I288" s="180" t="s">
        <v>442</v>
      </c>
      <c r="J288" s="181" t="s">
        <v>443</v>
      </c>
      <c r="K288" s="182" t="e">
        <f aca="false">SUM(#REF!+K289+K300+K307+K314+K321+#REF!)</f>
        <v>#REF!</v>
      </c>
      <c r="L288" s="182" t="e">
        <f aca="false">SUM(#REF!+L289+L300+L307+L314+L321+#REF!)</f>
        <v>#REF!</v>
      </c>
      <c r="M288" s="182" t="e">
        <f aca="false">SUM(#REF!+M289+M300+M307+M314+M321+#REF!)</f>
        <v>#REF!</v>
      </c>
      <c r="N288" s="182" t="n">
        <f aca="false">SUM(N289+N300+N307+N314+N321)</f>
        <v>54000</v>
      </c>
      <c r="O288" s="182" t="n">
        <f aca="false">SUM(O289+O300+O307+O314+O321)</f>
        <v>54000</v>
      </c>
      <c r="P288" s="182" t="n">
        <f aca="false">SUM(P289+P300+P307+P314+P321)</f>
        <v>95000</v>
      </c>
      <c r="Q288" s="182" t="n">
        <f aca="false">SUM(Q289+Q300+Q307+Q314+Q321)</f>
        <v>95000</v>
      </c>
      <c r="R288" s="182" t="n">
        <f aca="false">SUM(R289+R300+R307+R314+R321)</f>
        <v>72200</v>
      </c>
      <c r="S288" s="182" t="n">
        <f aca="false">SUM(S289+S300+S307+S314+S321)</f>
        <v>110000</v>
      </c>
      <c r="T288" s="182" t="n">
        <f aca="false">SUM(T289+T300+T307+T314+T321)</f>
        <v>57200</v>
      </c>
      <c r="U288" s="182" t="n">
        <f aca="false">SUM(U289+U300+U307+U314+U321)</f>
        <v>0</v>
      </c>
      <c r="V288" s="182" t="e">
        <f aca="false">SUM(V289+V300+V307+V314+V321)</f>
        <v>#DIV/0!</v>
      </c>
      <c r="W288" s="182" t="n">
        <f aca="false">SUM(W289+W300+W307+W314+W321)</f>
        <v>135000</v>
      </c>
      <c r="X288" s="182" t="n">
        <f aca="false">SUM(X289+X300+X307+X314+X321)</f>
        <v>255000</v>
      </c>
      <c r="Y288" s="182" t="n">
        <f aca="false">SUM(Y289+Y300+Y307+Y314+Y321)</f>
        <v>245000</v>
      </c>
      <c r="Z288" s="182" t="n">
        <f aca="false">SUM(Z289+Z300+Z307+Z314+Z321)</f>
        <v>345000</v>
      </c>
      <c r="AA288" s="182" t="n">
        <f aca="false">SUM(AA289+AA300+AA307+AA314+AA321)</f>
        <v>323000</v>
      </c>
      <c r="AB288" s="182" t="n">
        <f aca="false">SUM(AB289+AB300+AB307+AB314+AB321)</f>
        <v>113000</v>
      </c>
      <c r="AC288" s="182" t="n">
        <f aca="false">SUM(AC289+AC300+AC307+AC314+AC321)</f>
        <v>433000</v>
      </c>
      <c r="AD288" s="182" t="n">
        <f aca="false">SUM(AD289+AD300+AD307+AD314+AD321)</f>
        <v>544000</v>
      </c>
      <c r="AE288" s="182" t="n">
        <f aca="false">SUM(AE289+AE300+AE307+AE314+AE321)</f>
        <v>0</v>
      </c>
      <c r="AF288" s="182" t="n">
        <f aca="false">SUM(AF289+AF300+AF307+AF314+AF321)</f>
        <v>0</v>
      </c>
      <c r="AG288" s="182" t="n">
        <f aca="false">SUM(AG289+AG300+AG307+AG314+AG321)</f>
        <v>556000</v>
      </c>
      <c r="AH288" s="182" t="n">
        <f aca="false">SUM(AH289+AH300+AH307+AH314+AH321)</f>
        <v>395155</v>
      </c>
      <c r="AI288" s="182" t="n">
        <f aca="false">SUM(AI289+AI300+AI307+AI314+AI321)</f>
        <v>462000</v>
      </c>
      <c r="AJ288" s="182" t="n">
        <f aca="false">SUM(AJ289+AJ300+AJ307+AJ314+AJ321)</f>
        <v>162500</v>
      </c>
      <c r="AK288" s="182" t="n">
        <f aca="false">SUM(AK289+AK300+AK307+AK314+AK321)</f>
        <v>588000</v>
      </c>
      <c r="AL288" s="182" t="n">
        <f aca="false">SUM(AL289+AL300+AL307+AL314+AL321)</f>
        <v>47000</v>
      </c>
      <c r="AM288" s="182" t="n">
        <f aca="false">SUM(AM289+AM300+AM307+AM314+AM321)</f>
        <v>0</v>
      </c>
      <c r="AN288" s="182" t="n">
        <f aca="false">SUM(AN289+AN300+AN307+AN314+AN321)</f>
        <v>635000</v>
      </c>
      <c r="AO288" s="176" t="n">
        <f aca="false">SUM(AN288/$AN$2)</f>
        <v>84278.9833432876</v>
      </c>
      <c r="AP288" s="183" t="n">
        <f aca="false">SUM(AP289+AP300+AP307+AP314+AP321)</f>
        <v>551000</v>
      </c>
      <c r="AQ288" s="183" t="n">
        <f aca="false">SUM(AQ289+AQ300+AQ307+AQ314+AQ321)</f>
        <v>0</v>
      </c>
      <c r="AR288" s="176" t="n">
        <f aca="false">SUM(AP288/$AN$2)</f>
        <v>73130.267436459</v>
      </c>
      <c r="AS288" s="183" t="n">
        <f aca="false">SUM(AS289+AS300+AS307+AS314+AS321)</f>
        <v>568000</v>
      </c>
      <c r="AT288" s="183" t="n">
        <f aca="false">SUM(AT289+AT300+AT307+AT314+AT321)</f>
        <v>0</v>
      </c>
      <c r="AU288" s="176" t="n">
        <f aca="false">SUM(AU289+AU300+AU307+AU314+AU321)</f>
        <v>14838.06</v>
      </c>
      <c r="AV288" s="177" t="n">
        <f aca="false">SUM(AU288/AR288*100)</f>
        <v>20.289902553539</v>
      </c>
      <c r="BB288" s="19" t="n">
        <f aca="false">SUM(AW288+AX288+AY288+AZ288+BA288)</f>
        <v>0</v>
      </c>
      <c r="BC288" s="143" t="n">
        <f aca="false">SUM(AU288-BB288)</f>
        <v>14838.06</v>
      </c>
    </row>
    <row r="289" customFormat="false" ht="12.75" hidden="false" customHeight="false" outlineLevel="0" collapsed="false">
      <c r="A289" s="171" t="s">
        <v>444</v>
      </c>
      <c r="B289" s="172"/>
      <c r="C289" s="172"/>
      <c r="D289" s="172"/>
      <c r="E289" s="172"/>
      <c r="F289" s="172"/>
      <c r="G289" s="172"/>
      <c r="H289" s="172"/>
      <c r="I289" s="180" t="s">
        <v>207</v>
      </c>
      <c r="J289" s="181" t="s">
        <v>445</v>
      </c>
      <c r="K289" s="182" t="n">
        <f aca="false">SUM(K290)</f>
        <v>36000</v>
      </c>
      <c r="L289" s="182" t="n">
        <f aca="false">SUM(L290)</f>
        <v>20000</v>
      </c>
      <c r="M289" s="182" t="n">
        <f aca="false">SUM(M290)</f>
        <v>20000</v>
      </c>
      <c r="N289" s="182" t="n">
        <f aca="false">SUM(N290)</f>
        <v>13000</v>
      </c>
      <c r="O289" s="182" t="n">
        <f aca="false">SUM(O290)</f>
        <v>13000</v>
      </c>
      <c r="P289" s="182" t="n">
        <f aca="false">SUM(P290)</f>
        <v>25000</v>
      </c>
      <c r="Q289" s="182" t="n">
        <f aca="false">SUM(Q290)</f>
        <v>25000</v>
      </c>
      <c r="R289" s="182" t="n">
        <f aca="false">SUM(R290)</f>
        <v>20000</v>
      </c>
      <c r="S289" s="182" t="n">
        <f aca="false">SUM(S290)</f>
        <v>25000</v>
      </c>
      <c r="T289" s="182" t="n">
        <f aca="false">SUM(T290)</f>
        <v>13500</v>
      </c>
      <c r="U289" s="182" t="n">
        <f aca="false">SUM(U290)</f>
        <v>0</v>
      </c>
      <c r="V289" s="182" t="n">
        <f aca="false">SUM(V290)</f>
        <v>200</v>
      </c>
      <c r="W289" s="182" t="n">
        <f aca="false">SUM(W290)</f>
        <v>45000</v>
      </c>
      <c r="X289" s="182" t="n">
        <f aca="false">SUM(X290)</f>
        <v>45000</v>
      </c>
      <c r="Y289" s="182" t="n">
        <f aca="false">SUM(Y290)</f>
        <v>45000</v>
      </c>
      <c r="Z289" s="182" t="n">
        <f aca="false">SUM(Z290)</f>
        <v>65000</v>
      </c>
      <c r="AA289" s="182" t="n">
        <f aca="false">SUM(AA290)</f>
        <v>55000</v>
      </c>
      <c r="AB289" s="182" t="n">
        <f aca="false">SUM(AB290)</f>
        <v>9500</v>
      </c>
      <c r="AC289" s="182" t="n">
        <f aca="false">SUM(AC290)</f>
        <v>115000</v>
      </c>
      <c r="AD289" s="182" t="n">
        <f aca="false">SUM(AD290)</f>
        <v>220000</v>
      </c>
      <c r="AE289" s="182" t="n">
        <f aca="false">SUM(AE290)</f>
        <v>0</v>
      </c>
      <c r="AF289" s="182" t="n">
        <f aca="false">SUM(AF290)</f>
        <v>0</v>
      </c>
      <c r="AG289" s="182" t="n">
        <f aca="false">SUM(AG290)</f>
        <v>220000</v>
      </c>
      <c r="AH289" s="182" t="n">
        <f aca="false">SUM(AH290)</f>
        <v>211155</v>
      </c>
      <c r="AI289" s="182" t="n">
        <f aca="false">SUM(AI290)</f>
        <v>135000</v>
      </c>
      <c r="AJ289" s="182" t="n">
        <f aca="false">SUM(AJ290)</f>
        <v>12500</v>
      </c>
      <c r="AK289" s="182" t="n">
        <f aca="false">SUM(AK290)</f>
        <v>200000</v>
      </c>
      <c r="AL289" s="182" t="n">
        <f aca="false">SUM(AL290)</f>
        <v>0</v>
      </c>
      <c r="AM289" s="182" t="n">
        <f aca="false">SUM(AM290)</f>
        <v>0</v>
      </c>
      <c r="AN289" s="182" t="n">
        <f aca="false">SUM(AN290)</f>
        <v>200000</v>
      </c>
      <c r="AO289" s="176" t="n">
        <f aca="false">SUM(AN289/$AN$2)</f>
        <v>26544.5616829252</v>
      </c>
      <c r="AP289" s="183" t="n">
        <f aca="false">SUM(AP290)</f>
        <v>175000</v>
      </c>
      <c r="AQ289" s="183" t="n">
        <f aca="false">SUM(AQ290)</f>
        <v>0</v>
      </c>
      <c r="AR289" s="176" t="n">
        <f aca="false">SUM(AP289/$AN$2)</f>
        <v>23226.4914725596</v>
      </c>
      <c r="AS289" s="183" t="n">
        <f aca="false">SUM(AS290)</f>
        <v>180000</v>
      </c>
      <c r="AT289" s="183" t="n">
        <f aca="false">SUM(AT290)</f>
        <v>0</v>
      </c>
      <c r="AU289" s="176" t="n">
        <v>0</v>
      </c>
      <c r="AV289" s="177" t="n">
        <f aca="false">SUM(AU289/AR289*100)</f>
        <v>0</v>
      </c>
      <c r="BB289" s="19" t="n">
        <f aca="false">SUM(AW289+AX289+AY289+AZ289+BA289)</f>
        <v>0</v>
      </c>
      <c r="BC289" s="143" t="n">
        <f aca="false">SUM(AU289-BB289)</f>
        <v>0</v>
      </c>
    </row>
    <row r="290" customFormat="false" ht="12.75" hidden="false" customHeight="false" outlineLevel="0" collapsed="false">
      <c r="A290" s="171"/>
      <c r="B290" s="172"/>
      <c r="C290" s="172"/>
      <c r="D290" s="172"/>
      <c r="E290" s="172"/>
      <c r="F290" s="172"/>
      <c r="G290" s="172"/>
      <c r="H290" s="172"/>
      <c r="I290" s="180" t="s">
        <v>446</v>
      </c>
      <c r="J290" s="181"/>
      <c r="K290" s="182" t="n">
        <f aca="false">SUM(K293)</f>
        <v>36000</v>
      </c>
      <c r="L290" s="182" t="n">
        <f aca="false">SUM(L293)</f>
        <v>20000</v>
      </c>
      <c r="M290" s="182" t="n">
        <f aca="false">SUM(M293)</f>
        <v>20000</v>
      </c>
      <c r="N290" s="182" t="n">
        <f aca="false">SUM(N293)</f>
        <v>13000</v>
      </c>
      <c r="O290" s="182" t="n">
        <f aca="false">SUM(O293)</f>
        <v>13000</v>
      </c>
      <c r="P290" s="182" t="n">
        <f aca="false">SUM(P293)</f>
        <v>25000</v>
      </c>
      <c r="Q290" s="182" t="n">
        <f aca="false">SUM(Q293)</f>
        <v>25000</v>
      </c>
      <c r="R290" s="182" t="n">
        <f aca="false">SUM(R293)</f>
        <v>20000</v>
      </c>
      <c r="S290" s="182" t="n">
        <f aca="false">SUM(S293)</f>
        <v>25000</v>
      </c>
      <c r="T290" s="182" t="n">
        <f aca="false">SUM(T293)</f>
        <v>13500</v>
      </c>
      <c r="U290" s="182" t="n">
        <f aca="false">SUM(U293)</f>
        <v>0</v>
      </c>
      <c r="V290" s="182" t="n">
        <f aca="false">SUM(V293)</f>
        <v>200</v>
      </c>
      <c r="W290" s="182" t="n">
        <f aca="false">SUM(W293)</f>
        <v>45000</v>
      </c>
      <c r="X290" s="182" t="n">
        <f aca="false">SUM(X293)</f>
        <v>45000</v>
      </c>
      <c r="Y290" s="182" t="n">
        <f aca="false">SUM(Y293)</f>
        <v>45000</v>
      </c>
      <c r="Z290" s="182" t="n">
        <f aca="false">SUM(Z293)</f>
        <v>65000</v>
      </c>
      <c r="AA290" s="182" t="n">
        <f aca="false">SUM(AA293)</f>
        <v>55000</v>
      </c>
      <c r="AB290" s="182" t="n">
        <f aca="false">SUM(AB293)</f>
        <v>9500</v>
      </c>
      <c r="AC290" s="182" t="n">
        <f aca="false">SUM(AC293)</f>
        <v>115000</v>
      </c>
      <c r="AD290" s="182" t="n">
        <f aca="false">SUM(AD293)</f>
        <v>220000</v>
      </c>
      <c r="AE290" s="182" t="n">
        <f aca="false">SUM(AE293)</f>
        <v>0</v>
      </c>
      <c r="AF290" s="182" t="n">
        <f aca="false">SUM(AF293)</f>
        <v>0</v>
      </c>
      <c r="AG290" s="182" t="n">
        <f aca="false">SUM(AG293)</f>
        <v>220000</v>
      </c>
      <c r="AH290" s="182" t="n">
        <f aca="false">SUM(AH293)</f>
        <v>211155</v>
      </c>
      <c r="AI290" s="182" t="n">
        <f aca="false">SUM(AI293)</f>
        <v>135000</v>
      </c>
      <c r="AJ290" s="182" t="n">
        <f aca="false">SUM(AJ293)</f>
        <v>12500</v>
      </c>
      <c r="AK290" s="182" t="n">
        <f aca="false">SUM(AK293)</f>
        <v>200000</v>
      </c>
      <c r="AL290" s="182" t="n">
        <f aca="false">SUM(AL293)</f>
        <v>0</v>
      </c>
      <c r="AM290" s="182" t="n">
        <f aca="false">SUM(AM293)</f>
        <v>0</v>
      </c>
      <c r="AN290" s="182" t="n">
        <f aca="false">SUM(AN293)</f>
        <v>200000</v>
      </c>
      <c r="AO290" s="176" t="n">
        <f aca="false">SUM(AN290/$AN$2)</f>
        <v>26544.5616829252</v>
      </c>
      <c r="AP290" s="183" t="n">
        <f aca="false">SUM(AP293)</f>
        <v>175000</v>
      </c>
      <c r="AQ290" s="183" t="n">
        <f aca="false">SUM(AQ293)</f>
        <v>0</v>
      </c>
      <c r="AR290" s="176" t="n">
        <f aca="false">SUM(AP290/$AN$2)</f>
        <v>23226.4914725596</v>
      </c>
      <c r="AS290" s="183" t="n">
        <f aca="false">SUM(AS293)</f>
        <v>180000</v>
      </c>
      <c r="AT290" s="183" t="n">
        <f aca="false">SUM(AT293)</f>
        <v>0</v>
      </c>
      <c r="AU290" s="176"/>
      <c r="AV290" s="177" t="n">
        <f aca="false">SUM(AU290/AR290*100)</f>
        <v>0</v>
      </c>
      <c r="BB290" s="19" t="n">
        <f aca="false">SUM(AW290+AX290+AY290+AZ290+BA290)</f>
        <v>0</v>
      </c>
      <c r="BC290" s="143" t="n">
        <f aca="false">SUM(AU290-BB290)</f>
        <v>0</v>
      </c>
    </row>
    <row r="291" customFormat="false" ht="12.75" hidden="false" customHeight="false" outlineLevel="0" collapsed="false">
      <c r="A291" s="171"/>
      <c r="B291" s="172" t="s">
        <v>229</v>
      </c>
      <c r="C291" s="172"/>
      <c r="D291" s="172"/>
      <c r="E291" s="172"/>
      <c r="F291" s="172"/>
      <c r="G291" s="172"/>
      <c r="H291" s="172"/>
      <c r="I291" s="201" t="s">
        <v>230</v>
      </c>
      <c r="J291" s="186" t="s">
        <v>28</v>
      </c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Z291" s="182"/>
      <c r="AA291" s="182"/>
      <c r="AB291" s="182"/>
      <c r="AC291" s="182"/>
      <c r="AD291" s="182"/>
      <c r="AE291" s="182"/>
      <c r="AF291" s="182"/>
      <c r="AG291" s="182"/>
      <c r="AH291" s="182"/>
      <c r="AI291" s="182"/>
      <c r="AJ291" s="182"/>
      <c r="AK291" s="182"/>
      <c r="AL291" s="182"/>
      <c r="AM291" s="182"/>
      <c r="AN291" s="182"/>
      <c r="AO291" s="176" t="n">
        <f aca="false">SUM(AN291/$AN$2)</f>
        <v>0</v>
      </c>
      <c r="AP291" s="183" t="n">
        <v>25000</v>
      </c>
      <c r="AQ291" s="183"/>
      <c r="AR291" s="176" t="n">
        <f aca="false">SUM(AP291/$AN$2)</f>
        <v>3318.07021036565</v>
      </c>
      <c r="AS291" s="183" t="n">
        <v>30000</v>
      </c>
      <c r="AT291" s="183"/>
      <c r="AU291" s="176" t="n">
        <v>1327</v>
      </c>
      <c r="AV291" s="177" t="n">
        <f aca="false">SUM(AU291/AR291*100)</f>
        <v>39.993126</v>
      </c>
      <c r="BC291" s="143" t="n">
        <f aca="false">SUM(AU291-BB291)</f>
        <v>1327</v>
      </c>
    </row>
    <row r="292" customFormat="false" ht="12.75" hidden="false" customHeight="false" outlineLevel="0" collapsed="false">
      <c r="A292" s="171"/>
      <c r="B292" s="172" t="s">
        <v>229</v>
      </c>
      <c r="C292" s="172"/>
      <c r="D292" s="172"/>
      <c r="E292" s="172"/>
      <c r="F292" s="172"/>
      <c r="G292" s="172"/>
      <c r="H292" s="172"/>
      <c r="I292" s="185" t="s">
        <v>231</v>
      </c>
      <c r="J292" s="186" t="s">
        <v>232</v>
      </c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Z292" s="182"/>
      <c r="AA292" s="182"/>
      <c r="AB292" s="182"/>
      <c r="AC292" s="182"/>
      <c r="AD292" s="182"/>
      <c r="AE292" s="182"/>
      <c r="AF292" s="182"/>
      <c r="AG292" s="182"/>
      <c r="AH292" s="182"/>
      <c r="AI292" s="182"/>
      <c r="AJ292" s="182"/>
      <c r="AK292" s="182"/>
      <c r="AL292" s="182"/>
      <c r="AM292" s="182"/>
      <c r="AN292" s="182"/>
      <c r="AO292" s="176" t="n">
        <f aca="false">SUM(AN292/$AN$2)</f>
        <v>0</v>
      </c>
      <c r="AP292" s="183" t="n">
        <v>150000</v>
      </c>
      <c r="AQ292" s="183"/>
      <c r="AR292" s="176" t="n">
        <f aca="false">SUM(AP292/$AN$2)</f>
        <v>19908.4212621939</v>
      </c>
      <c r="AS292" s="183" t="n">
        <v>150000</v>
      </c>
      <c r="AT292" s="183"/>
      <c r="AU292" s="176"/>
      <c r="AV292" s="177" t="n">
        <f aca="false">SUM(AU292/AR292*100)</f>
        <v>0</v>
      </c>
      <c r="BC292" s="143" t="n">
        <f aca="false">SUM(AU292-BB292)</f>
        <v>0</v>
      </c>
    </row>
    <row r="293" customFormat="false" ht="12.75" hidden="false" customHeight="false" outlineLevel="0" collapsed="false">
      <c r="A293" s="211"/>
      <c r="B293" s="190"/>
      <c r="C293" s="190"/>
      <c r="D293" s="190"/>
      <c r="E293" s="190"/>
      <c r="F293" s="190"/>
      <c r="G293" s="190"/>
      <c r="H293" s="190"/>
      <c r="I293" s="191" t="n">
        <v>3</v>
      </c>
      <c r="J293" s="84" t="s">
        <v>64</v>
      </c>
      <c r="K293" s="212" t="n">
        <f aca="false">SUM(K294)</f>
        <v>36000</v>
      </c>
      <c r="L293" s="212" t="n">
        <f aca="false">SUM(L294)</f>
        <v>20000</v>
      </c>
      <c r="M293" s="212" t="n">
        <f aca="false">SUM(M294)</f>
        <v>20000</v>
      </c>
      <c r="N293" s="212" t="n">
        <f aca="false">SUM(N294)</f>
        <v>13000</v>
      </c>
      <c r="O293" s="212" t="n">
        <f aca="false">SUM(O294)</f>
        <v>13000</v>
      </c>
      <c r="P293" s="212" t="n">
        <f aca="false">SUM(P294)</f>
        <v>25000</v>
      </c>
      <c r="Q293" s="212" t="n">
        <f aca="false">SUM(Q294)</f>
        <v>25000</v>
      </c>
      <c r="R293" s="212" t="n">
        <f aca="false">SUM(R294)</f>
        <v>20000</v>
      </c>
      <c r="S293" s="212" t="n">
        <f aca="false">SUM(S294)</f>
        <v>25000</v>
      </c>
      <c r="T293" s="212" t="n">
        <f aca="false">SUM(T294)</f>
        <v>13500</v>
      </c>
      <c r="U293" s="212" t="n">
        <f aca="false">SUM(U294)</f>
        <v>0</v>
      </c>
      <c r="V293" s="212" t="n">
        <f aca="false">SUM(V294)</f>
        <v>200</v>
      </c>
      <c r="W293" s="212" t="n">
        <f aca="false">SUM(W294)</f>
        <v>45000</v>
      </c>
      <c r="X293" s="212" t="n">
        <f aca="false">SUM(X294)</f>
        <v>45000</v>
      </c>
      <c r="Y293" s="212" t="n">
        <f aca="false">SUM(Y294)</f>
        <v>45000</v>
      </c>
      <c r="Z293" s="212" t="n">
        <f aca="false">SUM(Z294)</f>
        <v>65000</v>
      </c>
      <c r="AA293" s="212" t="n">
        <f aca="false">SUM(AA294)</f>
        <v>55000</v>
      </c>
      <c r="AB293" s="212" t="n">
        <f aca="false">SUM(AB294)</f>
        <v>9500</v>
      </c>
      <c r="AC293" s="212" t="n">
        <f aca="false">SUM(AC294)</f>
        <v>115000</v>
      </c>
      <c r="AD293" s="212" t="n">
        <f aca="false">SUM(AD294)</f>
        <v>220000</v>
      </c>
      <c r="AE293" s="212" t="n">
        <f aca="false">SUM(AE294)</f>
        <v>0</v>
      </c>
      <c r="AF293" s="212" t="n">
        <f aca="false">SUM(AF294)</f>
        <v>0</v>
      </c>
      <c r="AG293" s="212" t="n">
        <f aca="false">SUM(AG294)</f>
        <v>220000</v>
      </c>
      <c r="AH293" s="212" t="n">
        <f aca="false">SUM(AH294)</f>
        <v>211155</v>
      </c>
      <c r="AI293" s="212" t="n">
        <f aca="false">SUM(AI294)</f>
        <v>135000</v>
      </c>
      <c r="AJ293" s="212" t="n">
        <f aca="false">SUM(AJ294)</f>
        <v>12500</v>
      </c>
      <c r="AK293" s="212" t="n">
        <f aca="false">SUM(AK294)</f>
        <v>200000</v>
      </c>
      <c r="AL293" s="212" t="n">
        <f aca="false">SUM(AL294)</f>
        <v>0</v>
      </c>
      <c r="AM293" s="212" t="n">
        <f aca="false">SUM(AM294)</f>
        <v>0</v>
      </c>
      <c r="AN293" s="212" t="n">
        <f aca="false">SUM(AN294)</f>
        <v>200000</v>
      </c>
      <c r="AO293" s="176" t="n">
        <f aca="false">SUM(AN293/$AN$2)</f>
        <v>26544.5616829252</v>
      </c>
      <c r="AP293" s="183" t="n">
        <f aca="false">SUM(AP294)</f>
        <v>175000</v>
      </c>
      <c r="AQ293" s="183" t="n">
        <f aca="false">SUM(AQ294)</f>
        <v>0</v>
      </c>
      <c r="AR293" s="176" t="n">
        <f aca="false">SUM(AP293/$AN$2)</f>
        <v>23226.4914725596</v>
      </c>
      <c r="AS293" s="183" t="n">
        <f aca="false">SUM(AS294)</f>
        <v>180000</v>
      </c>
      <c r="AT293" s="183" t="n">
        <f aca="false">SUM(AT294)</f>
        <v>0</v>
      </c>
      <c r="AU293" s="176" t="n">
        <v>0</v>
      </c>
      <c r="AV293" s="177" t="n">
        <f aca="false">SUM(AU293/AR293*100)</f>
        <v>0</v>
      </c>
      <c r="BB293" s="19" t="n">
        <f aca="false">SUM(AW293+AX293+AY293+AZ293+BA293)</f>
        <v>0</v>
      </c>
      <c r="BC293" s="143" t="n">
        <f aca="false">SUM(AU293-BB293)</f>
        <v>0</v>
      </c>
    </row>
    <row r="294" customFormat="false" ht="12.75" hidden="false" customHeight="false" outlineLevel="0" collapsed="false">
      <c r="A294" s="211"/>
      <c r="B294" s="190"/>
      <c r="C294" s="190"/>
      <c r="D294" s="190"/>
      <c r="E294" s="190"/>
      <c r="F294" s="190"/>
      <c r="G294" s="190"/>
      <c r="H294" s="190"/>
      <c r="I294" s="191" t="n">
        <v>38</v>
      </c>
      <c r="J294" s="84" t="s">
        <v>70</v>
      </c>
      <c r="K294" s="212" t="n">
        <f aca="false">SUM(K295)</f>
        <v>36000</v>
      </c>
      <c r="L294" s="212" t="n">
        <f aca="false">SUM(L295)</f>
        <v>20000</v>
      </c>
      <c r="M294" s="212" t="n">
        <f aca="false">SUM(M295)</f>
        <v>20000</v>
      </c>
      <c r="N294" s="212" t="n">
        <f aca="false">SUM(N295+N298)</f>
        <v>13000</v>
      </c>
      <c r="O294" s="212" t="n">
        <f aca="false">SUM(O295+O298)</f>
        <v>13000</v>
      </c>
      <c r="P294" s="212" t="n">
        <f aca="false">SUM(P295+P298)</f>
        <v>25000</v>
      </c>
      <c r="Q294" s="212" t="n">
        <f aca="false">SUM(Q295+Q298)</f>
        <v>25000</v>
      </c>
      <c r="R294" s="212" t="n">
        <f aca="false">SUM(R295+R298)</f>
        <v>20000</v>
      </c>
      <c r="S294" s="212" t="n">
        <f aca="false">SUM(S295+S298)</f>
        <v>25000</v>
      </c>
      <c r="T294" s="212" t="n">
        <f aca="false">SUM(T295+T298)</f>
        <v>13500</v>
      </c>
      <c r="U294" s="212" t="n">
        <f aca="false">SUM(U295+U298)</f>
        <v>0</v>
      </c>
      <c r="V294" s="212" t="n">
        <f aca="false">SUM(V295+V298)</f>
        <v>200</v>
      </c>
      <c r="W294" s="212" t="n">
        <f aca="false">SUM(W295+W298)</f>
        <v>45000</v>
      </c>
      <c r="X294" s="212" t="n">
        <f aca="false">SUM(X295+X298)</f>
        <v>45000</v>
      </c>
      <c r="Y294" s="212" t="n">
        <f aca="false">SUM(Y295+Y298)</f>
        <v>45000</v>
      </c>
      <c r="Z294" s="212" t="n">
        <f aca="false">SUM(Z295+Z298)</f>
        <v>65000</v>
      </c>
      <c r="AA294" s="212" t="n">
        <f aca="false">SUM(AA295+AA298)</f>
        <v>55000</v>
      </c>
      <c r="AB294" s="212" t="n">
        <f aca="false">SUM(AB295+AB298)</f>
        <v>9500</v>
      </c>
      <c r="AC294" s="212" t="n">
        <f aca="false">SUM(AC295+AC298)</f>
        <v>115000</v>
      </c>
      <c r="AD294" s="212" t="n">
        <f aca="false">SUM(AD295+AD298)</f>
        <v>220000</v>
      </c>
      <c r="AE294" s="212" t="n">
        <f aca="false">SUM(AE295+AE298)</f>
        <v>0</v>
      </c>
      <c r="AF294" s="212" t="n">
        <f aca="false">SUM(AF295+AF298)</f>
        <v>0</v>
      </c>
      <c r="AG294" s="212" t="n">
        <f aca="false">SUM(AG295+AG298)</f>
        <v>220000</v>
      </c>
      <c r="AH294" s="212" t="n">
        <f aca="false">SUM(AH295+AH298)</f>
        <v>211155</v>
      </c>
      <c r="AI294" s="212" t="n">
        <f aca="false">SUM(AI295+AI298)</f>
        <v>135000</v>
      </c>
      <c r="AJ294" s="212" t="n">
        <f aca="false">SUM(AJ295+AJ298)</f>
        <v>12500</v>
      </c>
      <c r="AK294" s="212" t="n">
        <f aca="false">SUM(AK295+AK298)</f>
        <v>200000</v>
      </c>
      <c r="AL294" s="212" t="n">
        <f aca="false">SUM(AL295+AL298)</f>
        <v>0</v>
      </c>
      <c r="AM294" s="212" t="n">
        <f aca="false">SUM(AM295+AM298)</f>
        <v>0</v>
      </c>
      <c r="AN294" s="212" t="n">
        <f aca="false">SUM(AN295+AN298)</f>
        <v>200000</v>
      </c>
      <c r="AO294" s="176" t="n">
        <f aca="false">SUM(AN294/$AN$2)</f>
        <v>26544.5616829252</v>
      </c>
      <c r="AP294" s="183" t="n">
        <f aca="false">SUM(AP295+AP298)</f>
        <v>175000</v>
      </c>
      <c r="AQ294" s="183"/>
      <c r="AR294" s="176" t="n">
        <f aca="false">SUM(AP294/$AN$2)</f>
        <v>23226.4914725596</v>
      </c>
      <c r="AS294" s="183" t="n">
        <v>180000</v>
      </c>
      <c r="AT294" s="183"/>
      <c r="AU294" s="176" t="n">
        <v>0</v>
      </c>
      <c r="AV294" s="177" t="n">
        <f aca="false">SUM(AU294/AR294*100)</f>
        <v>0</v>
      </c>
      <c r="BB294" s="19" t="n">
        <f aca="false">SUM(AW294+AX294+AY294+AZ294+BA294)</f>
        <v>0</v>
      </c>
      <c r="BC294" s="143" t="n">
        <f aca="false">SUM(AU294-BB294)</f>
        <v>0</v>
      </c>
    </row>
    <row r="295" customFormat="false" ht="12.75" hidden="false" customHeight="false" outlineLevel="0" collapsed="false">
      <c r="A295" s="221"/>
      <c r="B295" s="194" t="s">
        <v>83</v>
      </c>
      <c r="C295" s="194"/>
      <c r="D295" s="194"/>
      <c r="E295" s="194"/>
      <c r="F295" s="194"/>
      <c r="G295" s="194"/>
      <c r="H295" s="194"/>
      <c r="I295" s="195" t="n">
        <v>381</v>
      </c>
      <c r="J295" s="196" t="s">
        <v>220</v>
      </c>
      <c r="K295" s="212" t="n">
        <f aca="false">SUM(K296)</f>
        <v>36000</v>
      </c>
      <c r="L295" s="212" t="n">
        <f aca="false">SUM(L296)</f>
        <v>20000</v>
      </c>
      <c r="M295" s="212" t="n">
        <f aca="false">SUM(M296)</f>
        <v>20000</v>
      </c>
      <c r="N295" s="198" t="n">
        <f aca="false">SUM(N296)</f>
        <v>3000</v>
      </c>
      <c r="O295" s="198" t="n">
        <f aca="false">SUM(O296)</f>
        <v>3000</v>
      </c>
      <c r="P295" s="198" t="n">
        <f aca="false">SUM(P296)</f>
        <v>5000</v>
      </c>
      <c r="Q295" s="198" t="n">
        <f aca="false">SUM(Q296)</f>
        <v>5000</v>
      </c>
      <c r="R295" s="198" t="n">
        <f aca="false">SUM(R296)</f>
        <v>20000</v>
      </c>
      <c r="S295" s="198" t="n">
        <f aca="false">SUM(S296)</f>
        <v>5000</v>
      </c>
      <c r="T295" s="198" t="n">
        <f aca="false">SUM(T296)</f>
        <v>0</v>
      </c>
      <c r="U295" s="198" t="n">
        <f aca="false">SUM(U296)</f>
        <v>0</v>
      </c>
      <c r="V295" s="198" t="n">
        <f aca="false">SUM(V296)</f>
        <v>100</v>
      </c>
      <c r="W295" s="198" t="n">
        <f aca="false">SUM(W296)</f>
        <v>5000</v>
      </c>
      <c r="X295" s="198" t="n">
        <f aca="false">SUM(X296)</f>
        <v>25000</v>
      </c>
      <c r="Y295" s="198" t="n">
        <f aca="false">SUM(Y296)</f>
        <v>25000</v>
      </c>
      <c r="Z295" s="198" t="n">
        <f aca="false">SUM(Z296)</f>
        <v>15000</v>
      </c>
      <c r="AA295" s="198" t="n">
        <f aca="false">SUM(AA296:AA297)</f>
        <v>30000</v>
      </c>
      <c r="AB295" s="198" t="n">
        <f aca="false">SUM(AB296:AB297)</f>
        <v>9500</v>
      </c>
      <c r="AC295" s="198" t="n">
        <f aca="false">SUM(AC296:AC297)</f>
        <v>30000</v>
      </c>
      <c r="AD295" s="198" t="n">
        <f aca="false">SUM(AD296:AD297)</f>
        <v>35000</v>
      </c>
      <c r="AE295" s="198" t="n">
        <f aca="false">SUM(AE296:AE297)</f>
        <v>0</v>
      </c>
      <c r="AF295" s="198" t="n">
        <f aca="false">SUM(AF296:AF297)</f>
        <v>0</v>
      </c>
      <c r="AG295" s="198" t="n">
        <f aca="false">SUM(AG296:AG297)</f>
        <v>35000</v>
      </c>
      <c r="AH295" s="198" t="n">
        <f aca="false">SUM(AH296:AH297)</f>
        <v>31500</v>
      </c>
      <c r="AI295" s="198" t="n">
        <f aca="false">SUM(AI296:AI297)</f>
        <v>35000</v>
      </c>
      <c r="AJ295" s="198" t="n">
        <f aca="false">SUM(AJ296:AJ297)</f>
        <v>12500</v>
      </c>
      <c r="AK295" s="198" t="n">
        <f aca="false">SUM(AK296:AK297)</f>
        <v>35000</v>
      </c>
      <c r="AL295" s="198" t="n">
        <f aca="false">SUM(AL296:AL297)</f>
        <v>0</v>
      </c>
      <c r="AM295" s="198" t="n">
        <f aca="false">SUM(AM296:AM297)</f>
        <v>0</v>
      </c>
      <c r="AN295" s="198" t="n">
        <f aca="false">SUM(AN296:AN297)</f>
        <v>35000</v>
      </c>
      <c r="AO295" s="176" t="n">
        <f aca="false">SUM(AN295/$AN$2)</f>
        <v>4645.29829451191</v>
      </c>
      <c r="AP295" s="210" t="n">
        <f aca="false">SUM(AP296:AP297)</f>
        <v>25000</v>
      </c>
      <c r="AQ295" s="210"/>
      <c r="AR295" s="176" t="n">
        <f aca="false">SUM(AP295/$AN$2)</f>
        <v>3318.07021036565</v>
      </c>
      <c r="AS295" s="210"/>
      <c r="AT295" s="210"/>
      <c r="AU295" s="176" t="n">
        <v>0</v>
      </c>
      <c r="AV295" s="177" t="n">
        <f aca="false">SUM(AU295/AR295*100)</f>
        <v>0</v>
      </c>
      <c r="BB295" s="19" t="n">
        <f aca="false">SUM(AW295+AX295+AY295+AZ295+BA295)</f>
        <v>0</v>
      </c>
      <c r="BC295" s="143" t="n">
        <f aca="false">SUM(AU295-BB295)</f>
        <v>0</v>
      </c>
    </row>
    <row r="296" customFormat="false" ht="12.75" hidden="false" customHeight="false" outlineLevel="0" collapsed="false">
      <c r="A296" s="221"/>
      <c r="B296" s="194"/>
      <c r="C296" s="194"/>
      <c r="D296" s="194"/>
      <c r="E296" s="194"/>
      <c r="F296" s="194"/>
      <c r="G296" s="194"/>
      <c r="H296" s="194"/>
      <c r="I296" s="195" t="n">
        <v>38113</v>
      </c>
      <c r="J296" s="196" t="s">
        <v>447</v>
      </c>
      <c r="K296" s="197" t="n">
        <v>36000</v>
      </c>
      <c r="L296" s="197" t="n">
        <v>20000</v>
      </c>
      <c r="M296" s="197" t="n">
        <v>20000</v>
      </c>
      <c r="N296" s="197" t="n">
        <v>3000</v>
      </c>
      <c r="O296" s="197" t="n">
        <v>3000</v>
      </c>
      <c r="P296" s="197" t="n">
        <v>5000</v>
      </c>
      <c r="Q296" s="197" t="n">
        <v>5000</v>
      </c>
      <c r="R296" s="197" t="n">
        <v>20000</v>
      </c>
      <c r="S296" s="197" t="n">
        <v>5000</v>
      </c>
      <c r="T296" s="197" t="n">
        <v>0</v>
      </c>
      <c r="U296" s="197"/>
      <c r="V296" s="176" t="n">
        <f aca="false">S296/P296*100</f>
        <v>100</v>
      </c>
      <c r="W296" s="188" t="n">
        <v>5000</v>
      </c>
      <c r="X296" s="197" t="n">
        <v>25000</v>
      </c>
      <c r="Y296" s="197" t="n">
        <v>25000</v>
      </c>
      <c r="Z296" s="197" t="n">
        <v>15000</v>
      </c>
      <c r="AA296" s="197" t="n">
        <v>26000</v>
      </c>
      <c r="AB296" s="197" t="n">
        <v>9500</v>
      </c>
      <c r="AC296" s="197" t="n">
        <v>26000</v>
      </c>
      <c r="AD296" s="197" t="n">
        <v>30000</v>
      </c>
      <c r="AE296" s="197"/>
      <c r="AF296" s="197"/>
      <c r="AG296" s="198" t="n">
        <f aca="false">SUM(AD296+AE296-AF296)</f>
        <v>30000</v>
      </c>
      <c r="AH296" s="197" t="n">
        <v>30000</v>
      </c>
      <c r="AI296" s="197" t="n">
        <v>30000</v>
      </c>
      <c r="AJ296" s="129" t="n">
        <v>12500</v>
      </c>
      <c r="AK296" s="197" t="n">
        <v>30000</v>
      </c>
      <c r="AL296" s="197"/>
      <c r="AM296" s="197"/>
      <c r="AN296" s="129" t="n">
        <f aca="false">SUM(AK296+AL296-AM296)</f>
        <v>30000</v>
      </c>
      <c r="AO296" s="176" t="n">
        <f aca="false">SUM(AN296/$AN$2)</f>
        <v>3981.68425243878</v>
      </c>
      <c r="AP296" s="131" t="n">
        <v>20000</v>
      </c>
      <c r="AQ296" s="131"/>
      <c r="AR296" s="176" t="n">
        <f aca="false">SUM(AP296/$AN$2)</f>
        <v>2654.45616829252</v>
      </c>
      <c r="AS296" s="131"/>
      <c r="AT296" s="131"/>
      <c r="AU296" s="176" t="n">
        <v>0</v>
      </c>
      <c r="AV296" s="177" t="n">
        <f aca="false">SUM(AU296/AR296*100)</f>
        <v>0</v>
      </c>
      <c r="BB296" s="19" t="n">
        <f aca="false">SUM(AW296+AX296+AY296+AZ296+BA296)</f>
        <v>0</v>
      </c>
      <c r="BC296" s="143" t="n">
        <f aca="false">SUM(AU296-BB296)</f>
        <v>0</v>
      </c>
    </row>
    <row r="297" customFormat="false" ht="12.75" hidden="false" customHeight="false" outlineLevel="0" collapsed="false">
      <c r="A297" s="221"/>
      <c r="B297" s="194"/>
      <c r="C297" s="194"/>
      <c r="D297" s="194"/>
      <c r="E297" s="194"/>
      <c r="F297" s="194"/>
      <c r="G297" s="194"/>
      <c r="H297" s="194"/>
      <c r="I297" s="195" t="n">
        <v>38113</v>
      </c>
      <c r="J297" s="196" t="s">
        <v>448</v>
      </c>
      <c r="K297" s="197"/>
      <c r="L297" s="197"/>
      <c r="M297" s="197"/>
      <c r="N297" s="197"/>
      <c r="O297" s="197"/>
      <c r="P297" s="197"/>
      <c r="Q297" s="197"/>
      <c r="R297" s="197"/>
      <c r="S297" s="197"/>
      <c r="T297" s="197"/>
      <c r="U297" s="197"/>
      <c r="V297" s="176"/>
      <c r="W297" s="188"/>
      <c r="X297" s="197"/>
      <c r="Y297" s="197"/>
      <c r="Z297" s="197"/>
      <c r="AA297" s="197" t="n">
        <v>4000</v>
      </c>
      <c r="AB297" s="197"/>
      <c r="AC297" s="197" t="n">
        <v>4000</v>
      </c>
      <c r="AD297" s="197" t="n">
        <v>5000</v>
      </c>
      <c r="AE297" s="197"/>
      <c r="AF297" s="197"/>
      <c r="AG297" s="198" t="n">
        <f aca="false">SUM(AD297+AE297-AF297)</f>
        <v>5000</v>
      </c>
      <c r="AH297" s="197" t="n">
        <v>1500</v>
      </c>
      <c r="AI297" s="197" t="n">
        <v>5000</v>
      </c>
      <c r="AJ297" s="129" t="n">
        <v>0</v>
      </c>
      <c r="AK297" s="197" t="n">
        <v>5000</v>
      </c>
      <c r="AL297" s="197"/>
      <c r="AM297" s="197"/>
      <c r="AN297" s="129" t="n">
        <f aca="false">SUM(AK297+AL297-AM297)</f>
        <v>5000</v>
      </c>
      <c r="AO297" s="176" t="n">
        <f aca="false">SUM(AN297/$AN$2)</f>
        <v>663.61404207313</v>
      </c>
      <c r="AP297" s="131" t="n">
        <v>5000</v>
      </c>
      <c r="AQ297" s="131"/>
      <c r="AR297" s="176" t="n">
        <f aca="false">SUM(AP297/$AN$2)</f>
        <v>663.61404207313</v>
      </c>
      <c r="AS297" s="131"/>
      <c r="AT297" s="131"/>
      <c r="AU297" s="176" t="n">
        <v>0</v>
      </c>
      <c r="AV297" s="177" t="n">
        <f aca="false">SUM(AU297/AR297*100)</f>
        <v>0</v>
      </c>
      <c r="BB297" s="19" t="n">
        <f aca="false">SUM(AW297+AX297+AY297+AZ297+BA297)</f>
        <v>0</v>
      </c>
      <c r="BC297" s="143" t="n">
        <f aca="false">SUM(AU297-BB297)</f>
        <v>0</v>
      </c>
    </row>
    <row r="298" customFormat="false" ht="12.75" hidden="false" customHeight="false" outlineLevel="0" collapsed="false">
      <c r="A298" s="221"/>
      <c r="B298" s="194" t="n">
        <v>43</v>
      </c>
      <c r="C298" s="194"/>
      <c r="D298" s="194"/>
      <c r="E298" s="194"/>
      <c r="F298" s="194"/>
      <c r="G298" s="194"/>
      <c r="H298" s="194"/>
      <c r="I298" s="195" t="n">
        <v>382</v>
      </c>
      <c r="J298" s="196" t="s">
        <v>436</v>
      </c>
      <c r="K298" s="197"/>
      <c r="L298" s="197"/>
      <c r="M298" s="197"/>
      <c r="N298" s="197" t="n">
        <f aca="false">SUM(N299)</f>
        <v>10000</v>
      </c>
      <c r="O298" s="197" t="n">
        <f aca="false">SUM(O299)</f>
        <v>10000</v>
      </c>
      <c r="P298" s="197" t="n">
        <f aca="false">SUM(P299)</f>
        <v>20000</v>
      </c>
      <c r="Q298" s="197" t="n">
        <f aca="false">SUM(Q299)</f>
        <v>20000</v>
      </c>
      <c r="R298" s="197" t="n">
        <f aca="false">SUM(R299)</f>
        <v>0</v>
      </c>
      <c r="S298" s="197" t="n">
        <f aca="false">SUM(S299)</f>
        <v>20000</v>
      </c>
      <c r="T298" s="197" t="n">
        <f aca="false">SUM(T299)</f>
        <v>13500</v>
      </c>
      <c r="U298" s="197" t="n">
        <f aca="false">SUM(U299)</f>
        <v>0</v>
      </c>
      <c r="V298" s="197" t="n">
        <f aca="false">SUM(V299)</f>
        <v>100</v>
      </c>
      <c r="W298" s="197" t="n">
        <f aca="false">SUM(W299)</f>
        <v>40000</v>
      </c>
      <c r="X298" s="197" t="n">
        <f aca="false">SUM(X299)</f>
        <v>20000</v>
      </c>
      <c r="Y298" s="197" t="n">
        <f aca="false">SUM(Y299)</f>
        <v>20000</v>
      </c>
      <c r="Z298" s="197" t="n">
        <f aca="false">SUM(Z299)</f>
        <v>50000</v>
      </c>
      <c r="AA298" s="197" t="n">
        <f aca="false">SUM(AA299)</f>
        <v>25000</v>
      </c>
      <c r="AB298" s="197" t="n">
        <f aca="false">SUM(AB299)</f>
        <v>0</v>
      </c>
      <c r="AC298" s="197" t="n">
        <f aca="false">SUM(AC299)</f>
        <v>85000</v>
      </c>
      <c r="AD298" s="197" t="n">
        <f aca="false">SUM(AD299)</f>
        <v>185000</v>
      </c>
      <c r="AE298" s="197" t="n">
        <f aca="false">SUM(AE299)</f>
        <v>0</v>
      </c>
      <c r="AF298" s="197" t="n">
        <f aca="false">SUM(AF299)</f>
        <v>0</v>
      </c>
      <c r="AG298" s="197" t="n">
        <f aca="false">SUM(AG299)</f>
        <v>185000</v>
      </c>
      <c r="AH298" s="197" t="n">
        <f aca="false">SUM(AH299)</f>
        <v>179655</v>
      </c>
      <c r="AI298" s="197" t="n">
        <f aca="false">SUM(AI299)</f>
        <v>100000</v>
      </c>
      <c r="AJ298" s="197" t="n">
        <f aca="false">SUM(AJ299)</f>
        <v>0</v>
      </c>
      <c r="AK298" s="197" t="n">
        <f aca="false">SUM(AK299)</f>
        <v>165000</v>
      </c>
      <c r="AL298" s="197" t="n">
        <f aca="false">SUM(AL299)</f>
        <v>0</v>
      </c>
      <c r="AM298" s="197" t="n">
        <f aca="false">SUM(AM299)</f>
        <v>0</v>
      </c>
      <c r="AN298" s="197" t="n">
        <f aca="false">SUM(AN299)</f>
        <v>165000</v>
      </c>
      <c r="AO298" s="176" t="n">
        <f aca="false">SUM(AN298/$AN$2)</f>
        <v>21899.2633884133</v>
      </c>
      <c r="AP298" s="188" t="n">
        <f aca="false">SUM(AP299)</f>
        <v>150000</v>
      </c>
      <c r="AQ298" s="188"/>
      <c r="AR298" s="176" t="n">
        <f aca="false">SUM(AP298/$AN$2)</f>
        <v>19908.4212621939</v>
      </c>
      <c r="AS298" s="188"/>
      <c r="AT298" s="188"/>
      <c r="AU298" s="176" t="n">
        <v>0</v>
      </c>
      <c r="AV298" s="177" t="n">
        <f aca="false">SUM(AU298/AR298*100)</f>
        <v>0</v>
      </c>
      <c r="BB298" s="19" t="n">
        <f aca="false">SUM(AW298+AX298+AY298+AZ298+BA298)</f>
        <v>0</v>
      </c>
      <c r="BC298" s="143" t="n">
        <f aca="false">SUM(AU298-BB298)</f>
        <v>0</v>
      </c>
    </row>
    <row r="299" customFormat="false" ht="12.75" hidden="false" customHeight="false" outlineLevel="0" collapsed="false">
      <c r="A299" s="221"/>
      <c r="B299" s="194"/>
      <c r="C299" s="194"/>
      <c r="D299" s="194"/>
      <c r="E299" s="194"/>
      <c r="F299" s="194"/>
      <c r="G299" s="194"/>
      <c r="H299" s="194"/>
      <c r="I299" s="195" t="n">
        <v>38212</v>
      </c>
      <c r="J299" s="196" t="s">
        <v>449</v>
      </c>
      <c r="K299" s="197"/>
      <c r="L299" s="197"/>
      <c r="M299" s="197"/>
      <c r="N299" s="197" t="n">
        <v>10000</v>
      </c>
      <c r="O299" s="197" t="n">
        <v>10000</v>
      </c>
      <c r="P299" s="197" t="n">
        <v>20000</v>
      </c>
      <c r="Q299" s="197" t="n">
        <v>20000</v>
      </c>
      <c r="R299" s="197"/>
      <c r="S299" s="197" t="n">
        <v>20000</v>
      </c>
      <c r="T299" s="197" t="n">
        <v>13500</v>
      </c>
      <c r="U299" s="197"/>
      <c r="V299" s="176" t="n">
        <f aca="false">S299/P299*100</f>
        <v>100</v>
      </c>
      <c r="W299" s="176" t="n">
        <v>40000</v>
      </c>
      <c r="X299" s="197" t="n">
        <v>20000</v>
      </c>
      <c r="Y299" s="197" t="n">
        <v>20000</v>
      </c>
      <c r="Z299" s="197" t="n">
        <v>50000</v>
      </c>
      <c r="AA299" s="197" t="n">
        <v>25000</v>
      </c>
      <c r="AB299" s="197"/>
      <c r="AC299" s="197" t="n">
        <v>85000</v>
      </c>
      <c r="AD299" s="197" t="n">
        <v>185000</v>
      </c>
      <c r="AE299" s="197"/>
      <c r="AF299" s="197"/>
      <c r="AG299" s="198" t="n">
        <f aca="false">SUM(AD299+AE299-AF299)</f>
        <v>185000</v>
      </c>
      <c r="AH299" s="197" t="n">
        <v>179655</v>
      </c>
      <c r="AI299" s="197" t="n">
        <v>100000</v>
      </c>
      <c r="AJ299" s="129" t="n">
        <v>0</v>
      </c>
      <c r="AK299" s="197" t="n">
        <v>165000</v>
      </c>
      <c r="AL299" s="197"/>
      <c r="AM299" s="197"/>
      <c r="AN299" s="129" t="n">
        <f aca="false">SUM(AK299+AL299-AM299)</f>
        <v>165000</v>
      </c>
      <c r="AO299" s="176" t="n">
        <f aca="false">SUM(AN299/$AN$2)</f>
        <v>21899.2633884133</v>
      </c>
      <c r="AP299" s="131" t="n">
        <v>150000</v>
      </c>
      <c r="AQ299" s="131"/>
      <c r="AR299" s="176" t="n">
        <f aca="false">SUM(AP299/$AN$2)</f>
        <v>19908.4212621939</v>
      </c>
      <c r="AS299" s="131"/>
      <c r="AT299" s="131"/>
      <c r="AU299" s="176" t="n">
        <v>0</v>
      </c>
      <c r="AV299" s="177" t="n">
        <f aca="false">SUM(AU299/AR299*100)</f>
        <v>0</v>
      </c>
      <c r="BB299" s="19" t="n">
        <f aca="false">SUM(AW299+AX299+AY299+AZ299+BA299)</f>
        <v>0</v>
      </c>
      <c r="BC299" s="143" t="n">
        <f aca="false">SUM(AU299-BB299)</f>
        <v>0</v>
      </c>
    </row>
    <row r="300" customFormat="false" ht="12.75" hidden="false" customHeight="false" outlineLevel="0" collapsed="false">
      <c r="A300" s="171" t="s">
        <v>450</v>
      </c>
      <c r="B300" s="172"/>
      <c r="C300" s="172"/>
      <c r="D300" s="172"/>
      <c r="E300" s="172"/>
      <c r="F300" s="172"/>
      <c r="G300" s="172"/>
      <c r="H300" s="172"/>
      <c r="I300" s="185" t="s">
        <v>207</v>
      </c>
      <c r="J300" s="186" t="s">
        <v>451</v>
      </c>
      <c r="K300" s="182" t="n">
        <f aca="false">SUM(K301)</f>
        <v>26000</v>
      </c>
      <c r="L300" s="182" t="n">
        <f aca="false">SUM(L301)</f>
        <v>95000</v>
      </c>
      <c r="M300" s="182" t="n">
        <f aca="false">SUM(M301)</f>
        <v>95000</v>
      </c>
      <c r="N300" s="182" t="n">
        <f aca="false">SUM(N301)</f>
        <v>5000</v>
      </c>
      <c r="O300" s="182" t="n">
        <f aca="false">SUM(O301)</f>
        <v>5000</v>
      </c>
      <c r="P300" s="182" t="n">
        <f aca="false">SUM(P301)</f>
        <v>15000</v>
      </c>
      <c r="Q300" s="182" t="n">
        <f aca="false">SUM(Q301)</f>
        <v>15000</v>
      </c>
      <c r="R300" s="182" t="n">
        <f aca="false">SUM(R301)</f>
        <v>0</v>
      </c>
      <c r="S300" s="182" t="n">
        <f aca="false">SUM(S301)</f>
        <v>15000</v>
      </c>
      <c r="T300" s="182" t="n">
        <f aca="false">SUM(T301)</f>
        <v>0</v>
      </c>
      <c r="U300" s="182" t="n">
        <f aca="false">SUM(U301)</f>
        <v>0</v>
      </c>
      <c r="V300" s="182" t="n">
        <f aca="false">SUM(V301)</f>
        <v>100</v>
      </c>
      <c r="W300" s="182" t="n">
        <f aca="false">SUM(W301)</f>
        <v>15000</v>
      </c>
      <c r="X300" s="182" t="n">
        <f aca="false">SUM(X301)</f>
        <v>40000</v>
      </c>
      <c r="Y300" s="182" t="n">
        <f aca="false">SUM(Y301)</f>
        <v>40000</v>
      </c>
      <c r="Z300" s="182" t="n">
        <f aca="false">SUM(Z301)</f>
        <v>40000</v>
      </c>
      <c r="AA300" s="182" t="n">
        <f aca="false">SUM(AA301)</f>
        <v>40000</v>
      </c>
      <c r="AB300" s="182" t="n">
        <f aca="false">SUM(AB301)</f>
        <v>20000</v>
      </c>
      <c r="AC300" s="182" t="n">
        <f aca="false">SUM(AC301)</f>
        <v>40000</v>
      </c>
      <c r="AD300" s="182" t="n">
        <f aca="false">SUM(AD301)</f>
        <v>40000</v>
      </c>
      <c r="AE300" s="182" t="n">
        <f aca="false">SUM(AE301)</f>
        <v>0</v>
      </c>
      <c r="AF300" s="182" t="n">
        <f aca="false">SUM(AF301)</f>
        <v>0</v>
      </c>
      <c r="AG300" s="182" t="n">
        <f aca="false">SUM(AG301)</f>
        <v>40000</v>
      </c>
      <c r="AH300" s="182" t="n">
        <f aca="false">SUM(AH301)</f>
        <v>0</v>
      </c>
      <c r="AI300" s="182" t="n">
        <f aca="false">SUM(AI301)</f>
        <v>40000</v>
      </c>
      <c r="AJ300" s="182" t="n">
        <f aca="false">SUM(AJ301)</f>
        <v>27500</v>
      </c>
      <c r="AK300" s="182" t="n">
        <f aca="false">SUM(AK301)</f>
        <v>40000</v>
      </c>
      <c r="AL300" s="182" t="n">
        <f aca="false">SUM(AL301)</f>
        <v>0</v>
      </c>
      <c r="AM300" s="182" t="n">
        <f aca="false">SUM(AM301)</f>
        <v>0</v>
      </c>
      <c r="AN300" s="182" t="n">
        <f aca="false">SUM(AN301)</f>
        <v>40000</v>
      </c>
      <c r="AO300" s="176" t="n">
        <f aca="false">SUM(AN300/$AN$2)</f>
        <v>5308.91233658504</v>
      </c>
      <c r="AP300" s="183" t="n">
        <f aca="false">SUM(AP301)</f>
        <v>40000</v>
      </c>
      <c r="AQ300" s="183" t="n">
        <f aca="false">SUM(AQ301)</f>
        <v>0</v>
      </c>
      <c r="AR300" s="176" t="n">
        <f aca="false">SUM(AP300/$AN$2)</f>
        <v>5308.91233658504</v>
      </c>
      <c r="AS300" s="183" t="n">
        <f aca="false">SUM(AS301)</f>
        <v>40000</v>
      </c>
      <c r="AT300" s="183" t="n">
        <f aca="false">SUM(AT301)</f>
        <v>0</v>
      </c>
      <c r="AU300" s="176" t="n">
        <f aca="false">SUM(AU301)</f>
        <v>1327</v>
      </c>
      <c r="AV300" s="177" t="n">
        <f aca="false">SUM(AU300/AR300*100)</f>
        <v>24.99570375</v>
      </c>
      <c r="BB300" s="19" t="n">
        <f aca="false">SUM(AW300+AX300+AY300+AZ300+BA300)</f>
        <v>0</v>
      </c>
      <c r="BC300" s="143" t="n">
        <f aca="false">SUM(AU300-BB300)</f>
        <v>1327</v>
      </c>
    </row>
    <row r="301" customFormat="false" ht="12.75" hidden="false" customHeight="false" outlineLevel="0" collapsed="false">
      <c r="A301" s="171"/>
      <c r="B301" s="172"/>
      <c r="C301" s="172"/>
      <c r="D301" s="172"/>
      <c r="E301" s="172"/>
      <c r="F301" s="172"/>
      <c r="G301" s="172"/>
      <c r="H301" s="172"/>
      <c r="I301" s="185" t="s">
        <v>452</v>
      </c>
      <c r="J301" s="186"/>
      <c r="K301" s="182" t="n">
        <f aca="false">SUM(K303)</f>
        <v>26000</v>
      </c>
      <c r="L301" s="182" t="n">
        <f aca="false">SUM(L303)</f>
        <v>95000</v>
      </c>
      <c r="M301" s="182" t="n">
        <f aca="false">SUM(M303)</f>
        <v>95000</v>
      </c>
      <c r="N301" s="182" t="n">
        <f aca="false">SUM(N303)</f>
        <v>5000</v>
      </c>
      <c r="O301" s="182" t="n">
        <f aca="false">SUM(O303)</f>
        <v>5000</v>
      </c>
      <c r="P301" s="182" t="n">
        <f aca="false">SUM(P303)</f>
        <v>15000</v>
      </c>
      <c r="Q301" s="182" t="n">
        <f aca="false">SUM(Q303)</f>
        <v>15000</v>
      </c>
      <c r="R301" s="182" t="n">
        <f aca="false">SUM(R303)</f>
        <v>0</v>
      </c>
      <c r="S301" s="182" t="n">
        <f aca="false">SUM(S303)</f>
        <v>15000</v>
      </c>
      <c r="T301" s="182" t="n">
        <f aca="false">SUM(T303)</f>
        <v>0</v>
      </c>
      <c r="U301" s="182" t="n">
        <f aca="false">SUM(U303)</f>
        <v>0</v>
      </c>
      <c r="V301" s="182" t="n">
        <f aca="false">SUM(V303)</f>
        <v>100</v>
      </c>
      <c r="W301" s="182" t="n">
        <f aca="false">SUM(W303)</f>
        <v>15000</v>
      </c>
      <c r="X301" s="182" t="n">
        <f aca="false">SUM(X303)</f>
        <v>40000</v>
      </c>
      <c r="Y301" s="182" t="n">
        <f aca="false">SUM(Y303)</f>
        <v>40000</v>
      </c>
      <c r="Z301" s="182" t="n">
        <f aca="false">SUM(Z303)</f>
        <v>40000</v>
      </c>
      <c r="AA301" s="182" t="n">
        <f aca="false">SUM(AA303)</f>
        <v>40000</v>
      </c>
      <c r="AB301" s="182" t="n">
        <f aca="false">SUM(AB303)</f>
        <v>20000</v>
      </c>
      <c r="AC301" s="182" t="n">
        <f aca="false">SUM(AC303)</f>
        <v>40000</v>
      </c>
      <c r="AD301" s="182" t="n">
        <f aca="false">SUM(AD303)</f>
        <v>40000</v>
      </c>
      <c r="AE301" s="182" t="n">
        <f aca="false">SUM(AE303)</f>
        <v>0</v>
      </c>
      <c r="AF301" s="182" t="n">
        <f aca="false">SUM(AF303)</f>
        <v>0</v>
      </c>
      <c r="AG301" s="182" t="n">
        <f aca="false">SUM(AG303)</f>
        <v>40000</v>
      </c>
      <c r="AH301" s="182" t="n">
        <f aca="false">SUM(AH303)</f>
        <v>0</v>
      </c>
      <c r="AI301" s="182" t="n">
        <f aca="false">SUM(AI303)</f>
        <v>40000</v>
      </c>
      <c r="AJ301" s="182" t="n">
        <f aca="false">SUM(AJ303)</f>
        <v>27500</v>
      </c>
      <c r="AK301" s="182" t="n">
        <f aca="false">SUM(AK303)</f>
        <v>40000</v>
      </c>
      <c r="AL301" s="182" t="n">
        <f aca="false">SUM(AL303)</f>
        <v>0</v>
      </c>
      <c r="AM301" s="182" t="n">
        <f aca="false">SUM(AM303)</f>
        <v>0</v>
      </c>
      <c r="AN301" s="182" t="n">
        <f aca="false">SUM(AN303)</f>
        <v>40000</v>
      </c>
      <c r="AO301" s="176" t="n">
        <f aca="false">SUM(AN301/$AN$2)</f>
        <v>5308.91233658504</v>
      </c>
      <c r="AP301" s="183" t="n">
        <f aca="false">SUM(AP303)</f>
        <v>40000</v>
      </c>
      <c r="AQ301" s="183" t="n">
        <f aca="false">SUM(AQ303)</f>
        <v>0</v>
      </c>
      <c r="AR301" s="176" t="n">
        <f aca="false">SUM(AP301/$AN$2)</f>
        <v>5308.91233658504</v>
      </c>
      <c r="AS301" s="183" t="n">
        <f aca="false">SUM(AS303)</f>
        <v>40000</v>
      </c>
      <c r="AT301" s="183" t="n">
        <f aca="false">SUM(AT303)</f>
        <v>0</v>
      </c>
      <c r="AU301" s="176" t="n">
        <f aca="false">SUM(AU302)</f>
        <v>1327</v>
      </c>
      <c r="AV301" s="177" t="n">
        <f aca="false">SUM(AU301/AR301*100)</f>
        <v>24.99570375</v>
      </c>
      <c r="BB301" s="19" t="n">
        <f aca="false">SUM(AW301+AX301+AY301+AZ301+BA301)</f>
        <v>0</v>
      </c>
      <c r="BC301" s="143" t="n">
        <f aca="false">SUM(AU301-BB301)</f>
        <v>1327</v>
      </c>
    </row>
    <row r="302" customFormat="false" ht="12.75" hidden="false" customHeight="false" outlineLevel="0" collapsed="false">
      <c r="A302" s="171"/>
      <c r="B302" s="172" t="s">
        <v>229</v>
      </c>
      <c r="C302" s="172"/>
      <c r="D302" s="172"/>
      <c r="E302" s="172"/>
      <c r="F302" s="172"/>
      <c r="G302" s="172"/>
      <c r="H302" s="172"/>
      <c r="I302" s="201" t="s">
        <v>230</v>
      </c>
      <c r="J302" s="186" t="s">
        <v>28</v>
      </c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2"/>
      <c r="AB302" s="182"/>
      <c r="AC302" s="182"/>
      <c r="AD302" s="182"/>
      <c r="AE302" s="182"/>
      <c r="AF302" s="182"/>
      <c r="AG302" s="182"/>
      <c r="AH302" s="182"/>
      <c r="AI302" s="182"/>
      <c r="AJ302" s="182"/>
      <c r="AK302" s="182"/>
      <c r="AL302" s="182"/>
      <c r="AM302" s="182"/>
      <c r="AN302" s="182"/>
      <c r="AO302" s="176" t="n">
        <f aca="false">SUM(AN302/$AN$2)</f>
        <v>0</v>
      </c>
      <c r="AP302" s="183" t="n">
        <v>40000</v>
      </c>
      <c r="AQ302" s="183"/>
      <c r="AR302" s="176" t="n">
        <f aca="false">SUM(AP302/$AN$2)</f>
        <v>5308.91233658504</v>
      </c>
      <c r="AS302" s="183" t="n">
        <v>40000</v>
      </c>
      <c r="AT302" s="183"/>
      <c r="AU302" s="176" t="n">
        <f aca="false">SUM(AU303)</f>
        <v>1327</v>
      </c>
      <c r="AV302" s="177" t="n">
        <f aca="false">SUM(AU302/AR302*100)</f>
        <v>24.99570375</v>
      </c>
      <c r="BC302" s="143" t="n">
        <f aca="false">SUM(AU302-BB302)</f>
        <v>1327</v>
      </c>
    </row>
    <row r="303" customFormat="false" ht="12.75" hidden="false" customHeight="false" outlineLevel="0" collapsed="false">
      <c r="A303" s="211"/>
      <c r="B303" s="190"/>
      <c r="C303" s="190"/>
      <c r="D303" s="190"/>
      <c r="E303" s="190"/>
      <c r="F303" s="190"/>
      <c r="G303" s="190"/>
      <c r="H303" s="190"/>
      <c r="I303" s="191" t="n">
        <v>3</v>
      </c>
      <c r="J303" s="84" t="s">
        <v>64</v>
      </c>
      <c r="K303" s="212" t="n">
        <f aca="false">SUM(K304)</f>
        <v>26000</v>
      </c>
      <c r="L303" s="212" t="n">
        <f aca="false">SUM(L304)</f>
        <v>95000</v>
      </c>
      <c r="M303" s="212" t="n">
        <f aca="false">SUM(M304)</f>
        <v>95000</v>
      </c>
      <c r="N303" s="212" t="n">
        <f aca="false">SUM(N304)</f>
        <v>5000</v>
      </c>
      <c r="O303" s="212" t="n">
        <f aca="false">SUM(O304)</f>
        <v>5000</v>
      </c>
      <c r="P303" s="212" t="n">
        <f aca="false">SUM(P304)</f>
        <v>15000</v>
      </c>
      <c r="Q303" s="212" t="n">
        <f aca="false">SUM(Q304)</f>
        <v>15000</v>
      </c>
      <c r="R303" s="212" t="n">
        <f aca="false">SUM(R304)</f>
        <v>0</v>
      </c>
      <c r="S303" s="212" t="n">
        <f aca="false">SUM(S304)</f>
        <v>15000</v>
      </c>
      <c r="T303" s="212" t="n">
        <f aca="false">SUM(T304)</f>
        <v>0</v>
      </c>
      <c r="U303" s="212" t="n">
        <f aca="false">SUM(U304)</f>
        <v>0</v>
      </c>
      <c r="V303" s="212" t="n">
        <f aca="false">SUM(V304)</f>
        <v>100</v>
      </c>
      <c r="W303" s="212" t="n">
        <f aca="false">SUM(W304)</f>
        <v>15000</v>
      </c>
      <c r="X303" s="212" t="n">
        <f aca="false">SUM(X304)</f>
        <v>40000</v>
      </c>
      <c r="Y303" s="212" t="n">
        <f aca="false">SUM(Y304)</f>
        <v>40000</v>
      </c>
      <c r="Z303" s="212" t="n">
        <f aca="false">SUM(Z304)</f>
        <v>40000</v>
      </c>
      <c r="AA303" s="212" t="n">
        <f aca="false">SUM(AA304)</f>
        <v>40000</v>
      </c>
      <c r="AB303" s="212" t="n">
        <f aca="false">SUM(AB304)</f>
        <v>20000</v>
      </c>
      <c r="AC303" s="212" t="n">
        <f aca="false">SUM(AC304)</f>
        <v>40000</v>
      </c>
      <c r="AD303" s="212" t="n">
        <f aca="false">SUM(AD304)</f>
        <v>40000</v>
      </c>
      <c r="AE303" s="212" t="n">
        <f aca="false">SUM(AE304)</f>
        <v>0</v>
      </c>
      <c r="AF303" s="212" t="n">
        <f aca="false">SUM(AF304)</f>
        <v>0</v>
      </c>
      <c r="AG303" s="212" t="n">
        <f aca="false">SUM(AG304)</f>
        <v>40000</v>
      </c>
      <c r="AH303" s="212" t="n">
        <f aca="false">SUM(AH304)</f>
        <v>0</v>
      </c>
      <c r="AI303" s="212" t="n">
        <f aca="false">SUM(AI304)</f>
        <v>40000</v>
      </c>
      <c r="AJ303" s="212" t="n">
        <f aca="false">SUM(AJ304)</f>
        <v>27500</v>
      </c>
      <c r="AK303" s="212" t="n">
        <f aca="false">SUM(AK304)</f>
        <v>40000</v>
      </c>
      <c r="AL303" s="212" t="n">
        <f aca="false">SUM(AL304)</f>
        <v>0</v>
      </c>
      <c r="AM303" s="212" t="n">
        <f aca="false">SUM(AM304)</f>
        <v>0</v>
      </c>
      <c r="AN303" s="212" t="n">
        <f aca="false">SUM(AN304)</f>
        <v>40000</v>
      </c>
      <c r="AO303" s="176" t="n">
        <f aca="false">SUM(AN303/$AN$2)</f>
        <v>5308.91233658504</v>
      </c>
      <c r="AP303" s="183" t="n">
        <f aca="false">SUM(AP304)</f>
        <v>40000</v>
      </c>
      <c r="AQ303" s="183" t="n">
        <f aca="false">SUM(AQ304)</f>
        <v>0</v>
      </c>
      <c r="AR303" s="176" t="n">
        <f aca="false">SUM(AP303/$AN$2)</f>
        <v>5308.91233658504</v>
      </c>
      <c r="AS303" s="183" t="n">
        <f aca="false">SUM(AS304)</f>
        <v>40000</v>
      </c>
      <c r="AT303" s="183" t="n">
        <f aca="false">SUM(AT304)</f>
        <v>0</v>
      </c>
      <c r="AU303" s="176" t="n">
        <f aca="false">SUM(AU304)</f>
        <v>1327</v>
      </c>
      <c r="AV303" s="177" t="n">
        <f aca="false">SUM(AU303/AR303*100)</f>
        <v>24.99570375</v>
      </c>
      <c r="BB303" s="19" t="n">
        <f aca="false">SUM(AW303+AX303+AY303+AZ303+BA303)</f>
        <v>0</v>
      </c>
      <c r="BC303" s="143" t="n">
        <f aca="false">SUM(AU303-BB303)</f>
        <v>1327</v>
      </c>
    </row>
    <row r="304" customFormat="false" ht="12.75" hidden="false" customHeight="false" outlineLevel="0" collapsed="false">
      <c r="A304" s="211"/>
      <c r="B304" s="190"/>
      <c r="C304" s="190"/>
      <c r="D304" s="190"/>
      <c r="E304" s="190"/>
      <c r="F304" s="190"/>
      <c r="G304" s="190"/>
      <c r="H304" s="190"/>
      <c r="I304" s="191" t="n">
        <v>38</v>
      </c>
      <c r="J304" s="84" t="s">
        <v>70</v>
      </c>
      <c r="K304" s="212" t="n">
        <f aca="false">SUM(K305)</f>
        <v>26000</v>
      </c>
      <c r="L304" s="212" t="n">
        <f aca="false">SUM(L305)</f>
        <v>95000</v>
      </c>
      <c r="M304" s="212" t="n">
        <f aca="false">SUM(M305)</f>
        <v>95000</v>
      </c>
      <c r="N304" s="212" t="n">
        <f aca="false">SUM(N305)</f>
        <v>5000</v>
      </c>
      <c r="O304" s="212" t="n">
        <f aca="false">SUM(O305)</f>
        <v>5000</v>
      </c>
      <c r="P304" s="212" t="n">
        <f aca="false">SUM(P305)</f>
        <v>15000</v>
      </c>
      <c r="Q304" s="212" t="n">
        <f aca="false">SUM(Q305)</f>
        <v>15000</v>
      </c>
      <c r="R304" s="212" t="n">
        <f aca="false">SUM(R305)</f>
        <v>0</v>
      </c>
      <c r="S304" s="212" t="n">
        <f aca="false">SUM(S305)</f>
        <v>15000</v>
      </c>
      <c r="T304" s="212" t="n">
        <f aca="false">SUM(T305)</f>
        <v>0</v>
      </c>
      <c r="U304" s="212" t="n">
        <f aca="false">SUM(U305)</f>
        <v>0</v>
      </c>
      <c r="V304" s="212" t="n">
        <f aca="false">SUM(V305)</f>
        <v>100</v>
      </c>
      <c r="W304" s="212" t="n">
        <f aca="false">SUM(W305)</f>
        <v>15000</v>
      </c>
      <c r="X304" s="212" t="n">
        <f aca="false">SUM(X305)</f>
        <v>40000</v>
      </c>
      <c r="Y304" s="212" t="n">
        <f aca="false">SUM(Y305)</f>
        <v>40000</v>
      </c>
      <c r="Z304" s="212" t="n">
        <f aca="false">SUM(Z305)</f>
        <v>40000</v>
      </c>
      <c r="AA304" s="212" t="n">
        <f aca="false">SUM(AA305)</f>
        <v>40000</v>
      </c>
      <c r="AB304" s="212" t="n">
        <f aca="false">SUM(AB305)</f>
        <v>20000</v>
      </c>
      <c r="AC304" s="212" t="n">
        <f aca="false">SUM(AC305)</f>
        <v>40000</v>
      </c>
      <c r="AD304" s="212" t="n">
        <f aca="false">SUM(AD305)</f>
        <v>40000</v>
      </c>
      <c r="AE304" s="212" t="n">
        <f aca="false">SUM(AE305)</f>
        <v>0</v>
      </c>
      <c r="AF304" s="212" t="n">
        <f aca="false">SUM(AF305)</f>
        <v>0</v>
      </c>
      <c r="AG304" s="212" t="n">
        <f aca="false">SUM(AG305)</f>
        <v>40000</v>
      </c>
      <c r="AH304" s="212" t="n">
        <f aca="false">SUM(AH305)</f>
        <v>0</v>
      </c>
      <c r="AI304" s="212" t="n">
        <f aca="false">SUM(AI305)</f>
        <v>40000</v>
      </c>
      <c r="AJ304" s="212" t="n">
        <f aca="false">SUM(AJ305)</f>
        <v>27500</v>
      </c>
      <c r="AK304" s="212" t="n">
        <f aca="false">SUM(AK305)</f>
        <v>40000</v>
      </c>
      <c r="AL304" s="212" t="n">
        <f aca="false">SUM(AL305)</f>
        <v>0</v>
      </c>
      <c r="AM304" s="212" t="n">
        <f aca="false">SUM(AM305)</f>
        <v>0</v>
      </c>
      <c r="AN304" s="212" t="n">
        <f aca="false">SUM(AN305)</f>
        <v>40000</v>
      </c>
      <c r="AO304" s="176" t="n">
        <f aca="false">SUM(AN304/$AN$2)</f>
        <v>5308.91233658504</v>
      </c>
      <c r="AP304" s="183" t="n">
        <f aca="false">SUM(AP305)</f>
        <v>40000</v>
      </c>
      <c r="AQ304" s="183"/>
      <c r="AR304" s="176" t="n">
        <f aca="false">SUM(AP304/$AN$2)</f>
        <v>5308.91233658504</v>
      </c>
      <c r="AS304" s="183" t="n">
        <v>40000</v>
      </c>
      <c r="AT304" s="183"/>
      <c r="AU304" s="176" t="n">
        <f aca="false">SUM(AU305)</f>
        <v>1327</v>
      </c>
      <c r="AV304" s="177" t="n">
        <f aca="false">SUM(AU304/AR304*100)</f>
        <v>24.99570375</v>
      </c>
      <c r="BB304" s="19" t="n">
        <f aca="false">SUM(AW304+AX304+AY304+AZ304+BA304)</f>
        <v>0</v>
      </c>
      <c r="BC304" s="143" t="n">
        <f aca="false">SUM(AU304-BB304)</f>
        <v>1327</v>
      </c>
    </row>
    <row r="305" customFormat="false" ht="12.75" hidden="false" customHeight="false" outlineLevel="0" collapsed="false">
      <c r="A305" s="221"/>
      <c r="B305" s="194" t="s">
        <v>83</v>
      </c>
      <c r="C305" s="194"/>
      <c r="D305" s="194"/>
      <c r="E305" s="194"/>
      <c r="F305" s="194"/>
      <c r="G305" s="194"/>
      <c r="H305" s="194"/>
      <c r="I305" s="195" t="n">
        <v>381</v>
      </c>
      <c r="J305" s="196" t="s">
        <v>220</v>
      </c>
      <c r="K305" s="212" t="n">
        <f aca="false">SUM(K306)</f>
        <v>26000</v>
      </c>
      <c r="L305" s="212" t="n">
        <f aca="false">SUM(L306)</f>
        <v>95000</v>
      </c>
      <c r="M305" s="212" t="n">
        <f aca="false">SUM(M306)</f>
        <v>95000</v>
      </c>
      <c r="N305" s="198" t="n">
        <f aca="false">SUM(N306)</f>
        <v>5000</v>
      </c>
      <c r="O305" s="198" t="n">
        <f aca="false">SUM(O306)</f>
        <v>5000</v>
      </c>
      <c r="P305" s="198" t="n">
        <f aca="false">SUM(P306)</f>
        <v>15000</v>
      </c>
      <c r="Q305" s="198" t="n">
        <f aca="false">SUM(Q306)</f>
        <v>15000</v>
      </c>
      <c r="R305" s="198" t="n">
        <f aca="false">SUM(R306)</f>
        <v>0</v>
      </c>
      <c r="S305" s="198" t="n">
        <f aca="false">SUM(S306)</f>
        <v>15000</v>
      </c>
      <c r="T305" s="198" t="n">
        <f aca="false">SUM(T306)</f>
        <v>0</v>
      </c>
      <c r="U305" s="198" t="n">
        <f aca="false">SUM(U306)</f>
        <v>0</v>
      </c>
      <c r="V305" s="198" t="n">
        <f aca="false">SUM(V306)</f>
        <v>100</v>
      </c>
      <c r="W305" s="198" t="n">
        <f aca="false">SUM(W306)</f>
        <v>15000</v>
      </c>
      <c r="X305" s="198" t="n">
        <f aca="false">SUM(X306)</f>
        <v>40000</v>
      </c>
      <c r="Y305" s="198" t="n">
        <f aca="false">SUM(Y306)</f>
        <v>40000</v>
      </c>
      <c r="Z305" s="198" t="n">
        <f aca="false">SUM(Z306)</f>
        <v>40000</v>
      </c>
      <c r="AA305" s="198" t="n">
        <f aca="false">SUM(AA306)</f>
        <v>40000</v>
      </c>
      <c r="AB305" s="198" t="n">
        <f aca="false">SUM(AB306)</f>
        <v>20000</v>
      </c>
      <c r="AC305" s="198" t="n">
        <f aca="false">SUM(AC306)</f>
        <v>40000</v>
      </c>
      <c r="AD305" s="198" t="n">
        <f aca="false">SUM(AD306)</f>
        <v>40000</v>
      </c>
      <c r="AE305" s="198" t="n">
        <f aca="false">SUM(AE306)</f>
        <v>0</v>
      </c>
      <c r="AF305" s="198" t="n">
        <f aca="false">SUM(AF306)</f>
        <v>0</v>
      </c>
      <c r="AG305" s="198" t="n">
        <f aca="false">SUM(AG306)</f>
        <v>40000</v>
      </c>
      <c r="AH305" s="198" t="n">
        <f aca="false">SUM(AH306)</f>
        <v>0</v>
      </c>
      <c r="AI305" s="198" t="n">
        <f aca="false">SUM(AI306)</f>
        <v>40000</v>
      </c>
      <c r="AJ305" s="198" t="n">
        <f aca="false">SUM(AJ306)</f>
        <v>27500</v>
      </c>
      <c r="AK305" s="198" t="n">
        <f aca="false">SUM(AK306)</f>
        <v>40000</v>
      </c>
      <c r="AL305" s="198" t="n">
        <f aca="false">SUM(AL306)</f>
        <v>0</v>
      </c>
      <c r="AM305" s="198" t="n">
        <f aca="false">SUM(AM306)</f>
        <v>0</v>
      </c>
      <c r="AN305" s="198" t="n">
        <f aca="false">SUM(AN306)</f>
        <v>40000</v>
      </c>
      <c r="AO305" s="176" t="n">
        <f aca="false">SUM(AN305/$AN$2)</f>
        <v>5308.91233658504</v>
      </c>
      <c r="AP305" s="210" t="n">
        <f aca="false">SUM(AP306)</f>
        <v>40000</v>
      </c>
      <c r="AQ305" s="210"/>
      <c r="AR305" s="176" t="n">
        <f aca="false">SUM(AP305/$AN$2)</f>
        <v>5308.91233658504</v>
      </c>
      <c r="AS305" s="210"/>
      <c r="AT305" s="210"/>
      <c r="AU305" s="176" t="n">
        <f aca="false">SUM(AU306)</f>
        <v>1327</v>
      </c>
      <c r="AV305" s="177" t="n">
        <f aca="false">SUM(AU305/AR305*100)</f>
        <v>24.99570375</v>
      </c>
      <c r="BB305" s="19" t="n">
        <f aca="false">SUM(AW305+AX305+AY305+AZ305+BA305)</f>
        <v>0</v>
      </c>
      <c r="BC305" s="143" t="n">
        <f aca="false">SUM(AU305-BB305)</f>
        <v>1327</v>
      </c>
    </row>
    <row r="306" customFormat="false" ht="12.75" hidden="false" customHeight="false" outlineLevel="0" collapsed="false">
      <c r="A306" s="221"/>
      <c r="B306" s="194"/>
      <c r="C306" s="194"/>
      <c r="D306" s="194"/>
      <c r="E306" s="194"/>
      <c r="F306" s="194"/>
      <c r="G306" s="194"/>
      <c r="H306" s="194"/>
      <c r="I306" s="195" t="n">
        <v>38113</v>
      </c>
      <c r="J306" s="196" t="s">
        <v>453</v>
      </c>
      <c r="K306" s="197" t="n">
        <v>26000</v>
      </c>
      <c r="L306" s="197" t="n">
        <v>95000</v>
      </c>
      <c r="M306" s="197" t="n">
        <v>95000</v>
      </c>
      <c r="N306" s="197" t="n">
        <v>5000</v>
      </c>
      <c r="O306" s="197" t="n">
        <v>5000</v>
      </c>
      <c r="P306" s="197" t="n">
        <v>15000</v>
      </c>
      <c r="Q306" s="197" t="n">
        <v>15000</v>
      </c>
      <c r="R306" s="197"/>
      <c r="S306" s="197" t="n">
        <v>15000</v>
      </c>
      <c r="T306" s="197"/>
      <c r="U306" s="197"/>
      <c r="V306" s="176" t="n">
        <f aca="false">S306/P306*100</f>
        <v>100</v>
      </c>
      <c r="W306" s="176" t="n">
        <v>15000</v>
      </c>
      <c r="X306" s="197" t="n">
        <v>40000</v>
      </c>
      <c r="Y306" s="197" t="n">
        <v>40000</v>
      </c>
      <c r="Z306" s="197" t="n">
        <v>40000</v>
      </c>
      <c r="AA306" s="197" t="n">
        <v>40000</v>
      </c>
      <c r="AB306" s="197" t="n">
        <v>20000</v>
      </c>
      <c r="AC306" s="197" t="n">
        <v>40000</v>
      </c>
      <c r="AD306" s="197" t="n">
        <v>40000</v>
      </c>
      <c r="AE306" s="197"/>
      <c r="AF306" s="197"/>
      <c r="AG306" s="198" t="n">
        <f aca="false">SUM(AD306+AE306-AF306)</f>
        <v>40000</v>
      </c>
      <c r="AH306" s="197"/>
      <c r="AI306" s="197" t="n">
        <v>40000</v>
      </c>
      <c r="AJ306" s="129" t="n">
        <v>27500</v>
      </c>
      <c r="AK306" s="197" t="n">
        <v>40000</v>
      </c>
      <c r="AL306" s="197"/>
      <c r="AM306" s="197"/>
      <c r="AN306" s="129" t="n">
        <f aca="false">SUM(AK306+AL306-AM306)</f>
        <v>40000</v>
      </c>
      <c r="AO306" s="176" t="n">
        <f aca="false">SUM(AN306/$AN$2)</f>
        <v>5308.91233658504</v>
      </c>
      <c r="AP306" s="131" t="n">
        <v>40000</v>
      </c>
      <c r="AQ306" s="131"/>
      <c r="AR306" s="176" t="n">
        <f aca="false">SUM(AP306/$AN$2)</f>
        <v>5308.91233658504</v>
      </c>
      <c r="AS306" s="131"/>
      <c r="AT306" s="131"/>
      <c r="AU306" s="176" t="n">
        <v>1327</v>
      </c>
      <c r="AV306" s="177" t="n">
        <f aca="false">SUM(AU306/AR306*100)</f>
        <v>24.99570375</v>
      </c>
      <c r="AW306" s="19" t="n">
        <v>1327</v>
      </c>
      <c r="BB306" s="19" t="n">
        <f aca="false">SUM(AW306+AX306+AY306+AZ306+BA306)</f>
        <v>1327</v>
      </c>
      <c r="BC306" s="143" t="n">
        <f aca="false">SUM(AU306-BB306)</f>
        <v>0</v>
      </c>
    </row>
    <row r="307" customFormat="false" ht="12.75" hidden="false" customHeight="false" outlineLevel="0" collapsed="false">
      <c r="A307" s="171" t="s">
        <v>454</v>
      </c>
      <c r="B307" s="172"/>
      <c r="C307" s="172"/>
      <c r="D307" s="172"/>
      <c r="E307" s="172"/>
      <c r="F307" s="172"/>
      <c r="G307" s="172"/>
      <c r="H307" s="172"/>
      <c r="I307" s="185" t="s">
        <v>207</v>
      </c>
      <c r="J307" s="186" t="s">
        <v>455</v>
      </c>
      <c r="K307" s="182" t="n">
        <f aca="false">SUM(K308)</f>
        <v>13000</v>
      </c>
      <c r="L307" s="182" t="n">
        <f aca="false">SUM(L308)</f>
        <v>0</v>
      </c>
      <c r="M307" s="182" t="n">
        <f aca="false">SUM(M308)</f>
        <v>0</v>
      </c>
      <c r="N307" s="182" t="n">
        <f aca="false">SUM(N308)</f>
        <v>14000</v>
      </c>
      <c r="O307" s="182" t="n">
        <f aca="false">SUM(O308)</f>
        <v>14000</v>
      </c>
      <c r="P307" s="182" t="n">
        <f aca="false">SUM(P308)</f>
        <v>20000</v>
      </c>
      <c r="Q307" s="182" t="n">
        <f aca="false">SUM(Q308)</f>
        <v>20000</v>
      </c>
      <c r="R307" s="182" t="n">
        <f aca="false">SUM(R308)</f>
        <v>15200</v>
      </c>
      <c r="S307" s="182" t="n">
        <f aca="false">SUM(S308)</f>
        <v>25000</v>
      </c>
      <c r="T307" s="182" t="n">
        <f aca="false">SUM(T308)</f>
        <v>17700</v>
      </c>
      <c r="U307" s="182" t="n">
        <f aca="false">SUM(U308)</f>
        <v>0</v>
      </c>
      <c r="V307" s="182" t="n">
        <f aca="false">SUM(V308)</f>
        <v>125</v>
      </c>
      <c r="W307" s="182" t="n">
        <f aca="false">SUM(W308)</f>
        <v>25000</v>
      </c>
      <c r="X307" s="182" t="n">
        <f aca="false">SUM(X308)</f>
        <v>60000</v>
      </c>
      <c r="Y307" s="182" t="n">
        <f aca="false">SUM(Y308)</f>
        <v>10000</v>
      </c>
      <c r="Z307" s="182" t="n">
        <f aca="false">SUM(Z308)</f>
        <v>15000</v>
      </c>
      <c r="AA307" s="182" t="n">
        <f aca="false">SUM(AA308)</f>
        <v>15000</v>
      </c>
      <c r="AB307" s="182" t="n">
        <f aca="false">SUM(AB308)</f>
        <v>4500</v>
      </c>
      <c r="AC307" s="182" t="n">
        <f aca="false">SUM(AC308)</f>
        <v>15000</v>
      </c>
      <c r="AD307" s="182" t="n">
        <f aca="false">SUM(AD308)</f>
        <v>15000</v>
      </c>
      <c r="AE307" s="182" t="n">
        <f aca="false">SUM(AE308)</f>
        <v>0</v>
      </c>
      <c r="AF307" s="182" t="n">
        <f aca="false">SUM(AF308)</f>
        <v>0</v>
      </c>
      <c r="AG307" s="182" t="n">
        <f aca="false">SUM(AG308)</f>
        <v>15000</v>
      </c>
      <c r="AH307" s="182" t="n">
        <f aca="false">SUM(AH308)</f>
        <v>0</v>
      </c>
      <c r="AI307" s="182" t="n">
        <f aca="false">SUM(AI308)</f>
        <v>15000</v>
      </c>
      <c r="AJ307" s="182" t="n">
        <f aca="false">SUM(AJ308)</f>
        <v>0</v>
      </c>
      <c r="AK307" s="182" t="n">
        <f aca="false">SUM(AK308)</f>
        <v>15000</v>
      </c>
      <c r="AL307" s="182" t="n">
        <f aca="false">SUM(AL308)</f>
        <v>0</v>
      </c>
      <c r="AM307" s="182" t="n">
        <f aca="false">SUM(AM308)</f>
        <v>0</v>
      </c>
      <c r="AN307" s="182" t="n">
        <f aca="false">SUM(AN308)</f>
        <v>15000</v>
      </c>
      <c r="AO307" s="176" t="n">
        <f aca="false">SUM(AN307/$AN$2)</f>
        <v>1990.84212621939</v>
      </c>
      <c r="AP307" s="183" t="n">
        <f aca="false">SUM(AP308)</f>
        <v>15000</v>
      </c>
      <c r="AQ307" s="183" t="n">
        <f aca="false">SUM(AQ308)</f>
        <v>0</v>
      </c>
      <c r="AR307" s="176" t="n">
        <f aca="false">SUM(AP307/$AN$2)</f>
        <v>1990.84212621939</v>
      </c>
      <c r="AS307" s="183" t="n">
        <f aca="false">SUM(AS308)</f>
        <v>15000</v>
      </c>
      <c r="AT307" s="183" t="n">
        <f aca="false">SUM(AT308)</f>
        <v>0</v>
      </c>
      <c r="AU307" s="176" t="n">
        <v>0</v>
      </c>
      <c r="AV307" s="177" t="n">
        <f aca="false">SUM(AU307/AR307*100)</f>
        <v>0</v>
      </c>
      <c r="BB307" s="19" t="n">
        <f aca="false">SUM(AW307+AX307+AY307+AZ307+BA307)</f>
        <v>0</v>
      </c>
      <c r="BC307" s="143" t="n">
        <f aca="false">SUM(AU307-BB307)</f>
        <v>0</v>
      </c>
    </row>
    <row r="308" customFormat="false" ht="12.75" hidden="false" customHeight="false" outlineLevel="0" collapsed="false">
      <c r="A308" s="171"/>
      <c r="B308" s="172"/>
      <c r="C308" s="172"/>
      <c r="D308" s="172"/>
      <c r="E308" s="172"/>
      <c r="F308" s="172"/>
      <c r="G308" s="172"/>
      <c r="H308" s="172"/>
      <c r="I308" s="185" t="s">
        <v>452</v>
      </c>
      <c r="J308" s="186"/>
      <c r="K308" s="182" t="n">
        <f aca="false">SUM(K310)</f>
        <v>13000</v>
      </c>
      <c r="L308" s="182" t="n">
        <f aca="false">SUM(L310)</f>
        <v>0</v>
      </c>
      <c r="M308" s="182" t="n">
        <f aca="false">SUM(M310)</f>
        <v>0</v>
      </c>
      <c r="N308" s="182" t="n">
        <f aca="false">SUM(N310)</f>
        <v>14000</v>
      </c>
      <c r="O308" s="182" t="n">
        <f aca="false">SUM(O310)</f>
        <v>14000</v>
      </c>
      <c r="P308" s="182" t="n">
        <f aca="false">SUM(P310)</f>
        <v>20000</v>
      </c>
      <c r="Q308" s="182" t="n">
        <f aca="false">SUM(Q310)</f>
        <v>20000</v>
      </c>
      <c r="R308" s="182" t="n">
        <f aca="false">SUM(R310)</f>
        <v>15200</v>
      </c>
      <c r="S308" s="182" t="n">
        <f aca="false">SUM(S310)</f>
        <v>25000</v>
      </c>
      <c r="T308" s="182" t="n">
        <f aca="false">SUM(T310)</f>
        <v>17700</v>
      </c>
      <c r="U308" s="182" t="n">
        <f aca="false">SUM(U310)</f>
        <v>0</v>
      </c>
      <c r="V308" s="182" t="n">
        <f aca="false">SUM(V310)</f>
        <v>125</v>
      </c>
      <c r="W308" s="182" t="n">
        <f aca="false">SUM(W310)</f>
        <v>25000</v>
      </c>
      <c r="X308" s="182" t="n">
        <f aca="false">SUM(X310)</f>
        <v>60000</v>
      </c>
      <c r="Y308" s="182" t="n">
        <f aca="false">SUM(Y310)</f>
        <v>10000</v>
      </c>
      <c r="Z308" s="182" t="n">
        <f aca="false">SUM(Z310)</f>
        <v>15000</v>
      </c>
      <c r="AA308" s="182" t="n">
        <f aca="false">SUM(AA310)</f>
        <v>15000</v>
      </c>
      <c r="AB308" s="182" t="n">
        <f aca="false">SUM(AB310)</f>
        <v>4500</v>
      </c>
      <c r="AC308" s="182" t="n">
        <f aca="false">SUM(AC310)</f>
        <v>15000</v>
      </c>
      <c r="AD308" s="182" t="n">
        <f aca="false">SUM(AD310)</f>
        <v>15000</v>
      </c>
      <c r="AE308" s="182" t="n">
        <f aca="false">SUM(AE310)</f>
        <v>0</v>
      </c>
      <c r="AF308" s="182" t="n">
        <f aca="false">SUM(AF310)</f>
        <v>0</v>
      </c>
      <c r="AG308" s="182" t="n">
        <f aca="false">SUM(AG310)</f>
        <v>15000</v>
      </c>
      <c r="AH308" s="182" t="n">
        <f aca="false">SUM(AH310)</f>
        <v>0</v>
      </c>
      <c r="AI308" s="182" t="n">
        <f aca="false">SUM(AI310)</f>
        <v>15000</v>
      </c>
      <c r="AJ308" s="182" t="n">
        <f aca="false">SUM(AJ310)</f>
        <v>0</v>
      </c>
      <c r="AK308" s="182" t="n">
        <f aca="false">SUM(AK310)</f>
        <v>15000</v>
      </c>
      <c r="AL308" s="182" t="n">
        <f aca="false">SUM(AL310)</f>
        <v>0</v>
      </c>
      <c r="AM308" s="182" t="n">
        <f aca="false">SUM(AM310)</f>
        <v>0</v>
      </c>
      <c r="AN308" s="182" t="n">
        <f aca="false">SUM(AN310)</f>
        <v>15000</v>
      </c>
      <c r="AO308" s="176" t="n">
        <f aca="false">SUM(AN308/$AN$2)</f>
        <v>1990.84212621939</v>
      </c>
      <c r="AP308" s="183" t="n">
        <f aca="false">SUM(AP310)</f>
        <v>15000</v>
      </c>
      <c r="AQ308" s="183" t="n">
        <f aca="false">SUM(AQ310)</f>
        <v>0</v>
      </c>
      <c r="AR308" s="176" t="n">
        <f aca="false">SUM(AP308/$AN$2)</f>
        <v>1990.84212621939</v>
      </c>
      <c r="AS308" s="183" t="n">
        <f aca="false">SUM(AS310)</f>
        <v>15000</v>
      </c>
      <c r="AT308" s="183" t="n">
        <f aca="false">SUM(AT310)</f>
        <v>0</v>
      </c>
      <c r="AU308" s="176" t="n">
        <v>0</v>
      </c>
      <c r="AV308" s="177" t="n">
        <f aca="false">SUM(AU308/AR308*100)</f>
        <v>0</v>
      </c>
      <c r="BB308" s="19" t="n">
        <f aca="false">SUM(AW308+AX308+AY308+AZ308+BA308)</f>
        <v>0</v>
      </c>
      <c r="BC308" s="143" t="n">
        <f aca="false">SUM(AU308-BB308)</f>
        <v>0</v>
      </c>
    </row>
    <row r="309" customFormat="false" ht="12.75" hidden="false" customHeight="false" outlineLevel="0" collapsed="false">
      <c r="A309" s="171"/>
      <c r="B309" s="172" t="s">
        <v>229</v>
      </c>
      <c r="C309" s="172"/>
      <c r="D309" s="172"/>
      <c r="E309" s="172"/>
      <c r="F309" s="172"/>
      <c r="G309" s="172"/>
      <c r="H309" s="172"/>
      <c r="I309" s="201" t="s">
        <v>230</v>
      </c>
      <c r="J309" s="186" t="s">
        <v>28</v>
      </c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Z309" s="182"/>
      <c r="AA309" s="182"/>
      <c r="AB309" s="182"/>
      <c r="AC309" s="182"/>
      <c r="AD309" s="182"/>
      <c r="AE309" s="182"/>
      <c r="AF309" s="182"/>
      <c r="AG309" s="182"/>
      <c r="AH309" s="182"/>
      <c r="AI309" s="182"/>
      <c r="AJ309" s="182"/>
      <c r="AK309" s="182"/>
      <c r="AL309" s="182"/>
      <c r="AM309" s="182"/>
      <c r="AN309" s="182"/>
      <c r="AO309" s="176" t="n">
        <f aca="false">SUM(AN309/$AN$2)</f>
        <v>0</v>
      </c>
      <c r="AP309" s="183" t="n">
        <v>15000</v>
      </c>
      <c r="AQ309" s="183"/>
      <c r="AR309" s="176" t="n">
        <f aca="false">SUM(AP309/$AN$2)</f>
        <v>1990.84212621939</v>
      </c>
      <c r="AS309" s="183" t="n">
        <v>15000</v>
      </c>
      <c r="AT309" s="183"/>
      <c r="AU309" s="176" t="n">
        <v>0</v>
      </c>
      <c r="AV309" s="177" t="n">
        <f aca="false">SUM(AU309/AR309*100)</f>
        <v>0</v>
      </c>
      <c r="BC309" s="143" t="n">
        <f aca="false">SUM(AU309-BB309)</f>
        <v>0</v>
      </c>
    </row>
    <row r="310" customFormat="false" ht="12.75" hidden="false" customHeight="false" outlineLevel="0" collapsed="false">
      <c r="A310" s="211"/>
      <c r="B310" s="190"/>
      <c r="C310" s="190"/>
      <c r="D310" s="190"/>
      <c r="E310" s="190"/>
      <c r="F310" s="190"/>
      <c r="G310" s="190"/>
      <c r="H310" s="190"/>
      <c r="I310" s="191" t="n">
        <v>3</v>
      </c>
      <c r="J310" s="84" t="s">
        <v>64</v>
      </c>
      <c r="K310" s="212" t="n">
        <f aca="false">SUM(K311)</f>
        <v>13000</v>
      </c>
      <c r="L310" s="212" t="n">
        <f aca="false">SUM(L311)</f>
        <v>0</v>
      </c>
      <c r="M310" s="212" t="n">
        <f aca="false">SUM(M311)</f>
        <v>0</v>
      </c>
      <c r="N310" s="192" t="n">
        <f aca="false">SUM(N311)</f>
        <v>14000</v>
      </c>
      <c r="O310" s="192" t="n">
        <f aca="false">SUM(O311)</f>
        <v>14000</v>
      </c>
      <c r="P310" s="192" t="n">
        <f aca="false">SUM(P311)</f>
        <v>20000</v>
      </c>
      <c r="Q310" s="192" t="n">
        <f aca="false">SUM(Q311)</f>
        <v>20000</v>
      </c>
      <c r="R310" s="192" t="n">
        <f aca="false">SUM(R311)</f>
        <v>15200</v>
      </c>
      <c r="S310" s="192" t="n">
        <f aca="false">SUM(S311)</f>
        <v>25000</v>
      </c>
      <c r="T310" s="192" t="n">
        <f aca="false">SUM(T311)</f>
        <v>17700</v>
      </c>
      <c r="U310" s="192" t="n">
        <f aca="false">SUM(U311)</f>
        <v>0</v>
      </c>
      <c r="V310" s="192" t="n">
        <f aca="false">SUM(V311)</f>
        <v>125</v>
      </c>
      <c r="W310" s="192" t="n">
        <f aca="false">SUM(W311)</f>
        <v>25000</v>
      </c>
      <c r="X310" s="192" t="n">
        <f aca="false">SUM(X311)</f>
        <v>60000</v>
      </c>
      <c r="Y310" s="192" t="n">
        <f aca="false">SUM(Y311)</f>
        <v>10000</v>
      </c>
      <c r="Z310" s="192" t="n">
        <f aca="false">SUM(Z311)</f>
        <v>15000</v>
      </c>
      <c r="AA310" s="192" t="n">
        <f aca="false">SUM(AA311)</f>
        <v>15000</v>
      </c>
      <c r="AB310" s="192" t="n">
        <f aca="false">SUM(AB311)</f>
        <v>4500</v>
      </c>
      <c r="AC310" s="192" t="n">
        <f aca="false">SUM(AC311)</f>
        <v>15000</v>
      </c>
      <c r="AD310" s="192" t="n">
        <f aca="false">SUM(AD311)</f>
        <v>15000</v>
      </c>
      <c r="AE310" s="192" t="n">
        <f aca="false">SUM(AE311)</f>
        <v>0</v>
      </c>
      <c r="AF310" s="192" t="n">
        <f aca="false">SUM(AF311)</f>
        <v>0</v>
      </c>
      <c r="AG310" s="192" t="n">
        <f aca="false">SUM(AG311)</f>
        <v>15000</v>
      </c>
      <c r="AH310" s="192" t="n">
        <f aca="false">SUM(AH311)</f>
        <v>0</v>
      </c>
      <c r="AI310" s="192" t="n">
        <f aca="false">SUM(AI311)</f>
        <v>15000</v>
      </c>
      <c r="AJ310" s="192" t="n">
        <f aca="false">SUM(AJ311)</f>
        <v>0</v>
      </c>
      <c r="AK310" s="192" t="n">
        <f aca="false">SUM(AK311)</f>
        <v>15000</v>
      </c>
      <c r="AL310" s="192" t="n">
        <f aca="false">SUM(AL311)</f>
        <v>0</v>
      </c>
      <c r="AM310" s="192" t="n">
        <f aca="false">SUM(AM311)</f>
        <v>0</v>
      </c>
      <c r="AN310" s="192" t="n">
        <f aca="false">SUM(AN311)</f>
        <v>15000</v>
      </c>
      <c r="AO310" s="176" t="n">
        <f aca="false">SUM(AN310/$AN$2)</f>
        <v>1990.84212621939</v>
      </c>
      <c r="AP310" s="176" t="n">
        <f aca="false">SUM(AP311)</f>
        <v>15000</v>
      </c>
      <c r="AQ310" s="176" t="n">
        <f aca="false">SUM(AQ311)</f>
        <v>0</v>
      </c>
      <c r="AR310" s="176" t="n">
        <f aca="false">SUM(AP310/$AN$2)</f>
        <v>1990.84212621939</v>
      </c>
      <c r="AS310" s="176" t="n">
        <f aca="false">SUM(AS311)</f>
        <v>15000</v>
      </c>
      <c r="AT310" s="176" t="n">
        <f aca="false">SUM(AT311)</f>
        <v>0</v>
      </c>
      <c r="AU310" s="176" t="n">
        <v>0</v>
      </c>
      <c r="AV310" s="177" t="n">
        <f aca="false">SUM(AU310/AR310*100)</f>
        <v>0</v>
      </c>
      <c r="BB310" s="19" t="n">
        <f aca="false">SUM(AW310+AX310+AY310+AZ310+BA310)</f>
        <v>0</v>
      </c>
      <c r="BC310" s="143" t="n">
        <f aca="false">SUM(AU310-BB310)</f>
        <v>0</v>
      </c>
    </row>
    <row r="311" customFormat="false" ht="12.75" hidden="false" customHeight="false" outlineLevel="0" collapsed="false">
      <c r="A311" s="211"/>
      <c r="B311" s="190"/>
      <c r="C311" s="190"/>
      <c r="D311" s="190"/>
      <c r="E311" s="190"/>
      <c r="F311" s="190"/>
      <c r="G311" s="190"/>
      <c r="H311" s="190"/>
      <c r="I311" s="191" t="n">
        <v>38</v>
      </c>
      <c r="J311" s="84" t="s">
        <v>70</v>
      </c>
      <c r="K311" s="212" t="n">
        <f aca="false">SUM(K312)</f>
        <v>13000</v>
      </c>
      <c r="L311" s="212" t="n">
        <f aca="false">SUM(L312)</f>
        <v>0</v>
      </c>
      <c r="M311" s="212" t="n">
        <f aca="false">SUM(M312)</f>
        <v>0</v>
      </c>
      <c r="N311" s="192" t="n">
        <f aca="false">SUM(N312)</f>
        <v>14000</v>
      </c>
      <c r="O311" s="192" t="n">
        <f aca="false">SUM(O312)</f>
        <v>14000</v>
      </c>
      <c r="P311" s="192" t="n">
        <f aca="false">SUM(P312)</f>
        <v>20000</v>
      </c>
      <c r="Q311" s="192" t="n">
        <f aca="false">SUM(Q312)</f>
        <v>20000</v>
      </c>
      <c r="R311" s="192" t="n">
        <f aca="false">SUM(R312)</f>
        <v>15200</v>
      </c>
      <c r="S311" s="192" t="n">
        <f aca="false">SUM(S312)</f>
        <v>25000</v>
      </c>
      <c r="T311" s="192" t="n">
        <f aca="false">SUM(T312)</f>
        <v>17700</v>
      </c>
      <c r="U311" s="192" t="n">
        <f aca="false">SUM(U312)</f>
        <v>0</v>
      </c>
      <c r="V311" s="192" t="n">
        <f aca="false">SUM(V312)</f>
        <v>125</v>
      </c>
      <c r="W311" s="192" t="n">
        <f aca="false">SUM(W312)</f>
        <v>25000</v>
      </c>
      <c r="X311" s="192" t="n">
        <f aca="false">SUM(X312)</f>
        <v>60000</v>
      </c>
      <c r="Y311" s="192" t="n">
        <f aca="false">SUM(Y312)</f>
        <v>10000</v>
      </c>
      <c r="Z311" s="192" t="n">
        <f aca="false">SUM(Z312)</f>
        <v>15000</v>
      </c>
      <c r="AA311" s="192" t="n">
        <f aca="false">SUM(AA312)</f>
        <v>15000</v>
      </c>
      <c r="AB311" s="192" t="n">
        <f aca="false">SUM(AB312)</f>
        <v>4500</v>
      </c>
      <c r="AC311" s="192" t="n">
        <f aca="false">SUM(AC312)</f>
        <v>15000</v>
      </c>
      <c r="AD311" s="192" t="n">
        <f aca="false">SUM(AD312)</f>
        <v>15000</v>
      </c>
      <c r="AE311" s="192" t="n">
        <f aca="false">SUM(AE312)</f>
        <v>0</v>
      </c>
      <c r="AF311" s="192" t="n">
        <f aca="false">SUM(AF312)</f>
        <v>0</v>
      </c>
      <c r="AG311" s="192" t="n">
        <f aca="false">SUM(AG312)</f>
        <v>15000</v>
      </c>
      <c r="AH311" s="192" t="n">
        <f aca="false">SUM(AH312)</f>
        <v>0</v>
      </c>
      <c r="AI311" s="192" t="n">
        <f aca="false">SUM(AI312)</f>
        <v>15000</v>
      </c>
      <c r="AJ311" s="192" t="n">
        <f aca="false">SUM(AJ312)</f>
        <v>0</v>
      </c>
      <c r="AK311" s="192" t="n">
        <f aca="false">SUM(AK312)</f>
        <v>15000</v>
      </c>
      <c r="AL311" s="192" t="n">
        <f aca="false">SUM(AL312)</f>
        <v>0</v>
      </c>
      <c r="AM311" s="192" t="n">
        <f aca="false">SUM(AM312)</f>
        <v>0</v>
      </c>
      <c r="AN311" s="192" t="n">
        <f aca="false">SUM(AN312)</f>
        <v>15000</v>
      </c>
      <c r="AO311" s="176" t="n">
        <f aca="false">SUM(AN311/$AN$2)</f>
        <v>1990.84212621939</v>
      </c>
      <c r="AP311" s="176" t="n">
        <f aca="false">SUM(AP312)</f>
        <v>15000</v>
      </c>
      <c r="AQ311" s="176"/>
      <c r="AR311" s="176" t="n">
        <f aca="false">SUM(AP311/$AN$2)</f>
        <v>1990.84212621939</v>
      </c>
      <c r="AS311" s="176" t="n">
        <v>15000</v>
      </c>
      <c r="AT311" s="176"/>
      <c r="AU311" s="176" t="n">
        <v>0</v>
      </c>
      <c r="AV311" s="177" t="n">
        <f aca="false">SUM(AU311/AR311*100)</f>
        <v>0</v>
      </c>
      <c r="BB311" s="19" t="n">
        <f aca="false">SUM(AW311+AX311+AY311+AZ311+BA311)</f>
        <v>0</v>
      </c>
      <c r="BC311" s="143" t="n">
        <f aca="false">SUM(AU311-BB311)</f>
        <v>0</v>
      </c>
    </row>
    <row r="312" customFormat="false" ht="12.75" hidden="false" customHeight="false" outlineLevel="0" collapsed="false">
      <c r="A312" s="221"/>
      <c r="B312" s="194" t="s">
        <v>83</v>
      </c>
      <c r="C312" s="194"/>
      <c r="D312" s="194"/>
      <c r="E312" s="194"/>
      <c r="F312" s="194"/>
      <c r="G312" s="194"/>
      <c r="H312" s="194"/>
      <c r="I312" s="195" t="n">
        <v>381</v>
      </c>
      <c r="J312" s="196" t="s">
        <v>220</v>
      </c>
      <c r="K312" s="212" t="n">
        <f aca="false">SUM(K313)</f>
        <v>13000</v>
      </c>
      <c r="L312" s="212" t="n">
        <f aca="false">SUM(L313)</f>
        <v>0</v>
      </c>
      <c r="M312" s="212" t="n">
        <f aca="false">SUM(M313)</f>
        <v>0</v>
      </c>
      <c r="N312" s="197" t="n">
        <f aca="false">SUM(N313)</f>
        <v>14000</v>
      </c>
      <c r="O312" s="197" t="n">
        <f aca="false">SUM(O313)</f>
        <v>14000</v>
      </c>
      <c r="P312" s="197" t="n">
        <f aca="false">SUM(P313)</f>
        <v>20000</v>
      </c>
      <c r="Q312" s="197" t="n">
        <f aca="false">SUM(Q313)</f>
        <v>20000</v>
      </c>
      <c r="R312" s="197" t="n">
        <f aca="false">SUM(R313)</f>
        <v>15200</v>
      </c>
      <c r="S312" s="197" t="n">
        <f aca="false">SUM(S313)</f>
        <v>25000</v>
      </c>
      <c r="T312" s="197" t="n">
        <f aca="false">SUM(T313)</f>
        <v>17700</v>
      </c>
      <c r="U312" s="197" t="n">
        <f aca="false">SUM(U313)</f>
        <v>0</v>
      </c>
      <c r="V312" s="197" t="n">
        <f aca="false">SUM(V313)</f>
        <v>125</v>
      </c>
      <c r="W312" s="197" t="n">
        <f aca="false">SUM(W313)</f>
        <v>25000</v>
      </c>
      <c r="X312" s="197" t="n">
        <f aca="false">SUM(X313)</f>
        <v>60000</v>
      </c>
      <c r="Y312" s="197" t="n">
        <f aca="false">SUM(Y313)</f>
        <v>10000</v>
      </c>
      <c r="Z312" s="197" t="n">
        <f aca="false">SUM(Z313)</f>
        <v>15000</v>
      </c>
      <c r="AA312" s="197" t="n">
        <f aca="false">SUM(AA313)</f>
        <v>15000</v>
      </c>
      <c r="AB312" s="197" t="n">
        <f aca="false">SUM(AB313)</f>
        <v>4500</v>
      </c>
      <c r="AC312" s="197" t="n">
        <f aca="false">SUM(AC313)</f>
        <v>15000</v>
      </c>
      <c r="AD312" s="197" t="n">
        <f aca="false">SUM(AD313)</f>
        <v>15000</v>
      </c>
      <c r="AE312" s="197" t="n">
        <f aca="false">SUM(AE313)</f>
        <v>0</v>
      </c>
      <c r="AF312" s="197" t="n">
        <f aca="false">SUM(AF313)</f>
        <v>0</v>
      </c>
      <c r="AG312" s="197" t="n">
        <f aca="false">SUM(AG313)</f>
        <v>15000</v>
      </c>
      <c r="AH312" s="197" t="n">
        <f aca="false">SUM(AH313)</f>
        <v>0</v>
      </c>
      <c r="AI312" s="197" t="n">
        <f aca="false">SUM(AI313)</f>
        <v>15000</v>
      </c>
      <c r="AJ312" s="197" t="n">
        <f aca="false">SUM(AJ313)</f>
        <v>0</v>
      </c>
      <c r="AK312" s="197" t="n">
        <f aca="false">SUM(AK313)</f>
        <v>15000</v>
      </c>
      <c r="AL312" s="197" t="n">
        <f aca="false">SUM(AL313)</f>
        <v>0</v>
      </c>
      <c r="AM312" s="197" t="n">
        <f aca="false">SUM(AM313)</f>
        <v>0</v>
      </c>
      <c r="AN312" s="197" t="n">
        <f aca="false">SUM(AN313)</f>
        <v>15000</v>
      </c>
      <c r="AO312" s="176" t="n">
        <f aca="false">SUM(AN312/$AN$2)</f>
        <v>1990.84212621939</v>
      </c>
      <c r="AP312" s="188" t="n">
        <f aca="false">SUM(AP313)</f>
        <v>15000</v>
      </c>
      <c r="AQ312" s="188"/>
      <c r="AR312" s="176" t="n">
        <f aca="false">SUM(AP312/$AN$2)</f>
        <v>1990.84212621939</v>
      </c>
      <c r="AS312" s="188"/>
      <c r="AT312" s="188"/>
      <c r="AU312" s="176" t="n">
        <v>0</v>
      </c>
      <c r="AV312" s="177" t="n">
        <f aca="false">SUM(AU312/AR312*100)</f>
        <v>0</v>
      </c>
      <c r="BB312" s="19" t="n">
        <f aca="false">SUM(AW312+AX312+AY312+AZ312+BA312)</f>
        <v>0</v>
      </c>
      <c r="BC312" s="143" t="n">
        <f aca="false">SUM(AU312-BB312)</f>
        <v>0</v>
      </c>
    </row>
    <row r="313" customFormat="false" ht="12.75" hidden="false" customHeight="false" outlineLevel="0" collapsed="false">
      <c r="A313" s="221"/>
      <c r="B313" s="194"/>
      <c r="C313" s="194"/>
      <c r="D313" s="194"/>
      <c r="E313" s="194"/>
      <c r="F313" s="194"/>
      <c r="G313" s="194"/>
      <c r="H313" s="194"/>
      <c r="I313" s="195" t="n">
        <v>38113</v>
      </c>
      <c r="J313" s="196" t="s">
        <v>456</v>
      </c>
      <c r="K313" s="197" t="n">
        <v>13000</v>
      </c>
      <c r="L313" s="197" t="n">
        <v>0</v>
      </c>
      <c r="M313" s="197" t="n">
        <v>0</v>
      </c>
      <c r="N313" s="197" t="n">
        <v>14000</v>
      </c>
      <c r="O313" s="197" t="n">
        <v>14000</v>
      </c>
      <c r="P313" s="197" t="n">
        <v>20000</v>
      </c>
      <c r="Q313" s="197" t="n">
        <v>20000</v>
      </c>
      <c r="R313" s="197" t="n">
        <v>15200</v>
      </c>
      <c r="S313" s="197" t="n">
        <v>25000</v>
      </c>
      <c r="T313" s="197" t="n">
        <v>17700</v>
      </c>
      <c r="U313" s="197"/>
      <c r="V313" s="176" t="n">
        <f aca="false">S313/P313*100</f>
        <v>125</v>
      </c>
      <c r="W313" s="176" t="n">
        <v>25000</v>
      </c>
      <c r="X313" s="197" t="n">
        <v>60000</v>
      </c>
      <c r="Y313" s="197" t="n">
        <v>10000</v>
      </c>
      <c r="Z313" s="197" t="n">
        <v>15000</v>
      </c>
      <c r="AA313" s="197" t="n">
        <v>15000</v>
      </c>
      <c r="AB313" s="197" t="n">
        <v>4500</v>
      </c>
      <c r="AC313" s="197" t="n">
        <v>15000</v>
      </c>
      <c r="AD313" s="197" t="n">
        <v>15000</v>
      </c>
      <c r="AE313" s="197"/>
      <c r="AF313" s="197"/>
      <c r="AG313" s="198" t="n">
        <f aca="false">SUM(AD313+AE313-AF313)</f>
        <v>15000</v>
      </c>
      <c r="AH313" s="197"/>
      <c r="AI313" s="197" t="n">
        <v>15000</v>
      </c>
      <c r="AJ313" s="129" t="n">
        <v>0</v>
      </c>
      <c r="AK313" s="197" t="n">
        <v>15000</v>
      </c>
      <c r="AL313" s="197"/>
      <c r="AM313" s="197"/>
      <c r="AN313" s="129" t="n">
        <f aca="false">SUM(AK313+AL313-AM313)</f>
        <v>15000</v>
      </c>
      <c r="AO313" s="176" t="n">
        <f aca="false">SUM(AN313/$AN$2)</f>
        <v>1990.84212621939</v>
      </c>
      <c r="AP313" s="131" t="n">
        <v>15000</v>
      </c>
      <c r="AQ313" s="131"/>
      <c r="AR313" s="176" t="n">
        <f aca="false">SUM(AP313/$AN$2)</f>
        <v>1990.84212621939</v>
      </c>
      <c r="AS313" s="131"/>
      <c r="AT313" s="131"/>
      <c r="AU313" s="176" t="n">
        <v>0</v>
      </c>
      <c r="AV313" s="177" t="n">
        <f aca="false">SUM(AU313/AR313*100)</f>
        <v>0</v>
      </c>
      <c r="BB313" s="19" t="n">
        <f aca="false">SUM(AW313+AX313+AY313+AZ313+BA313)</f>
        <v>0</v>
      </c>
      <c r="BC313" s="143" t="n">
        <f aca="false">SUM(AU313-BB313)</f>
        <v>0</v>
      </c>
    </row>
    <row r="314" customFormat="false" ht="12.75" hidden="false" customHeight="false" outlineLevel="0" collapsed="false">
      <c r="A314" s="171" t="s">
        <v>457</v>
      </c>
      <c r="B314" s="172"/>
      <c r="C314" s="172"/>
      <c r="D314" s="172"/>
      <c r="E314" s="172"/>
      <c r="F314" s="172"/>
      <c r="G314" s="172"/>
      <c r="H314" s="172"/>
      <c r="I314" s="185" t="s">
        <v>207</v>
      </c>
      <c r="J314" s="186" t="s">
        <v>458</v>
      </c>
      <c r="K314" s="187" t="n">
        <f aca="false">SUM(K315)</f>
        <v>7950.08</v>
      </c>
      <c r="L314" s="187" t="n">
        <f aca="false">SUM(L315)</f>
        <v>20000</v>
      </c>
      <c r="M314" s="187" t="n">
        <f aca="false">SUM(M315)</f>
        <v>20000</v>
      </c>
      <c r="N314" s="187" t="n">
        <f aca="false">SUM(N315)</f>
        <v>5000</v>
      </c>
      <c r="O314" s="187" t="n">
        <f aca="false">SUM(O315)</f>
        <v>5000</v>
      </c>
      <c r="P314" s="187" t="n">
        <f aca="false">SUM(P315)</f>
        <v>20000</v>
      </c>
      <c r="Q314" s="187" t="n">
        <f aca="false">SUM(Q315)</f>
        <v>20000</v>
      </c>
      <c r="R314" s="187" t="n">
        <f aca="false">SUM(R315)</f>
        <v>15000</v>
      </c>
      <c r="S314" s="187" t="n">
        <f aca="false">SUM(S315)</f>
        <v>20000</v>
      </c>
      <c r="T314" s="187" t="n">
        <f aca="false">SUM(T315)</f>
        <v>12500</v>
      </c>
      <c r="U314" s="187" t="n">
        <f aca="false">SUM(U315)</f>
        <v>0</v>
      </c>
      <c r="V314" s="187" t="n">
        <f aca="false">SUM(V315)</f>
        <v>100</v>
      </c>
      <c r="W314" s="187" t="n">
        <f aca="false">SUM(W315)</f>
        <v>20000</v>
      </c>
      <c r="X314" s="187" t="n">
        <f aca="false">SUM(X315)</f>
        <v>25000</v>
      </c>
      <c r="Y314" s="187" t="n">
        <f aca="false">SUM(Y315)</f>
        <v>25000</v>
      </c>
      <c r="Z314" s="187" t="n">
        <f aca="false">SUM(Z315)</f>
        <v>40000</v>
      </c>
      <c r="AA314" s="187" t="n">
        <f aca="false">SUM(AA315)</f>
        <v>40000</v>
      </c>
      <c r="AB314" s="187" t="n">
        <f aca="false">SUM(AB315)</f>
        <v>21000</v>
      </c>
      <c r="AC314" s="187" t="n">
        <f aca="false">SUM(AC315)</f>
        <v>40000</v>
      </c>
      <c r="AD314" s="187" t="n">
        <f aca="false">SUM(AD315)</f>
        <v>40000</v>
      </c>
      <c r="AE314" s="187" t="n">
        <f aca="false">SUM(AE315)</f>
        <v>0</v>
      </c>
      <c r="AF314" s="187" t="n">
        <f aca="false">SUM(AF315)</f>
        <v>0</v>
      </c>
      <c r="AG314" s="187" t="n">
        <f aca="false">SUM(AG315)</f>
        <v>40000</v>
      </c>
      <c r="AH314" s="187" t="n">
        <f aca="false">SUM(AH315)</f>
        <v>22500</v>
      </c>
      <c r="AI314" s="187" t="n">
        <f aca="false">SUM(AI315)</f>
        <v>40000</v>
      </c>
      <c r="AJ314" s="187" t="n">
        <f aca="false">SUM(AJ315)</f>
        <v>10000</v>
      </c>
      <c r="AK314" s="187" t="n">
        <f aca="false">SUM(AK315)</f>
        <v>40000</v>
      </c>
      <c r="AL314" s="187" t="n">
        <f aca="false">SUM(AL315)</f>
        <v>0</v>
      </c>
      <c r="AM314" s="187" t="n">
        <f aca="false">SUM(AM315)</f>
        <v>0</v>
      </c>
      <c r="AN314" s="187" t="n">
        <f aca="false">SUM(AN315)</f>
        <v>40000</v>
      </c>
      <c r="AO314" s="176" t="n">
        <f aca="false">SUM(AN314/$AN$2)</f>
        <v>5308.91233658504</v>
      </c>
      <c r="AP314" s="188" t="n">
        <f aca="false">SUM(AP315)</f>
        <v>40000</v>
      </c>
      <c r="AQ314" s="188" t="n">
        <f aca="false">SUM(AQ315)</f>
        <v>0</v>
      </c>
      <c r="AR314" s="176" t="n">
        <f aca="false">SUM(AP314/$AN$2)</f>
        <v>5308.91233658504</v>
      </c>
      <c r="AS314" s="188" t="n">
        <f aca="false">SUM(AS315)</f>
        <v>40000</v>
      </c>
      <c r="AT314" s="188" t="n">
        <f aca="false">SUM(AT315)</f>
        <v>0</v>
      </c>
      <c r="AU314" s="176" t="n">
        <f aca="false">SUM(AU315)</f>
        <v>1327</v>
      </c>
      <c r="AV314" s="177" t="n">
        <f aca="false">SUM(AU314/AR314*100)</f>
        <v>24.99570375</v>
      </c>
      <c r="BB314" s="19" t="n">
        <f aca="false">SUM(AW314+AX314+AY314+AZ314+BA314)</f>
        <v>0</v>
      </c>
      <c r="BC314" s="143" t="n">
        <f aca="false">SUM(AU314-BB314)</f>
        <v>1327</v>
      </c>
    </row>
    <row r="315" customFormat="false" ht="12.75" hidden="false" customHeight="false" outlineLevel="0" collapsed="false">
      <c r="A315" s="171"/>
      <c r="B315" s="172"/>
      <c r="C315" s="172"/>
      <c r="D315" s="172"/>
      <c r="E315" s="172"/>
      <c r="F315" s="172"/>
      <c r="G315" s="172"/>
      <c r="H315" s="172"/>
      <c r="I315" s="185" t="s">
        <v>452</v>
      </c>
      <c r="J315" s="186"/>
      <c r="K315" s="187" t="n">
        <f aca="false">SUM(K317)</f>
        <v>7950.08</v>
      </c>
      <c r="L315" s="187" t="n">
        <f aca="false">SUM(L317)</f>
        <v>20000</v>
      </c>
      <c r="M315" s="187" t="n">
        <f aca="false">SUM(M317)</f>
        <v>20000</v>
      </c>
      <c r="N315" s="187" t="n">
        <f aca="false">SUM(N317)</f>
        <v>5000</v>
      </c>
      <c r="O315" s="187" t="n">
        <f aca="false">SUM(O317)</f>
        <v>5000</v>
      </c>
      <c r="P315" s="187" t="n">
        <f aca="false">SUM(P317)</f>
        <v>20000</v>
      </c>
      <c r="Q315" s="187" t="n">
        <f aca="false">SUM(Q317)</f>
        <v>20000</v>
      </c>
      <c r="R315" s="187" t="n">
        <f aca="false">SUM(R317)</f>
        <v>15000</v>
      </c>
      <c r="S315" s="187" t="n">
        <f aca="false">SUM(S317)</f>
        <v>20000</v>
      </c>
      <c r="T315" s="187" t="n">
        <f aca="false">SUM(T317)</f>
        <v>12500</v>
      </c>
      <c r="U315" s="187" t="n">
        <f aca="false">SUM(U317)</f>
        <v>0</v>
      </c>
      <c r="V315" s="187" t="n">
        <f aca="false">SUM(V317)</f>
        <v>100</v>
      </c>
      <c r="W315" s="187" t="n">
        <f aca="false">SUM(W317)</f>
        <v>20000</v>
      </c>
      <c r="X315" s="187" t="n">
        <f aca="false">SUM(X317)</f>
        <v>25000</v>
      </c>
      <c r="Y315" s="187" t="n">
        <f aca="false">SUM(Y317)</f>
        <v>25000</v>
      </c>
      <c r="Z315" s="187" t="n">
        <f aca="false">SUM(Z317)</f>
        <v>40000</v>
      </c>
      <c r="AA315" s="187" t="n">
        <f aca="false">SUM(AA317)</f>
        <v>40000</v>
      </c>
      <c r="AB315" s="187" t="n">
        <f aca="false">SUM(AB317)</f>
        <v>21000</v>
      </c>
      <c r="AC315" s="187" t="n">
        <f aca="false">SUM(AC317)</f>
        <v>40000</v>
      </c>
      <c r="AD315" s="187" t="n">
        <f aca="false">SUM(AD317)</f>
        <v>40000</v>
      </c>
      <c r="AE315" s="187" t="n">
        <f aca="false">SUM(AE317)</f>
        <v>0</v>
      </c>
      <c r="AF315" s="187" t="n">
        <f aca="false">SUM(AF317)</f>
        <v>0</v>
      </c>
      <c r="AG315" s="187" t="n">
        <f aca="false">SUM(AG317)</f>
        <v>40000</v>
      </c>
      <c r="AH315" s="187" t="n">
        <f aca="false">SUM(AH317)</f>
        <v>22500</v>
      </c>
      <c r="AI315" s="187" t="n">
        <f aca="false">SUM(AI317)</f>
        <v>40000</v>
      </c>
      <c r="AJ315" s="187" t="n">
        <f aca="false">SUM(AJ317)</f>
        <v>10000</v>
      </c>
      <c r="AK315" s="187" t="n">
        <f aca="false">SUM(AK317)</f>
        <v>40000</v>
      </c>
      <c r="AL315" s="187" t="n">
        <f aca="false">SUM(AL317)</f>
        <v>0</v>
      </c>
      <c r="AM315" s="187" t="n">
        <f aca="false">SUM(AM317)</f>
        <v>0</v>
      </c>
      <c r="AN315" s="187" t="n">
        <f aca="false">SUM(AN317)</f>
        <v>40000</v>
      </c>
      <c r="AO315" s="176" t="n">
        <f aca="false">SUM(AN315/$AN$2)</f>
        <v>5308.91233658504</v>
      </c>
      <c r="AP315" s="188" t="n">
        <f aca="false">SUM(AP317)</f>
        <v>40000</v>
      </c>
      <c r="AQ315" s="188" t="n">
        <f aca="false">SUM(AQ317)</f>
        <v>0</v>
      </c>
      <c r="AR315" s="176" t="n">
        <f aca="false">SUM(AP315/$AN$2)</f>
        <v>5308.91233658504</v>
      </c>
      <c r="AS315" s="188" t="n">
        <f aca="false">SUM(AS317)</f>
        <v>40000</v>
      </c>
      <c r="AT315" s="188" t="n">
        <f aca="false">SUM(AT317)</f>
        <v>0</v>
      </c>
      <c r="AU315" s="176" t="n">
        <f aca="false">SUM(AU316)</f>
        <v>1327</v>
      </c>
      <c r="AV315" s="177" t="n">
        <f aca="false">SUM(AU315/AR315*100)</f>
        <v>24.99570375</v>
      </c>
      <c r="BB315" s="19" t="n">
        <f aca="false">SUM(AW315+AX315+AY315+AZ315+BA315)</f>
        <v>0</v>
      </c>
      <c r="BC315" s="143" t="n">
        <f aca="false">SUM(AU315-BB315)</f>
        <v>1327</v>
      </c>
    </row>
    <row r="316" customFormat="false" ht="12.75" hidden="false" customHeight="false" outlineLevel="0" collapsed="false">
      <c r="A316" s="171"/>
      <c r="B316" s="172" t="s">
        <v>229</v>
      </c>
      <c r="C316" s="172"/>
      <c r="D316" s="172"/>
      <c r="E316" s="172"/>
      <c r="F316" s="172"/>
      <c r="G316" s="172"/>
      <c r="H316" s="172"/>
      <c r="I316" s="201" t="s">
        <v>230</v>
      </c>
      <c r="J316" s="186" t="s">
        <v>28</v>
      </c>
      <c r="K316" s="187"/>
      <c r="L316" s="187"/>
      <c r="M316" s="187"/>
      <c r="N316" s="187"/>
      <c r="O316" s="187"/>
      <c r="P316" s="187"/>
      <c r="Q316" s="187"/>
      <c r="R316" s="187"/>
      <c r="S316" s="187"/>
      <c r="T316" s="187"/>
      <c r="U316" s="187"/>
      <c r="V316" s="187"/>
      <c r="W316" s="187"/>
      <c r="X316" s="187"/>
      <c r="Y316" s="187"/>
      <c r="Z316" s="187"/>
      <c r="AA316" s="187"/>
      <c r="AB316" s="187"/>
      <c r="AC316" s="187"/>
      <c r="AD316" s="187"/>
      <c r="AE316" s="187"/>
      <c r="AF316" s="187"/>
      <c r="AG316" s="187"/>
      <c r="AH316" s="187"/>
      <c r="AI316" s="187"/>
      <c r="AJ316" s="187"/>
      <c r="AK316" s="187"/>
      <c r="AL316" s="187"/>
      <c r="AM316" s="187"/>
      <c r="AN316" s="187"/>
      <c r="AO316" s="176" t="n">
        <f aca="false">SUM(AN316/$AN$2)</f>
        <v>0</v>
      </c>
      <c r="AP316" s="188" t="n">
        <v>40000</v>
      </c>
      <c r="AQ316" s="188"/>
      <c r="AR316" s="176" t="n">
        <f aca="false">SUM(AP316/$AN$2)</f>
        <v>5308.91233658504</v>
      </c>
      <c r="AS316" s="188" t="n">
        <v>40000</v>
      </c>
      <c r="AT316" s="188"/>
      <c r="AU316" s="176" t="n">
        <f aca="false">SUM(AU317)</f>
        <v>1327</v>
      </c>
      <c r="AV316" s="177" t="n">
        <f aca="false">SUM(AU316/AR316*100)</f>
        <v>24.99570375</v>
      </c>
      <c r="BC316" s="143" t="n">
        <f aca="false">SUM(AU316-BB316)</f>
        <v>1327</v>
      </c>
    </row>
    <row r="317" customFormat="false" ht="12.75" hidden="false" customHeight="false" outlineLevel="0" collapsed="false">
      <c r="A317" s="211"/>
      <c r="B317" s="190"/>
      <c r="C317" s="190"/>
      <c r="D317" s="190"/>
      <c r="E317" s="190"/>
      <c r="F317" s="190"/>
      <c r="G317" s="190"/>
      <c r="H317" s="190"/>
      <c r="I317" s="191" t="n">
        <v>3</v>
      </c>
      <c r="J317" s="84" t="s">
        <v>64</v>
      </c>
      <c r="K317" s="192" t="n">
        <f aca="false">SUM(K318)</f>
        <v>7950.08</v>
      </c>
      <c r="L317" s="192" t="n">
        <f aca="false">SUM(L318)</f>
        <v>20000</v>
      </c>
      <c r="M317" s="192" t="n">
        <f aca="false">SUM(M318)</f>
        <v>20000</v>
      </c>
      <c r="N317" s="192" t="n">
        <f aca="false">SUM(N318)</f>
        <v>5000</v>
      </c>
      <c r="O317" s="192" t="n">
        <f aca="false">SUM(O318)</f>
        <v>5000</v>
      </c>
      <c r="P317" s="192" t="n">
        <f aca="false">SUM(P318)</f>
        <v>20000</v>
      </c>
      <c r="Q317" s="192" t="n">
        <f aca="false">SUM(Q318)</f>
        <v>20000</v>
      </c>
      <c r="R317" s="192" t="n">
        <f aca="false">SUM(R318)</f>
        <v>15000</v>
      </c>
      <c r="S317" s="192" t="n">
        <f aca="false">SUM(S318)</f>
        <v>20000</v>
      </c>
      <c r="T317" s="192" t="n">
        <f aca="false">SUM(T318)</f>
        <v>12500</v>
      </c>
      <c r="U317" s="192" t="n">
        <f aca="false">SUM(U318)</f>
        <v>0</v>
      </c>
      <c r="V317" s="192" t="n">
        <f aca="false">SUM(V318)</f>
        <v>100</v>
      </c>
      <c r="W317" s="192" t="n">
        <f aca="false">SUM(W318)</f>
        <v>20000</v>
      </c>
      <c r="X317" s="192" t="n">
        <f aca="false">SUM(X318)</f>
        <v>25000</v>
      </c>
      <c r="Y317" s="192" t="n">
        <f aca="false">SUM(Y318)</f>
        <v>25000</v>
      </c>
      <c r="Z317" s="192" t="n">
        <f aca="false">SUM(Z318)</f>
        <v>40000</v>
      </c>
      <c r="AA317" s="192" t="n">
        <f aca="false">SUM(AA318)</f>
        <v>40000</v>
      </c>
      <c r="AB317" s="192" t="n">
        <f aca="false">SUM(AB318)</f>
        <v>21000</v>
      </c>
      <c r="AC317" s="192" t="n">
        <f aca="false">SUM(AC318)</f>
        <v>40000</v>
      </c>
      <c r="AD317" s="192" t="n">
        <f aca="false">SUM(AD318)</f>
        <v>40000</v>
      </c>
      <c r="AE317" s="192" t="n">
        <f aca="false">SUM(AE318)</f>
        <v>0</v>
      </c>
      <c r="AF317" s="192" t="n">
        <f aca="false">SUM(AF318)</f>
        <v>0</v>
      </c>
      <c r="AG317" s="192" t="n">
        <f aca="false">SUM(AG318)</f>
        <v>40000</v>
      </c>
      <c r="AH317" s="192" t="n">
        <f aca="false">SUM(AH318)</f>
        <v>22500</v>
      </c>
      <c r="AI317" s="192" t="n">
        <f aca="false">SUM(AI318)</f>
        <v>40000</v>
      </c>
      <c r="AJ317" s="192" t="n">
        <f aca="false">SUM(AJ318)</f>
        <v>10000</v>
      </c>
      <c r="AK317" s="192" t="n">
        <f aca="false">SUM(AK318)</f>
        <v>40000</v>
      </c>
      <c r="AL317" s="192" t="n">
        <f aca="false">SUM(AL318)</f>
        <v>0</v>
      </c>
      <c r="AM317" s="192" t="n">
        <f aca="false">SUM(AM318)</f>
        <v>0</v>
      </c>
      <c r="AN317" s="192" t="n">
        <f aca="false">SUM(AN318)</f>
        <v>40000</v>
      </c>
      <c r="AO317" s="176" t="n">
        <f aca="false">SUM(AN317/$AN$2)</f>
        <v>5308.91233658504</v>
      </c>
      <c r="AP317" s="176" t="n">
        <f aca="false">SUM(AP318)</f>
        <v>40000</v>
      </c>
      <c r="AQ317" s="176" t="n">
        <f aca="false">SUM(AQ318)</f>
        <v>0</v>
      </c>
      <c r="AR317" s="176" t="n">
        <f aca="false">SUM(AP317/$AN$2)</f>
        <v>5308.91233658504</v>
      </c>
      <c r="AS317" s="176" t="n">
        <f aca="false">SUM(AS318)</f>
        <v>40000</v>
      </c>
      <c r="AT317" s="176" t="n">
        <f aca="false">SUM(AT318)</f>
        <v>0</v>
      </c>
      <c r="AU317" s="176" t="n">
        <f aca="false">SUM(AU318)</f>
        <v>1327</v>
      </c>
      <c r="AV317" s="177" t="n">
        <f aca="false">SUM(AU317/AR317*100)</f>
        <v>24.99570375</v>
      </c>
      <c r="BB317" s="19" t="n">
        <f aca="false">SUM(AW317+AX317+AY317+AZ317+BA317)</f>
        <v>0</v>
      </c>
      <c r="BC317" s="143" t="n">
        <f aca="false">SUM(AU317-BB317)</f>
        <v>1327</v>
      </c>
    </row>
    <row r="318" customFormat="false" ht="12.75" hidden="false" customHeight="false" outlineLevel="0" collapsed="false">
      <c r="A318" s="211"/>
      <c r="B318" s="190"/>
      <c r="C318" s="190"/>
      <c r="D318" s="190"/>
      <c r="E318" s="190"/>
      <c r="F318" s="190"/>
      <c r="G318" s="190"/>
      <c r="H318" s="190"/>
      <c r="I318" s="191" t="n">
        <v>38</v>
      </c>
      <c r="J318" s="84" t="s">
        <v>70</v>
      </c>
      <c r="K318" s="192" t="n">
        <f aca="false">SUM(K319)</f>
        <v>7950.08</v>
      </c>
      <c r="L318" s="192" t="n">
        <f aca="false">SUM(L319)</f>
        <v>20000</v>
      </c>
      <c r="M318" s="192" t="n">
        <f aca="false">SUM(M319)</f>
        <v>20000</v>
      </c>
      <c r="N318" s="192" t="n">
        <f aca="false">SUM(N319)</f>
        <v>5000</v>
      </c>
      <c r="O318" s="192" t="n">
        <f aca="false">SUM(O319)</f>
        <v>5000</v>
      </c>
      <c r="P318" s="192" t="n">
        <f aca="false">SUM(P319)</f>
        <v>20000</v>
      </c>
      <c r="Q318" s="192" t="n">
        <f aca="false">SUM(Q319)</f>
        <v>20000</v>
      </c>
      <c r="R318" s="192" t="n">
        <f aca="false">SUM(R319)</f>
        <v>15000</v>
      </c>
      <c r="S318" s="192" t="n">
        <f aca="false">SUM(S319)</f>
        <v>20000</v>
      </c>
      <c r="T318" s="192" t="n">
        <f aca="false">SUM(T319)</f>
        <v>12500</v>
      </c>
      <c r="U318" s="192" t="n">
        <f aca="false">SUM(U319)</f>
        <v>0</v>
      </c>
      <c r="V318" s="192" t="n">
        <f aca="false">SUM(V319)</f>
        <v>100</v>
      </c>
      <c r="W318" s="192" t="n">
        <f aca="false">SUM(W319)</f>
        <v>20000</v>
      </c>
      <c r="X318" s="192" t="n">
        <f aca="false">SUM(X319)</f>
        <v>25000</v>
      </c>
      <c r="Y318" s="192" t="n">
        <f aca="false">SUM(Y319)</f>
        <v>25000</v>
      </c>
      <c r="Z318" s="192" t="n">
        <f aca="false">SUM(Z319)</f>
        <v>40000</v>
      </c>
      <c r="AA318" s="192" t="n">
        <f aca="false">SUM(AA319)</f>
        <v>40000</v>
      </c>
      <c r="AB318" s="192" t="n">
        <f aca="false">SUM(AB319)</f>
        <v>21000</v>
      </c>
      <c r="AC318" s="192" t="n">
        <f aca="false">SUM(AC319)</f>
        <v>40000</v>
      </c>
      <c r="AD318" s="192" t="n">
        <f aca="false">SUM(AD319)</f>
        <v>40000</v>
      </c>
      <c r="AE318" s="192" t="n">
        <f aca="false">SUM(AE319)</f>
        <v>0</v>
      </c>
      <c r="AF318" s="192" t="n">
        <f aca="false">SUM(AF319)</f>
        <v>0</v>
      </c>
      <c r="AG318" s="192" t="n">
        <f aca="false">SUM(AG319)</f>
        <v>40000</v>
      </c>
      <c r="AH318" s="192" t="n">
        <f aca="false">SUM(AH319)</f>
        <v>22500</v>
      </c>
      <c r="AI318" s="192" t="n">
        <f aca="false">SUM(AI319)</f>
        <v>40000</v>
      </c>
      <c r="AJ318" s="192" t="n">
        <f aca="false">SUM(AJ319)</f>
        <v>10000</v>
      </c>
      <c r="AK318" s="192" t="n">
        <f aca="false">SUM(AK319)</f>
        <v>40000</v>
      </c>
      <c r="AL318" s="192" t="n">
        <f aca="false">SUM(AL319)</f>
        <v>0</v>
      </c>
      <c r="AM318" s="192" t="n">
        <f aca="false">SUM(AM319)</f>
        <v>0</v>
      </c>
      <c r="AN318" s="192" t="n">
        <f aca="false">SUM(AN319)</f>
        <v>40000</v>
      </c>
      <c r="AO318" s="176" t="n">
        <f aca="false">SUM(AN318/$AN$2)</f>
        <v>5308.91233658504</v>
      </c>
      <c r="AP318" s="176" t="n">
        <f aca="false">SUM(AP319)</f>
        <v>40000</v>
      </c>
      <c r="AQ318" s="176"/>
      <c r="AR318" s="176" t="n">
        <f aca="false">SUM(AP318/$AN$2)</f>
        <v>5308.91233658504</v>
      </c>
      <c r="AS318" s="176" t="n">
        <v>40000</v>
      </c>
      <c r="AT318" s="176"/>
      <c r="AU318" s="176" t="n">
        <f aca="false">SUM(AU319)</f>
        <v>1327</v>
      </c>
      <c r="AV318" s="177" t="n">
        <f aca="false">SUM(AU318/AR318*100)</f>
        <v>24.99570375</v>
      </c>
      <c r="BB318" s="19" t="n">
        <f aca="false">SUM(AW318+AX318+AY318+AZ318+BA318)</f>
        <v>0</v>
      </c>
      <c r="BC318" s="143" t="n">
        <f aca="false">SUM(AU318-BB318)</f>
        <v>1327</v>
      </c>
    </row>
    <row r="319" customFormat="false" ht="12.75" hidden="false" customHeight="false" outlineLevel="0" collapsed="false">
      <c r="A319" s="221"/>
      <c r="B319" s="194" t="s">
        <v>83</v>
      </c>
      <c r="C319" s="194"/>
      <c r="D319" s="194"/>
      <c r="E319" s="194"/>
      <c r="F319" s="194"/>
      <c r="G319" s="194"/>
      <c r="H319" s="194"/>
      <c r="I319" s="195" t="n">
        <v>381</v>
      </c>
      <c r="J319" s="196" t="s">
        <v>220</v>
      </c>
      <c r="K319" s="197" t="n">
        <f aca="false">SUM(K320)</f>
        <v>7950.08</v>
      </c>
      <c r="L319" s="197" t="n">
        <f aca="false">SUM(L320)</f>
        <v>20000</v>
      </c>
      <c r="M319" s="197" t="n">
        <f aca="false">SUM(M320)</f>
        <v>20000</v>
      </c>
      <c r="N319" s="197" t="n">
        <f aca="false">SUM(N320)</f>
        <v>5000</v>
      </c>
      <c r="O319" s="197" t="n">
        <f aca="false">SUM(O320)</f>
        <v>5000</v>
      </c>
      <c r="P319" s="197" t="n">
        <f aca="false">SUM(P320)</f>
        <v>20000</v>
      </c>
      <c r="Q319" s="197" t="n">
        <f aca="false">SUM(Q320)</f>
        <v>20000</v>
      </c>
      <c r="R319" s="197" t="n">
        <f aca="false">SUM(R320)</f>
        <v>15000</v>
      </c>
      <c r="S319" s="197" t="n">
        <f aca="false">SUM(S320)</f>
        <v>20000</v>
      </c>
      <c r="T319" s="197" t="n">
        <f aca="false">SUM(T320)</f>
        <v>12500</v>
      </c>
      <c r="U319" s="197" t="n">
        <f aca="false">SUM(U320)</f>
        <v>0</v>
      </c>
      <c r="V319" s="197" t="n">
        <f aca="false">SUM(V320)</f>
        <v>100</v>
      </c>
      <c r="W319" s="197" t="n">
        <f aca="false">SUM(W320)</f>
        <v>20000</v>
      </c>
      <c r="X319" s="197" t="n">
        <f aca="false">SUM(X320)</f>
        <v>25000</v>
      </c>
      <c r="Y319" s="197" t="n">
        <f aca="false">SUM(Y320)</f>
        <v>25000</v>
      </c>
      <c r="Z319" s="197" t="n">
        <f aca="false">SUM(Z320)</f>
        <v>40000</v>
      </c>
      <c r="AA319" s="197" t="n">
        <f aca="false">SUM(AA320)</f>
        <v>40000</v>
      </c>
      <c r="AB319" s="197" t="n">
        <f aca="false">SUM(AB320)</f>
        <v>21000</v>
      </c>
      <c r="AC319" s="197" t="n">
        <f aca="false">SUM(AC320)</f>
        <v>40000</v>
      </c>
      <c r="AD319" s="197" t="n">
        <f aca="false">SUM(AD320)</f>
        <v>40000</v>
      </c>
      <c r="AE319" s="197" t="n">
        <f aca="false">SUM(AE320)</f>
        <v>0</v>
      </c>
      <c r="AF319" s="197" t="n">
        <f aca="false">SUM(AF320)</f>
        <v>0</v>
      </c>
      <c r="AG319" s="197" t="n">
        <f aca="false">SUM(AG320)</f>
        <v>40000</v>
      </c>
      <c r="AH319" s="197" t="n">
        <f aca="false">SUM(AH320)</f>
        <v>22500</v>
      </c>
      <c r="AI319" s="197" t="n">
        <f aca="false">SUM(AI320)</f>
        <v>40000</v>
      </c>
      <c r="AJ319" s="197" t="n">
        <f aca="false">SUM(AJ320)</f>
        <v>10000</v>
      </c>
      <c r="AK319" s="197" t="n">
        <f aca="false">SUM(AK320)</f>
        <v>40000</v>
      </c>
      <c r="AL319" s="197" t="n">
        <f aca="false">SUM(AL320)</f>
        <v>0</v>
      </c>
      <c r="AM319" s="197" t="n">
        <f aca="false">SUM(AM320)</f>
        <v>0</v>
      </c>
      <c r="AN319" s="197" t="n">
        <f aca="false">SUM(AN320)</f>
        <v>40000</v>
      </c>
      <c r="AO319" s="176" t="n">
        <f aca="false">SUM(AN319/$AN$2)</f>
        <v>5308.91233658504</v>
      </c>
      <c r="AP319" s="188" t="n">
        <f aca="false">SUM(AP320)</f>
        <v>40000</v>
      </c>
      <c r="AQ319" s="188"/>
      <c r="AR319" s="176" t="n">
        <f aca="false">SUM(AP319/$AN$2)</f>
        <v>5308.91233658504</v>
      </c>
      <c r="AS319" s="188"/>
      <c r="AT319" s="188"/>
      <c r="AU319" s="176" t="n">
        <f aca="false">SUM(AU320)</f>
        <v>1327</v>
      </c>
      <c r="AV319" s="177" t="n">
        <f aca="false">SUM(AU319/AR319*100)</f>
        <v>24.99570375</v>
      </c>
      <c r="BB319" s="19" t="n">
        <f aca="false">SUM(AW319+AX319+AY319+AZ319+BA319)</f>
        <v>0</v>
      </c>
      <c r="BC319" s="143" t="n">
        <f aca="false">SUM(AU319-BB319)</f>
        <v>1327</v>
      </c>
    </row>
    <row r="320" customFormat="false" ht="12.75" hidden="false" customHeight="false" outlineLevel="0" collapsed="false">
      <c r="A320" s="221"/>
      <c r="B320" s="194"/>
      <c r="C320" s="194"/>
      <c r="D320" s="194"/>
      <c r="E320" s="194"/>
      <c r="F320" s="194"/>
      <c r="G320" s="194"/>
      <c r="H320" s="194"/>
      <c r="I320" s="195" t="n">
        <v>38113</v>
      </c>
      <c r="J320" s="196" t="s">
        <v>459</v>
      </c>
      <c r="K320" s="197" t="n">
        <v>7950.08</v>
      </c>
      <c r="L320" s="197" t="n">
        <v>20000</v>
      </c>
      <c r="M320" s="197" t="n">
        <v>20000</v>
      </c>
      <c r="N320" s="197" t="n">
        <v>5000</v>
      </c>
      <c r="O320" s="197" t="n">
        <v>5000</v>
      </c>
      <c r="P320" s="197" t="n">
        <v>20000</v>
      </c>
      <c r="Q320" s="197" t="n">
        <v>20000</v>
      </c>
      <c r="R320" s="197" t="n">
        <v>15000</v>
      </c>
      <c r="S320" s="197" t="n">
        <v>20000</v>
      </c>
      <c r="T320" s="197" t="n">
        <v>12500</v>
      </c>
      <c r="U320" s="197"/>
      <c r="V320" s="176" t="n">
        <f aca="false">S320/P320*100</f>
        <v>100</v>
      </c>
      <c r="W320" s="176" t="n">
        <v>20000</v>
      </c>
      <c r="X320" s="197" t="n">
        <v>25000</v>
      </c>
      <c r="Y320" s="197" t="n">
        <v>25000</v>
      </c>
      <c r="Z320" s="197" t="n">
        <v>40000</v>
      </c>
      <c r="AA320" s="197" t="n">
        <v>40000</v>
      </c>
      <c r="AB320" s="197" t="n">
        <v>21000</v>
      </c>
      <c r="AC320" s="197" t="n">
        <v>40000</v>
      </c>
      <c r="AD320" s="197" t="n">
        <v>40000</v>
      </c>
      <c r="AE320" s="197"/>
      <c r="AF320" s="197"/>
      <c r="AG320" s="198" t="n">
        <f aca="false">SUM(AD320+AE320-AF320)</f>
        <v>40000</v>
      </c>
      <c r="AH320" s="197" t="n">
        <v>22500</v>
      </c>
      <c r="AI320" s="197" t="n">
        <v>40000</v>
      </c>
      <c r="AJ320" s="129" t="n">
        <v>10000</v>
      </c>
      <c r="AK320" s="197" t="n">
        <v>40000</v>
      </c>
      <c r="AL320" s="197"/>
      <c r="AM320" s="197"/>
      <c r="AN320" s="129" t="n">
        <f aca="false">SUM(AK320+AL320-AM320)</f>
        <v>40000</v>
      </c>
      <c r="AO320" s="176" t="n">
        <f aca="false">SUM(AN320/$AN$2)</f>
        <v>5308.91233658504</v>
      </c>
      <c r="AP320" s="131" t="n">
        <v>40000</v>
      </c>
      <c r="AQ320" s="131"/>
      <c r="AR320" s="176" t="n">
        <f aca="false">SUM(AP320/$AN$2)</f>
        <v>5308.91233658504</v>
      </c>
      <c r="AS320" s="131"/>
      <c r="AT320" s="131"/>
      <c r="AU320" s="176" t="n">
        <v>1327</v>
      </c>
      <c r="AV320" s="177" t="n">
        <f aca="false">SUM(AU320/AR320*100)</f>
        <v>24.99570375</v>
      </c>
      <c r="AW320" s="19" t="n">
        <v>1327</v>
      </c>
      <c r="BB320" s="19" t="n">
        <f aca="false">SUM(AW320+AX320+AY320+AZ320+BA320)</f>
        <v>1327</v>
      </c>
      <c r="BC320" s="143" t="n">
        <f aca="false">SUM(AU320-BB320)</f>
        <v>0</v>
      </c>
    </row>
    <row r="321" customFormat="false" ht="12.75" hidden="false" customHeight="false" outlineLevel="0" collapsed="false">
      <c r="A321" s="171" t="s">
        <v>460</v>
      </c>
      <c r="B321" s="172"/>
      <c r="C321" s="172"/>
      <c r="D321" s="172"/>
      <c r="E321" s="172"/>
      <c r="F321" s="172"/>
      <c r="G321" s="172"/>
      <c r="H321" s="172"/>
      <c r="I321" s="185" t="s">
        <v>207</v>
      </c>
      <c r="J321" s="186" t="s">
        <v>461</v>
      </c>
      <c r="K321" s="187" t="n">
        <f aca="false">SUM(K322)</f>
        <v>77000</v>
      </c>
      <c r="L321" s="187" t="n">
        <f aca="false">SUM(L322)</f>
        <v>30000</v>
      </c>
      <c r="M321" s="187" t="n">
        <f aca="false">SUM(M322)</f>
        <v>30000</v>
      </c>
      <c r="N321" s="187" t="n">
        <f aca="false">SUM(N322)</f>
        <v>17000</v>
      </c>
      <c r="O321" s="187" t="n">
        <f aca="false">SUM(O322)</f>
        <v>17000</v>
      </c>
      <c r="P321" s="187" t="n">
        <f aca="false">SUM(P322)</f>
        <v>15000</v>
      </c>
      <c r="Q321" s="187" t="n">
        <f aca="false">SUM(Q322)</f>
        <v>15000</v>
      </c>
      <c r="R321" s="187" t="n">
        <f aca="false">SUM(R322)</f>
        <v>22000</v>
      </c>
      <c r="S321" s="187" t="n">
        <f aca="false">SUM(S322)</f>
        <v>25000</v>
      </c>
      <c r="T321" s="187" t="n">
        <f aca="false">SUM(T322)</f>
        <v>13500</v>
      </c>
      <c r="U321" s="187" t="n">
        <f aca="false">SUM(U322)</f>
        <v>0</v>
      </c>
      <c r="V321" s="187" t="e">
        <f aca="false">SUM(V322)</f>
        <v>#DIV/0!</v>
      </c>
      <c r="W321" s="187" t="n">
        <f aca="false">SUM(W322)</f>
        <v>30000</v>
      </c>
      <c r="X321" s="187" t="n">
        <f aca="false">SUM(X322)</f>
        <v>85000</v>
      </c>
      <c r="Y321" s="187" t="n">
        <f aca="false">SUM(Y322)</f>
        <v>125000</v>
      </c>
      <c r="Z321" s="187" t="n">
        <f aca="false">SUM(Z322)</f>
        <v>185000</v>
      </c>
      <c r="AA321" s="187" t="n">
        <f aca="false">SUM(AA322)</f>
        <v>173000</v>
      </c>
      <c r="AB321" s="187" t="n">
        <f aca="false">SUM(AB322)</f>
        <v>58000</v>
      </c>
      <c r="AC321" s="187" t="n">
        <f aca="false">SUM(AC322)</f>
        <v>223000</v>
      </c>
      <c r="AD321" s="187" t="n">
        <f aca="false">SUM(AD322)</f>
        <v>229000</v>
      </c>
      <c r="AE321" s="187" t="n">
        <f aca="false">SUM(AE322)</f>
        <v>0</v>
      </c>
      <c r="AF321" s="187" t="n">
        <f aca="false">SUM(AF322)</f>
        <v>0</v>
      </c>
      <c r="AG321" s="187" t="n">
        <f aca="false">SUM(AG322)</f>
        <v>241000</v>
      </c>
      <c r="AH321" s="187" t="n">
        <f aca="false">SUM(AH322)</f>
        <v>161500</v>
      </c>
      <c r="AI321" s="187" t="n">
        <f aca="false">SUM(AI322)</f>
        <v>232000</v>
      </c>
      <c r="AJ321" s="187" t="n">
        <f aca="false">SUM(AJ322)</f>
        <v>112500</v>
      </c>
      <c r="AK321" s="187" t="n">
        <f aca="false">SUM(AK322)</f>
        <v>293000</v>
      </c>
      <c r="AL321" s="187" t="n">
        <f aca="false">SUM(AL322)</f>
        <v>47000</v>
      </c>
      <c r="AM321" s="187" t="n">
        <f aca="false">SUM(AM322)</f>
        <v>0</v>
      </c>
      <c r="AN321" s="187" t="n">
        <f aca="false">SUM(AN322)</f>
        <v>340000</v>
      </c>
      <c r="AO321" s="176" t="n">
        <f aca="false">SUM(AN321/$AN$2)</f>
        <v>45125.7548609729</v>
      </c>
      <c r="AP321" s="188" t="n">
        <f aca="false">SUM(AP322)</f>
        <v>281000</v>
      </c>
      <c r="AQ321" s="188" t="n">
        <f aca="false">SUM(AQ322)</f>
        <v>0</v>
      </c>
      <c r="AR321" s="176" t="n">
        <f aca="false">SUM(AP321/$AN$2)</f>
        <v>37295.1091645099</v>
      </c>
      <c r="AS321" s="188" t="n">
        <f aca="false">SUM(AS322)</f>
        <v>293000</v>
      </c>
      <c r="AT321" s="188" t="n">
        <f aca="false">SUM(AT322)</f>
        <v>0</v>
      </c>
      <c r="AU321" s="176" t="n">
        <f aca="false">SUM(AU322)</f>
        <v>12184.06</v>
      </c>
      <c r="AV321" s="177" t="n">
        <f aca="false">SUM(AU321/AR321*100)</f>
        <v>32.6693238683274</v>
      </c>
      <c r="BB321" s="19" t="n">
        <f aca="false">SUM(AW321+AX321+AY321+AZ321+BA321)</f>
        <v>0</v>
      </c>
      <c r="BC321" s="143" t="n">
        <f aca="false">SUM(AU321-BB321)</f>
        <v>12184.06</v>
      </c>
    </row>
    <row r="322" customFormat="false" ht="12.75" hidden="false" customHeight="false" outlineLevel="0" collapsed="false">
      <c r="A322" s="171"/>
      <c r="B322" s="172"/>
      <c r="C322" s="172"/>
      <c r="D322" s="172"/>
      <c r="E322" s="172"/>
      <c r="F322" s="172"/>
      <c r="G322" s="172"/>
      <c r="H322" s="172"/>
      <c r="I322" s="185" t="s">
        <v>452</v>
      </c>
      <c r="J322" s="186"/>
      <c r="K322" s="187" t="n">
        <f aca="false">SUM(K324)</f>
        <v>77000</v>
      </c>
      <c r="L322" s="187" t="n">
        <f aca="false">SUM(L324)</f>
        <v>30000</v>
      </c>
      <c r="M322" s="187" t="n">
        <f aca="false">SUM(M324)</f>
        <v>30000</v>
      </c>
      <c r="N322" s="187" t="n">
        <f aca="false">SUM(N324)</f>
        <v>17000</v>
      </c>
      <c r="O322" s="187" t="n">
        <f aca="false">SUM(O324)</f>
        <v>17000</v>
      </c>
      <c r="P322" s="187" t="n">
        <f aca="false">SUM(P324)</f>
        <v>15000</v>
      </c>
      <c r="Q322" s="187" t="n">
        <f aca="false">SUM(Q324)</f>
        <v>15000</v>
      </c>
      <c r="R322" s="187" t="n">
        <f aca="false">SUM(R324)</f>
        <v>22000</v>
      </c>
      <c r="S322" s="187" t="n">
        <f aca="false">SUM(S324)</f>
        <v>25000</v>
      </c>
      <c r="T322" s="187" t="n">
        <f aca="false">SUM(T324)</f>
        <v>13500</v>
      </c>
      <c r="U322" s="187" t="n">
        <f aca="false">SUM(U324)</f>
        <v>0</v>
      </c>
      <c r="V322" s="187" t="e">
        <f aca="false">SUM(V324)</f>
        <v>#DIV/0!</v>
      </c>
      <c r="W322" s="187" t="n">
        <f aca="false">SUM(W324)</f>
        <v>30000</v>
      </c>
      <c r="X322" s="187" t="n">
        <f aca="false">SUM(X324)</f>
        <v>85000</v>
      </c>
      <c r="Y322" s="187" t="n">
        <f aca="false">SUM(Y324)</f>
        <v>125000</v>
      </c>
      <c r="Z322" s="187" t="n">
        <f aca="false">SUM(Z324)</f>
        <v>185000</v>
      </c>
      <c r="AA322" s="187" t="n">
        <f aca="false">SUM(AA324)</f>
        <v>173000</v>
      </c>
      <c r="AB322" s="187" t="n">
        <f aca="false">SUM(AB324)</f>
        <v>58000</v>
      </c>
      <c r="AC322" s="187" t="n">
        <f aca="false">SUM(AC324)</f>
        <v>223000</v>
      </c>
      <c r="AD322" s="187" t="n">
        <f aca="false">SUM(AD324)</f>
        <v>229000</v>
      </c>
      <c r="AE322" s="187" t="n">
        <f aca="false">SUM(AE324)</f>
        <v>0</v>
      </c>
      <c r="AF322" s="187" t="n">
        <f aca="false">SUM(AF324)</f>
        <v>0</v>
      </c>
      <c r="AG322" s="187" t="n">
        <f aca="false">SUM(AG324)</f>
        <v>241000</v>
      </c>
      <c r="AH322" s="187" t="n">
        <f aca="false">SUM(AH324)</f>
        <v>161500</v>
      </c>
      <c r="AI322" s="187" t="n">
        <f aca="false">SUM(AI324)</f>
        <v>232000</v>
      </c>
      <c r="AJ322" s="187" t="n">
        <f aca="false">SUM(AJ324)</f>
        <v>112500</v>
      </c>
      <c r="AK322" s="187" t="n">
        <f aca="false">SUM(AK324)</f>
        <v>293000</v>
      </c>
      <c r="AL322" s="187" t="n">
        <f aca="false">SUM(AL324)</f>
        <v>47000</v>
      </c>
      <c r="AM322" s="187" t="n">
        <f aca="false">SUM(AM324)</f>
        <v>0</v>
      </c>
      <c r="AN322" s="187" t="n">
        <f aca="false">SUM(AN324)</f>
        <v>340000</v>
      </c>
      <c r="AO322" s="176" t="n">
        <f aca="false">SUM(AN322/$AN$2)</f>
        <v>45125.7548609729</v>
      </c>
      <c r="AP322" s="188" t="n">
        <f aca="false">SUM(AP324)</f>
        <v>281000</v>
      </c>
      <c r="AQ322" s="188" t="n">
        <f aca="false">SUM(AQ324)</f>
        <v>0</v>
      </c>
      <c r="AR322" s="176" t="n">
        <f aca="false">SUM(AP322/$AN$2)</f>
        <v>37295.1091645099</v>
      </c>
      <c r="AS322" s="188" t="n">
        <f aca="false">SUM(AS324)</f>
        <v>293000</v>
      </c>
      <c r="AT322" s="188" t="n">
        <f aca="false">SUM(AT324)</f>
        <v>0</v>
      </c>
      <c r="AU322" s="176" t="n">
        <f aca="false">SUM(AU323)</f>
        <v>12184.06</v>
      </c>
      <c r="AV322" s="177" t="n">
        <f aca="false">SUM(AU322/AR322*100)</f>
        <v>32.6693238683274</v>
      </c>
      <c r="BB322" s="19" t="n">
        <f aca="false">SUM(AW322+AX322+AY322+AZ322+BA322)</f>
        <v>0</v>
      </c>
      <c r="BC322" s="143" t="n">
        <f aca="false">SUM(AU322-BB322)</f>
        <v>12184.06</v>
      </c>
    </row>
    <row r="323" customFormat="false" ht="12.75" hidden="false" customHeight="false" outlineLevel="0" collapsed="false">
      <c r="A323" s="171"/>
      <c r="B323" s="172" t="s">
        <v>229</v>
      </c>
      <c r="C323" s="172"/>
      <c r="D323" s="172"/>
      <c r="E323" s="172"/>
      <c r="F323" s="172"/>
      <c r="G323" s="172"/>
      <c r="H323" s="172"/>
      <c r="I323" s="201" t="s">
        <v>230</v>
      </c>
      <c r="J323" s="186" t="s">
        <v>28</v>
      </c>
      <c r="K323" s="187"/>
      <c r="L323" s="187"/>
      <c r="M323" s="187"/>
      <c r="N323" s="187"/>
      <c r="O323" s="187"/>
      <c r="P323" s="187"/>
      <c r="Q323" s="187"/>
      <c r="R323" s="187"/>
      <c r="S323" s="187"/>
      <c r="T323" s="187"/>
      <c r="U323" s="187"/>
      <c r="V323" s="187"/>
      <c r="W323" s="187"/>
      <c r="X323" s="187"/>
      <c r="Y323" s="187"/>
      <c r="Z323" s="187"/>
      <c r="AA323" s="187"/>
      <c r="AB323" s="187"/>
      <c r="AC323" s="187"/>
      <c r="AD323" s="187"/>
      <c r="AE323" s="187"/>
      <c r="AF323" s="187"/>
      <c r="AG323" s="187"/>
      <c r="AH323" s="187"/>
      <c r="AI323" s="187"/>
      <c r="AJ323" s="187"/>
      <c r="AK323" s="187"/>
      <c r="AL323" s="187"/>
      <c r="AM323" s="187"/>
      <c r="AN323" s="187"/>
      <c r="AO323" s="176" t="n">
        <f aca="false">SUM(AN323/$AN$2)</f>
        <v>0</v>
      </c>
      <c r="AP323" s="188" t="n">
        <v>281000</v>
      </c>
      <c r="AQ323" s="188"/>
      <c r="AR323" s="176" t="n">
        <f aca="false">SUM(AP323/$AN$2)</f>
        <v>37295.1091645099</v>
      </c>
      <c r="AS323" s="188" t="n">
        <v>293000</v>
      </c>
      <c r="AT323" s="188"/>
      <c r="AU323" s="176" t="n">
        <f aca="false">SUM(AU324)</f>
        <v>12184.06</v>
      </c>
      <c r="AV323" s="177" t="n">
        <f aca="false">SUM(AU323/AR323*100)</f>
        <v>32.6693238683274</v>
      </c>
      <c r="BC323" s="143" t="n">
        <f aca="false">SUM(AU323-BB323)</f>
        <v>12184.06</v>
      </c>
    </row>
    <row r="324" customFormat="false" ht="12.75" hidden="false" customHeight="false" outlineLevel="0" collapsed="false">
      <c r="A324" s="211"/>
      <c r="B324" s="190"/>
      <c r="C324" s="190"/>
      <c r="D324" s="190"/>
      <c r="E324" s="190"/>
      <c r="F324" s="190"/>
      <c r="G324" s="190"/>
      <c r="H324" s="190"/>
      <c r="I324" s="191" t="n">
        <v>3</v>
      </c>
      <c r="J324" s="84" t="s">
        <v>64</v>
      </c>
      <c r="K324" s="192" t="n">
        <f aca="false">SUM(K330)</f>
        <v>77000</v>
      </c>
      <c r="L324" s="192" t="n">
        <f aca="false">SUM(L330)</f>
        <v>30000</v>
      </c>
      <c r="M324" s="192" t="n">
        <f aca="false">SUM(M330)</f>
        <v>30000</v>
      </c>
      <c r="N324" s="192" t="n">
        <f aca="false">SUM(N330)</f>
        <v>17000</v>
      </c>
      <c r="O324" s="192" t="n">
        <f aca="false">SUM(O330)</f>
        <v>17000</v>
      </c>
      <c r="P324" s="192" t="n">
        <f aca="false">SUM(P330)</f>
        <v>15000</v>
      </c>
      <c r="Q324" s="192" t="n">
        <f aca="false">SUM(Q330)</f>
        <v>15000</v>
      </c>
      <c r="R324" s="192" t="n">
        <f aca="false">SUM(R330)</f>
        <v>22000</v>
      </c>
      <c r="S324" s="192" t="n">
        <f aca="false">SUM(S330)</f>
        <v>25000</v>
      </c>
      <c r="T324" s="192" t="n">
        <f aca="false">SUM(T330)</f>
        <v>13500</v>
      </c>
      <c r="U324" s="192" t="n">
        <f aca="false">SUM(U330)</f>
        <v>0</v>
      </c>
      <c r="V324" s="192" t="e">
        <f aca="false">SUM(V330)</f>
        <v>#DIV/0!</v>
      </c>
      <c r="W324" s="192" t="n">
        <f aca="false">SUM(W330)</f>
        <v>30000</v>
      </c>
      <c r="X324" s="192" t="n">
        <f aca="false">SUM(X330)</f>
        <v>85000</v>
      </c>
      <c r="Y324" s="192" t="n">
        <f aca="false">SUM(Y330)</f>
        <v>125000</v>
      </c>
      <c r="Z324" s="192" t="n">
        <f aca="false">SUM(Z330)</f>
        <v>185000</v>
      </c>
      <c r="AA324" s="192" t="n">
        <f aca="false">SUM(AA330)</f>
        <v>173000</v>
      </c>
      <c r="AB324" s="192" t="n">
        <f aca="false">SUM(AB330)</f>
        <v>58000</v>
      </c>
      <c r="AC324" s="192" t="n">
        <f aca="false">SUM(AC325+AC330)</f>
        <v>223000</v>
      </c>
      <c r="AD324" s="192" t="n">
        <f aca="false">SUM(AD325+AD330)</f>
        <v>229000</v>
      </c>
      <c r="AE324" s="192" t="n">
        <f aca="false">SUM(AE325+AE330)</f>
        <v>0</v>
      </c>
      <c r="AF324" s="192" t="n">
        <f aca="false">SUM(AF325+AF330)</f>
        <v>0</v>
      </c>
      <c r="AG324" s="192" t="n">
        <f aca="false">SUM(AG325+AG330)</f>
        <v>241000</v>
      </c>
      <c r="AH324" s="192" t="n">
        <f aca="false">SUM(AH325+AH330)</f>
        <v>161500</v>
      </c>
      <c r="AI324" s="192" t="n">
        <f aca="false">SUM(AI325+AI330)</f>
        <v>232000</v>
      </c>
      <c r="AJ324" s="192" t="n">
        <f aca="false">SUM(AJ325+AJ330)</f>
        <v>112500</v>
      </c>
      <c r="AK324" s="192" t="n">
        <f aca="false">SUM(AK325+AK330)</f>
        <v>293000</v>
      </c>
      <c r="AL324" s="192" t="n">
        <f aca="false">SUM(AL325+AL330)</f>
        <v>47000</v>
      </c>
      <c r="AM324" s="192" t="n">
        <f aca="false">SUM(AM325+AM330)</f>
        <v>0</v>
      </c>
      <c r="AN324" s="192" t="n">
        <f aca="false">SUM(AN325+AN330)</f>
        <v>340000</v>
      </c>
      <c r="AO324" s="176" t="n">
        <f aca="false">SUM(AN324/$AN$2)</f>
        <v>45125.7548609729</v>
      </c>
      <c r="AP324" s="176" t="n">
        <f aca="false">SUM(AP325+AP330)</f>
        <v>281000</v>
      </c>
      <c r="AQ324" s="176" t="n">
        <f aca="false">SUM(AQ325+AQ330)</f>
        <v>0</v>
      </c>
      <c r="AR324" s="176" t="n">
        <f aca="false">SUM(AP324/$AN$2)</f>
        <v>37295.1091645099</v>
      </c>
      <c r="AS324" s="176" t="n">
        <f aca="false">SUM(AS325+AS330)</f>
        <v>293000</v>
      </c>
      <c r="AT324" s="176" t="n">
        <f aca="false">SUM(AT325+AT330)</f>
        <v>0</v>
      </c>
      <c r="AU324" s="176" t="n">
        <f aca="false">SUM(AU325+AU330)</f>
        <v>12184.06</v>
      </c>
      <c r="AV324" s="177" t="n">
        <f aca="false">SUM(AU324/AR324*100)</f>
        <v>32.6693238683274</v>
      </c>
      <c r="BB324" s="19" t="n">
        <f aca="false">SUM(AW324+AX324+AY324+AZ324+BA324)</f>
        <v>0</v>
      </c>
      <c r="BC324" s="143" t="n">
        <f aca="false">SUM(AU324-BB324)</f>
        <v>12184.06</v>
      </c>
    </row>
    <row r="325" customFormat="false" ht="12.75" hidden="false" customHeight="false" outlineLevel="0" collapsed="false">
      <c r="A325" s="211"/>
      <c r="B325" s="190"/>
      <c r="C325" s="190"/>
      <c r="D325" s="190"/>
      <c r="E325" s="190"/>
      <c r="F325" s="190"/>
      <c r="G325" s="190"/>
      <c r="H325" s="190"/>
      <c r="I325" s="191" t="n">
        <v>36</v>
      </c>
      <c r="J325" s="84" t="s">
        <v>68</v>
      </c>
      <c r="K325" s="192"/>
      <c r="L325" s="192"/>
      <c r="M325" s="192"/>
      <c r="N325" s="192"/>
      <c r="O325" s="192"/>
      <c r="P325" s="192"/>
      <c r="Q325" s="192"/>
      <c r="R325" s="192"/>
      <c r="S325" s="192"/>
      <c r="T325" s="192"/>
      <c r="U325" s="192"/>
      <c r="V325" s="192"/>
      <c r="W325" s="192"/>
      <c r="X325" s="192"/>
      <c r="Y325" s="192"/>
      <c r="Z325" s="192"/>
      <c r="AA325" s="192"/>
      <c r="AB325" s="192"/>
      <c r="AC325" s="192" t="n">
        <f aca="false">SUM(AC326)</f>
        <v>0</v>
      </c>
      <c r="AD325" s="192" t="n">
        <f aca="false">SUM(AD326)</f>
        <v>6000</v>
      </c>
      <c r="AE325" s="192" t="n">
        <f aca="false">SUM(AE326)</f>
        <v>0</v>
      </c>
      <c r="AF325" s="192" t="n">
        <f aca="false">SUM(AF326)</f>
        <v>0</v>
      </c>
      <c r="AG325" s="192" t="n">
        <f aca="false">SUM(AG326+AG328)</f>
        <v>18000</v>
      </c>
      <c r="AH325" s="192" t="n">
        <f aca="false">SUM(AH326+AH328)</f>
        <v>15000</v>
      </c>
      <c r="AI325" s="192" t="n">
        <f aca="false">SUM(AI326+AI328)</f>
        <v>9000</v>
      </c>
      <c r="AJ325" s="192" t="n">
        <f aca="false">SUM(AJ326+AJ328)</f>
        <v>0</v>
      </c>
      <c r="AK325" s="192" t="n">
        <f aca="false">SUM(AK326+AK328)</f>
        <v>18000</v>
      </c>
      <c r="AL325" s="192" t="n">
        <f aca="false">SUM(AL326+AL328)</f>
        <v>0</v>
      </c>
      <c r="AM325" s="192" t="n">
        <f aca="false">SUM(AM326+AM328)</f>
        <v>0</v>
      </c>
      <c r="AN325" s="192" t="n">
        <f aca="false">SUM(AN326+AN328)</f>
        <v>18000</v>
      </c>
      <c r="AO325" s="176" t="n">
        <f aca="false">SUM(AN325/$AN$2)</f>
        <v>2389.01055146327</v>
      </c>
      <c r="AP325" s="176" t="n">
        <f aca="false">SUM(AP326+AP328)</f>
        <v>6000</v>
      </c>
      <c r="AQ325" s="176"/>
      <c r="AR325" s="176" t="n">
        <f aca="false">SUM(AP325/$AN$2)</f>
        <v>796.336850487756</v>
      </c>
      <c r="AS325" s="176" t="n">
        <v>18000</v>
      </c>
      <c r="AT325" s="176"/>
      <c r="AU325" s="176" t="n">
        <v>0</v>
      </c>
      <c r="AV325" s="177" t="n">
        <f aca="false">SUM(AU325/AR325*100)</f>
        <v>0</v>
      </c>
      <c r="BB325" s="19" t="n">
        <f aca="false">SUM(AW325+AX325+AY325+AZ325+BA325)</f>
        <v>0</v>
      </c>
      <c r="BC325" s="143" t="n">
        <f aca="false">SUM(AU325-BB325)</f>
        <v>0</v>
      </c>
    </row>
    <row r="326" customFormat="false" ht="12.75" hidden="false" customHeight="false" outlineLevel="0" collapsed="false">
      <c r="A326" s="221"/>
      <c r="B326" s="194" t="s">
        <v>83</v>
      </c>
      <c r="C326" s="194"/>
      <c r="D326" s="194"/>
      <c r="E326" s="194"/>
      <c r="F326" s="194"/>
      <c r="G326" s="194"/>
      <c r="H326" s="194"/>
      <c r="I326" s="195" t="n">
        <v>363</v>
      </c>
      <c r="J326" s="196" t="s">
        <v>68</v>
      </c>
      <c r="K326" s="197"/>
      <c r="L326" s="197"/>
      <c r="M326" s="197"/>
      <c r="N326" s="197"/>
      <c r="O326" s="197"/>
      <c r="P326" s="197"/>
      <c r="Q326" s="197"/>
      <c r="R326" s="197"/>
      <c r="S326" s="197"/>
      <c r="T326" s="197"/>
      <c r="U326" s="197"/>
      <c r="V326" s="197"/>
      <c r="W326" s="197"/>
      <c r="X326" s="197"/>
      <c r="Y326" s="197"/>
      <c r="Z326" s="197"/>
      <c r="AA326" s="197"/>
      <c r="AB326" s="197"/>
      <c r="AC326" s="197"/>
      <c r="AD326" s="197" t="n">
        <v>6000</v>
      </c>
      <c r="AE326" s="197"/>
      <c r="AF326" s="197"/>
      <c r="AG326" s="197" t="n">
        <f aca="false">SUM(AG327)</f>
        <v>6000</v>
      </c>
      <c r="AH326" s="197" t="n">
        <f aca="false">SUM(AH327)</f>
        <v>9000</v>
      </c>
      <c r="AI326" s="197" t="n">
        <f aca="false">SUM(AI327)</f>
        <v>9000</v>
      </c>
      <c r="AJ326" s="197" t="n">
        <f aca="false">SUM(AJ327)</f>
        <v>0</v>
      </c>
      <c r="AK326" s="197" t="n">
        <f aca="false">SUM(AK327)</f>
        <v>6000</v>
      </c>
      <c r="AL326" s="197" t="n">
        <f aca="false">SUM(AL327)</f>
        <v>0</v>
      </c>
      <c r="AM326" s="197" t="n">
        <f aca="false">SUM(AM327)</f>
        <v>0</v>
      </c>
      <c r="AN326" s="197" t="n">
        <f aca="false">SUM(AN327)</f>
        <v>6000</v>
      </c>
      <c r="AO326" s="176" t="n">
        <f aca="false">SUM(AN326/$AN$2)</f>
        <v>796.336850487756</v>
      </c>
      <c r="AP326" s="188" t="n">
        <f aca="false">SUM(AP327)</f>
        <v>6000</v>
      </c>
      <c r="AQ326" s="188"/>
      <c r="AR326" s="176" t="n">
        <f aca="false">SUM(AP326/$AN$2)</f>
        <v>796.336850487756</v>
      </c>
      <c r="AS326" s="188"/>
      <c r="AT326" s="188"/>
      <c r="AU326" s="176" t="n">
        <v>0</v>
      </c>
      <c r="AV326" s="177" t="n">
        <f aca="false">SUM(AU326/AR326*100)</f>
        <v>0</v>
      </c>
      <c r="BB326" s="19" t="n">
        <f aca="false">SUM(AW326+AX326+AY326+AZ326+BA326)</f>
        <v>0</v>
      </c>
      <c r="BC326" s="143" t="n">
        <f aca="false">SUM(AU326-BB326)</f>
        <v>0</v>
      </c>
    </row>
    <row r="327" customFormat="false" ht="12.75" hidden="false" customHeight="false" outlineLevel="0" collapsed="false">
      <c r="A327" s="221"/>
      <c r="B327" s="194"/>
      <c r="C327" s="194"/>
      <c r="D327" s="194"/>
      <c r="E327" s="194"/>
      <c r="F327" s="194"/>
      <c r="G327" s="194"/>
      <c r="H327" s="194"/>
      <c r="I327" s="195" t="n">
        <v>36316</v>
      </c>
      <c r="J327" s="196" t="s">
        <v>462</v>
      </c>
      <c r="K327" s="197"/>
      <c r="L327" s="197"/>
      <c r="M327" s="197"/>
      <c r="N327" s="197"/>
      <c r="O327" s="197"/>
      <c r="P327" s="197"/>
      <c r="Q327" s="197"/>
      <c r="R327" s="197"/>
      <c r="S327" s="197"/>
      <c r="T327" s="197"/>
      <c r="U327" s="197"/>
      <c r="V327" s="197"/>
      <c r="W327" s="197"/>
      <c r="X327" s="197"/>
      <c r="Y327" s="197"/>
      <c r="Z327" s="197"/>
      <c r="AA327" s="197"/>
      <c r="AB327" s="197"/>
      <c r="AC327" s="197"/>
      <c r="AD327" s="197" t="n">
        <v>6000</v>
      </c>
      <c r="AE327" s="197"/>
      <c r="AF327" s="197"/>
      <c r="AG327" s="197" t="n">
        <f aca="false">SUM(AD327+AE327-AF327)</f>
        <v>6000</v>
      </c>
      <c r="AH327" s="197" t="n">
        <v>9000</v>
      </c>
      <c r="AI327" s="197" t="n">
        <v>9000</v>
      </c>
      <c r="AJ327" s="129" t="n">
        <v>0</v>
      </c>
      <c r="AK327" s="197" t="n">
        <v>6000</v>
      </c>
      <c r="AL327" s="197"/>
      <c r="AM327" s="197"/>
      <c r="AN327" s="129" t="n">
        <f aca="false">SUM(AK327+AL327-AM327)</f>
        <v>6000</v>
      </c>
      <c r="AO327" s="176" t="n">
        <f aca="false">SUM(AN327/$AN$2)</f>
        <v>796.336850487756</v>
      </c>
      <c r="AP327" s="131" t="n">
        <v>6000</v>
      </c>
      <c r="AQ327" s="131"/>
      <c r="AR327" s="176" t="n">
        <f aca="false">SUM(AP327/$AN$2)</f>
        <v>796.336850487756</v>
      </c>
      <c r="AS327" s="131"/>
      <c r="AT327" s="131"/>
      <c r="AU327" s="176" t="n">
        <v>0</v>
      </c>
      <c r="AV327" s="177" t="n">
        <f aca="false">SUM(AU327/AR327*100)</f>
        <v>0</v>
      </c>
      <c r="BB327" s="19" t="n">
        <f aca="false">SUM(AW327+AX327+AY327+AZ327+BA327)</f>
        <v>0</v>
      </c>
      <c r="BC327" s="143" t="n">
        <f aca="false">SUM(AU327-BB327)</f>
        <v>0</v>
      </c>
    </row>
    <row r="328" customFormat="false" ht="12.75" hidden="false" customHeight="false" outlineLevel="0" collapsed="false">
      <c r="A328" s="221"/>
      <c r="B328" s="194"/>
      <c r="C328" s="194"/>
      <c r="D328" s="194"/>
      <c r="E328" s="194"/>
      <c r="F328" s="194"/>
      <c r="G328" s="194"/>
      <c r="H328" s="194"/>
      <c r="I328" s="195" t="n">
        <v>366</v>
      </c>
      <c r="J328" s="196" t="s">
        <v>463</v>
      </c>
      <c r="K328" s="197"/>
      <c r="L328" s="197"/>
      <c r="M328" s="197"/>
      <c r="N328" s="197"/>
      <c r="O328" s="197"/>
      <c r="P328" s="197"/>
      <c r="Q328" s="197"/>
      <c r="R328" s="197"/>
      <c r="S328" s="197"/>
      <c r="T328" s="197"/>
      <c r="U328" s="197"/>
      <c r="V328" s="197"/>
      <c r="W328" s="197"/>
      <c r="X328" s="197"/>
      <c r="Y328" s="197"/>
      <c r="Z328" s="197"/>
      <c r="AA328" s="197"/>
      <c r="AB328" s="197"/>
      <c r="AC328" s="197"/>
      <c r="AD328" s="197"/>
      <c r="AE328" s="197"/>
      <c r="AF328" s="197"/>
      <c r="AG328" s="197" t="n">
        <f aca="false">SUM(AG329)</f>
        <v>12000</v>
      </c>
      <c r="AH328" s="197" t="n">
        <f aca="false">SUM(AH329)</f>
        <v>6000</v>
      </c>
      <c r="AI328" s="197" t="n">
        <f aca="false">SUM(AI329)</f>
        <v>0</v>
      </c>
      <c r="AJ328" s="197" t="n">
        <f aca="false">SUM(AJ329)</f>
        <v>0</v>
      </c>
      <c r="AK328" s="197" t="n">
        <f aca="false">SUM(AK329)</f>
        <v>12000</v>
      </c>
      <c r="AL328" s="197" t="n">
        <f aca="false">SUM(AL329)</f>
        <v>0</v>
      </c>
      <c r="AM328" s="197" t="n">
        <f aca="false">SUM(AM329)</f>
        <v>0</v>
      </c>
      <c r="AN328" s="197" t="n">
        <f aca="false">SUM(AN329)</f>
        <v>12000</v>
      </c>
      <c r="AO328" s="176" t="n">
        <f aca="false">SUM(AN328/$AN$2)</f>
        <v>1592.67370097551</v>
      </c>
      <c r="AP328" s="188" t="n">
        <f aca="false">SUM(AP329)</f>
        <v>0</v>
      </c>
      <c r="AQ328" s="188"/>
      <c r="AR328" s="176" t="n">
        <f aca="false">SUM(AP328/$AN$2)</f>
        <v>0</v>
      </c>
      <c r="AS328" s="188"/>
      <c r="AT328" s="188"/>
      <c r="AU328" s="176" t="n">
        <v>0</v>
      </c>
      <c r="AV328" s="177" t="n">
        <v>0</v>
      </c>
      <c r="BB328" s="19" t="n">
        <f aca="false">SUM(AW328+AX328+AY328+AZ328+BA328)</f>
        <v>0</v>
      </c>
      <c r="BC328" s="143" t="n">
        <f aca="false">SUM(AU328-BB328)</f>
        <v>0</v>
      </c>
    </row>
    <row r="329" customFormat="false" ht="12.75" hidden="false" customHeight="false" outlineLevel="0" collapsed="false">
      <c r="A329" s="221"/>
      <c r="B329" s="194"/>
      <c r="C329" s="194"/>
      <c r="D329" s="194"/>
      <c r="E329" s="194"/>
      <c r="F329" s="194"/>
      <c r="G329" s="194"/>
      <c r="H329" s="194"/>
      <c r="I329" s="195" t="n">
        <v>36611</v>
      </c>
      <c r="J329" s="196" t="s">
        <v>464</v>
      </c>
      <c r="K329" s="197"/>
      <c r="L329" s="197"/>
      <c r="M329" s="197"/>
      <c r="N329" s="197"/>
      <c r="O329" s="197"/>
      <c r="P329" s="197"/>
      <c r="Q329" s="197"/>
      <c r="R329" s="197"/>
      <c r="S329" s="188"/>
      <c r="T329" s="197"/>
      <c r="U329" s="197"/>
      <c r="V329" s="176"/>
      <c r="W329" s="188"/>
      <c r="X329" s="188"/>
      <c r="Y329" s="188" t="n">
        <v>0</v>
      </c>
      <c r="Z329" s="188" t="n">
        <v>0</v>
      </c>
      <c r="AA329" s="197" t="n">
        <v>12000</v>
      </c>
      <c r="AB329" s="188"/>
      <c r="AC329" s="197" t="n">
        <v>12000</v>
      </c>
      <c r="AD329" s="197" t="n">
        <v>12000</v>
      </c>
      <c r="AE329" s="197"/>
      <c r="AF329" s="197"/>
      <c r="AG329" s="198" t="n">
        <f aca="false">SUM(AD329+AE329-AF329)</f>
        <v>12000</v>
      </c>
      <c r="AH329" s="197" t="n">
        <v>6000</v>
      </c>
      <c r="AI329" s="197" t="n">
        <v>0</v>
      </c>
      <c r="AJ329" s="129" t="n">
        <v>0</v>
      </c>
      <c r="AK329" s="197" t="n">
        <v>12000</v>
      </c>
      <c r="AL329" s="197"/>
      <c r="AM329" s="197"/>
      <c r="AN329" s="129" t="n">
        <f aca="false">SUM(AK329+AL329-AM329)</f>
        <v>12000</v>
      </c>
      <c r="AO329" s="176" t="n">
        <f aca="false">SUM(AN329/$AN$2)</f>
        <v>1592.67370097551</v>
      </c>
      <c r="AP329" s="131" t="n">
        <v>0</v>
      </c>
      <c r="AQ329" s="131"/>
      <c r="AR329" s="176" t="n">
        <f aca="false">SUM(AP329/$AN$2)</f>
        <v>0</v>
      </c>
      <c r="AS329" s="131"/>
      <c r="AT329" s="131"/>
      <c r="AU329" s="176"/>
      <c r="AV329" s="177" t="n">
        <v>0</v>
      </c>
      <c r="BB329" s="19" t="n">
        <f aca="false">SUM(AW329+AX329+AY329+AZ329+BA329)</f>
        <v>0</v>
      </c>
      <c r="BC329" s="143" t="n">
        <f aca="false">SUM(AU329-BB329)</f>
        <v>0</v>
      </c>
    </row>
    <row r="330" customFormat="false" ht="12.75" hidden="false" customHeight="false" outlineLevel="0" collapsed="false">
      <c r="A330" s="211"/>
      <c r="B330" s="190"/>
      <c r="C330" s="190"/>
      <c r="D330" s="190"/>
      <c r="E330" s="190"/>
      <c r="F330" s="190"/>
      <c r="G330" s="190"/>
      <c r="H330" s="190"/>
      <c r="I330" s="191" t="n">
        <v>38</v>
      </c>
      <c r="J330" s="84" t="s">
        <v>70</v>
      </c>
      <c r="K330" s="192" t="n">
        <f aca="false">SUM(K331)</f>
        <v>77000</v>
      </c>
      <c r="L330" s="192" t="n">
        <f aca="false">SUM(L331)</f>
        <v>30000</v>
      </c>
      <c r="M330" s="192" t="n">
        <f aca="false">SUM(M331)</f>
        <v>30000</v>
      </c>
      <c r="N330" s="192" t="n">
        <f aca="false">SUM(N331)</f>
        <v>17000</v>
      </c>
      <c r="O330" s="192" t="n">
        <f aca="false">SUM(O331)</f>
        <v>17000</v>
      </c>
      <c r="P330" s="192" t="n">
        <f aca="false">SUM(P331)</f>
        <v>15000</v>
      </c>
      <c r="Q330" s="192" t="n">
        <f aca="false">SUM(Q331)</f>
        <v>15000</v>
      </c>
      <c r="R330" s="192" t="n">
        <f aca="false">SUM(R331)</f>
        <v>22000</v>
      </c>
      <c r="S330" s="192" t="n">
        <f aca="false">SUM(S331)</f>
        <v>25000</v>
      </c>
      <c r="T330" s="192" t="n">
        <f aca="false">SUM(T331)</f>
        <v>13500</v>
      </c>
      <c r="U330" s="192" t="n">
        <f aca="false">SUM(U331)</f>
        <v>0</v>
      </c>
      <c r="V330" s="192" t="e">
        <f aca="false">SUM(V331)</f>
        <v>#DIV/0!</v>
      </c>
      <c r="W330" s="192" t="n">
        <f aca="false">SUM(W331)</f>
        <v>30000</v>
      </c>
      <c r="X330" s="192" t="n">
        <f aca="false">SUM(X331)</f>
        <v>85000</v>
      </c>
      <c r="Y330" s="192" t="n">
        <f aca="false">SUM(Y331)</f>
        <v>125000</v>
      </c>
      <c r="Z330" s="192" t="n">
        <f aca="false">SUM(Z331)</f>
        <v>185000</v>
      </c>
      <c r="AA330" s="192" t="n">
        <f aca="false">SUM(AA331)</f>
        <v>173000</v>
      </c>
      <c r="AB330" s="192" t="n">
        <f aca="false">SUM(AB331)</f>
        <v>58000</v>
      </c>
      <c r="AC330" s="192" t="n">
        <f aca="false">SUM(AC331)</f>
        <v>223000</v>
      </c>
      <c r="AD330" s="192" t="n">
        <f aca="false">SUM(AD331)</f>
        <v>223000</v>
      </c>
      <c r="AE330" s="192" t="n">
        <f aca="false">SUM(AE331)</f>
        <v>0</v>
      </c>
      <c r="AF330" s="192" t="n">
        <f aca="false">SUM(AF331)</f>
        <v>0</v>
      </c>
      <c r="AG330" s="192" t="n">
        <f aca="false">SUM(AG331)</f>
        <v>223000</v>
      </c>
      <c r="AH330" s="192" t="n">
        <f aca="false">SUM(AH331)</f>
        <v>146500</v>
      </c>
      <c r="AI330" s="192" t="n">
        <f aca="false">SUM(AI331)</f>
        <v>223000</v>
      </c>
      <c r="AJ330" s="192" t="n">
        <f aca="false">SUM(AJ331)</f>
        <v>112500</v>
      </c>
      <c r="AK330" s="192" t="n">
        <f aca="false">SUM(AK331)</f>
        <v>275000</v>
      </c>
      <c r="AL330" s="192" t="n">
        <f aca="false">SUM(AL331)</f>
        <v>47000</v>
      </c>
      <c r="AM330" s="192" t="n">
        <f aca="false">SUM(AM331)</f>
        <v>0</v>
      </c>
      <c r="AN330" s="192" t="n">
        <f aca="false">SUM(AN331)</f>
        <v>322000</v>
      </c>
      <c r="AO330" s="176" t="n">
        <f aca="false">SUM(AN330/$AN$2)</f>
        <v>42736.7443095096</v>
      </c>
      <c r="AP330" s="176" t="n">
        <f aca="false">SUM(AP331)</f>
        <v>275000</v>
      </c>
      <c r="AQ330" s="176"/>
      <c r="AR330" s="176" t="n">
        <f aca="false">SUM(AP330/$AN$2)</f>
        <v>36498.7723140222</v>
      </c>
      <c r="AS330" s="176" t="n">
        <v>275000</v>
      </c>
      <c r="AT330" s="176"/>
      <c r="AU330" s="176" t="n">
        <f aca="false">SUM(AU331)</f>
        <v>12184.06</v>
      </c>
      <c r="AV330" s="177" t="n">
        <f aca="false">SUM(AU330/AR330*100)</f>
        <v>33.3821091163636</v>
      </c>
      <c r="BB330" s="19" t="n">
        <f aca="false">SUM(AW330+AX330+AY330+AZ330+BA330)</f>
        <v>0</v>
      </c>
      <c r="BC330" s="143" t="n">
        <f aca="false">SUM(AU330-BB330)</f>
        <v>12184.06</v>
      </c>
    </row>
    <row r="331" customFormat="false" ht="12.75" hidden="false" customHeight="false" outlineLevel="0" collapsed="false">
      <c r="A331" s="221"/>
      <c r="B331" s="194" t="s">
        <v>83</v>
      </c>
      <c r="C331" s="194"/>
      <c r="D331" s="194"/>
      <c r="E331" s="194"/>
      <c r="F331" s="194"/>
      <c r="G331" s="194"/>
      <c r="H331" s="194"/>
      <c r="I331" s="195" t="n">
        <v>381</v>
      </c>
      <c r="J331" s="196" t="s">
        <v>220</v>
      </c>
      <c r="K331" s="197" t="n">
        <f aca="false">SUM(K339)</f>
        <v>77000</v>
      </c>
      <c r="L331" s="197" t="n">
        <f aca="false">SUM(L339)</f>
        <v>30000</v>
      </c>
      <c r="M331" s="197" t="n">
        <f aca="false">SUM(M339)</f>
        <v>30000</v>
      </c>
      <c r="N331" s="197" t="n">
        <f aca="false">SUM(N339)</f>
        <v>17000</v>
      </c>
      <c r="O331" s="197" t="n">
        <f aca="false">SUM(O339)</f>
        <v>17000</v>
      </c>
      <c r="P331" s="197" t="n">
        <f aca="false">SUM(P332:P339)</f>
        <v>15000</v>
      </c>
      <c r="Q331" s="197" t="n">
        <f aca="false">SUM(Q332:Q339)</f>
        <v>15000</v>
      </c>
      <c r="R331" s="197" t="n">
        <f aca="false">SUM(R332:R339)</f>
        <v>22000</v>
      </c>
      <c r="S331" s="197" t="n">
        <f aca="false">SUM(S332:S339)</f>
        <v>25000</v>
      </c>
      <c r="T331" s="197" t="n">
        <f aca="false">SUM(T332:T339)</f>
        <v>13500</v>
      </c>
      <c r="U331" s="197" t="n">
        <f aca="false">SUM(U332:U339)</f>
        <v>0</v>
      </c>
      <c r="V331" s="197" t="e">
        <f aca="false">SUM(V332:V339)</f>
        <v>#DIV/0!</v>
      </c>
      <c r="W331" s="197" t="n">
        <f aca="false">SUM(W332:W339)</f>
        <v>30000</v>
      </c>
      <c r="X331" s="197" t="n">
        <f aca="false">SUM(X332:X340)</f>
        <v>85000</v>
      </c>
      <c r="Y331" s="197" t="n">
        <f aca="false">SUM(Y332:Y340)</f>
        <v>125000</v>
      </c>
      <c r="Z331" s="197" t="n">
        <f aca="false">SUM(Z332:Z340)</f>
        <v>185000</v>
      </c>
      <c r="AA331" s="197" t="n">
        <f aca="false">SUM(AA332:AA340)</f>
        <v>173000</v>
      </c>
      <c r="AB331" s="197" t="n">
        <f aca="false">SUM(AB332:AB340)</f>
        <v>58000</v>
      </c>
      <c r="AC331" s="197" t="n">
        <f aca="false">SUM(AC332:AC340)</f>
        <v>223000</v>
      </c>
      <c r="AD331" s="197" t="n">
        <f aca="false">SUM(AD332:AD340)</f>
        <v>223000</v>
      </c>
      <c r="AE331" s="197" t="n">
        <f aca="false">SUM(AE332:AE340)</f>
        <v>0</v>
      </c>
      <c r="AF331" s="197" t="n">
        <f aca="false">SUM(AF332:AF340)</f>
        <v>0</v>
      </c>
      <c r="AG331" s="197" t="n">
        <f aca="false">SUM(AG332:AG340)</f>
        <v>223000</v>
      </c>
      <c r="AH331" s="197" t="n">
        <f aca="false">SUM(AH332:AH340)</f>
        <v>146500</v>
      </c>
      <c r="AI331" s="197" t="n">
        <f aca="false">SUM(AI332:AI340)</f>
        <v>223000</v>
      </c>
      <c r="AJ331" s="197" t="n">
        <f aca="false">SUM(AJ332:AJ340)</f>
        <v>112500</v>
      </c>
      <c r="AK331" s="197" t="n">
        <f aca="false">SUM(AK332:AK340)</f>
        <v>275000</v>
      </c>
      <c r="AL331" s="197" t="n">
        <f aca="false">SUM(AL332:AL340)</f>
        <v>47000</v>
      </c>
      <c r="AM331" s="197" t="n">
        <f aca="false">SUM(AM332:AM340)</f>
        <v>0</v>
      </c>
      <c r="AN331" s="197" t="n">
        <f aca="false">SUM(AN332:AN340)</f>
        <v>322000</v>
      </c>
      <c r="AO331" s="176" t="n">
        <f aca="false">SUM(AN331/$AN$2)</f>
        <v>42736.7443095096</v>
      </c>
      <c r="AP331" s="188" t="n">
        <f aca="false">SUM(AP332:AP340)</f>
        <v>275000</v>
      </c>
      <c r="AQ331" s="188"/>
      <c r="AR331" s="176" t="n">
        <f aca="false">SUM(AP331/$AN$2)</f>
        <v>36498.7723140222</v>
      </c>
      <c r="AS331" s="188"/>
      <c r="AT331" s="188"/>
      <c r="AU331" s="176" t="n">
        <f aca="false">SUM(AU332:AU340)</f>
        <v>12184.06</v>
      </c>
      <c r="AV331" s="177" t="n">
        <f aca="false">SUM(AU331/AR331*100)</f>
        <v>33.3821091163636</v>
      </c>
      <c r="BB331" s="19" t="n">
        <f aca="false">SUM(AW331+AX331+AY331+AZ331+BA331)</f>
        <v>0</v>
      </c>
      <c r="BC331" s="143" t="n">
        <f aca="false">SUM(AU331-BB331)</f>
        <v>12184.06</v>
      </c>
    </row>
    <row r="332" customFormat="false" ht="12.75" hidden="false" customHeight="false" outlineLevel="0" collapsed="false">
      <c r="A332" s="221"/>
      <c r="B332" s="194"/>
      <c r="C332" s="194"/>
      <c r="D332" s="194"/>
      <c r="E332" s="194"/>
      <c r="F332" s="194"/>
      <c r="G332" s="194"/>
      <c r="H332" s="194"/>
      <c r="I332" s="195" t="n">
        <v>38113</v>
      </c>
      <c r="J332" s="196" t="s">
        <v>465</v>
      </c>
      <c r="K332" s="197"/>
      <c r="L332" s="197"/>
      <c r="M332" s="197"/>
      <c r="N332" s="197"/>
      <c r="O332" s="197"/>
      <c r="P332" s="197"/>
      <c r="Q332" s="197"/>
      <c r="R332" s="197" t="n">
        <v>10000</v>
      </c>
      <c r="S332" s="197" t="n">
        <v>10000</v>
      </c>
      <c r="T332" s="197" t="n">
        <v>5000</v>
      </c>
      <c r="U332" s="197"/>
      <c r="V332" s="176" t="e">
        <f aca="false">S332/P332*100</f>
        <v>#DIV/0!</v>
      </c>
      <c r="W332" s="176" t="n">
        <v>15000</v>
      </c>
      <c r="X332" s="197" t="n">
        <v>15000</v>
      </c>
      <c r="Y332" s="197" t="n">
        <v>15000</v>
      </c>
      <c r="Z332" s="197" t="n">
        <v>15000</v>
      </c>
      <c r="AA332" s="197" t="n">
        <v>15000</v>
      </c>
      <c r="AB332" s="197" t="n">
        <v>15000</v>
      </c>
      <c r="AC332" s="197" t="n">
        <v>15000</v>
      </c>
      <c r="AD332" s="197" t="n">
        <v>15000</v>
      </c>
      <c r="AE332" s="197"/>
      <c r="AF332" s="197"/>
      <c r="AG332" s="198" t="n">
        <f aca="false">SUM(AD332+AE332-AF332)</f>
        <v>15000</v>
      </c>
      <c r="AH332" s="197" t="n">
        <v>15000</v>
      </c>
      <c r="AI332" s="197" t="n">
        <v>15000</v>
      </c>
      <c r="AJ332" s="129" t="n">
        <v>15000</v>
      </c>
      <c r="AK332" s="197" t="n">
        <v>15000</v>
      </c>
      <c r="AL332" s="197"/>
      <c r="AM332" s="197"/>
      <c r="AN332" s="129" t="n">
        <f aca="false">SUM(AK332+AL332-AM332)</f>
        <v>15000</v>
      </c>
      <c r="AO332" s="176" t="n">
        <f aca="false">SUM(AN332/$AN$2)</f>
        <v>1990.84212621939</v>
      </c>
      <c r="AP332" s="131" t="n">
        <v>15000</v>
      </c>
      <c r="AQ332" s="131"/>
      <c r="AR332" s="176" t="n">
        <f aca="false">SUM(AP332/$AN$2)</f>
        <v>1990.84212621939</v>
      </c>
      <c r="AS332" s="131"/>
      <c r="AT332" s="131"/>
      <c r="AU332" s="176"/>
      <c r="AV332" s="177" t="n">
        <f aca="false">SUM(AU332/AR332*100)</f>
        <v>0</v>
      </c>
      <c r="AW332" s="176"/>
      <c r="AX332" s="129"/>
      <c r="BB332" s="19" t="n">
        <f aca="false">SUM(AW332+AX332+AY332+AZ332+BA332)</f>
        <v>0</v>
      </c>
      <c r="BC332" s="143" t="n">
        <f aca="false">SUM(AU332-BB332)</f>
        <v>0</v>
      </c>
    </row>
    <row r="333" customFormat="false" ht="12.75" hidden="false" customHeight="false" outlineLevel="0" collapsed="false">
      <c r="A333" s="221"/>
      <c r="B333" s="194"/>
      <c r="C333" s="194"/>
      <c r="D333" s="194"/>
      <c r="E333" s="194"/>
      <c r="F333" s="194"/>
      <c r="G333" s="194"/>
      <c r="H333" s="194"/>
      <c r="I333" s="195" t="n">
        <v>38113</v>
      </c>
      <c r="J333" s="196" t="s">
        <v>466</v>
      </c>
      <c r="K333" s="197"/>
      <c r="L333" s="197"/>
      <c r="M333" s="197"/>
      <c r="N333" s="197"/>
      <c r="O333" s="197"/>
      <c r="P333" s="197"/>
      <c r="Q333" s="197"/>
      <c r="R333" s="197"/>
      <c r="S333" s="197"/>
      <c r="T333" s="197"/>
      <c r="U333" s="197"/>
      <c r="V333" s="176"/>
      <c r="W333" s="176"/>
      <c r="X333" s="197" t="n">
        <v>20000</v>
      </c>
      <c r="Y333" s="197" t="n">
        <v>20000</v>
      </c>
      <c r="Z333" s="197" t="n">
        <v>30000</v>
      </c>
      <c r="AA333" s="197" t="n">
        <v>30000</v>
      </c>
      <c r="AB333" s="197" t="n">
        <v>10000</v>
      </c>
      <c r="AC333" s="197" t="n">
        <v>30000</v>
      </c>
      <c r="AD333" s="197" t="n">
        <v>30000</v>
      </c>
      <c r="AE333" s="197"/>
      <c r="AF333" s="197"/>
      <c r="AG333" s="198" t="n">
        <f aca="false">SUM(AD333+AE333-AF333)</f>
        <v>30000</v>
      </c>
      <c r="AH333" s="197" t="n">
        <v>32000</v>
      </c>
      <c r="AI333" s="197" t="n">
        <v>30000</v>
      </c>
      <c r="AJ333" s="129" t="n">
        <v>0</v>
      </c>
      <c r="AK333" s="197" t="n">
        <v>30000</v>
      </c>
      <c r="AL333" s="197" t="n">
        <v>7000</v>
      </c>
      <c r="AM333" s="197"/>
      <c r="AN333" s="129" t="n">
        <f aca="false">SUM(AK333+AL333-AM333)</f>
        <v>37000</v>
      </c>
      <c r="AO333" s="176" t="n">
        <f aca="false">SUM(AN333/$AN$2)</f>
        <v>4910.74391134116</v>
      </c>
      <c r="AP333" s="131" t="n">
        <v>35000</v>
      </c>
      <c r="AQ333" s="131"/>
      <c r="AR333" s="176" t="n">
        <f aca="false">SUM(AP333/$AN$2)</f>
        <v>4645.29829451191</v>
      </c>
      <c r="AS333" s="131"/>
      <c r="AT333" s="131"/>
      <c r="AU333" s="176" t="n">
        <v>2322.32</v>
      </c>
      <c r="AV333" s="177" t="n">
        <f aca="false">SUM(AU333/AR333*100)</f>
        <v>49.9929144</v>
      </c>
      <c r="AW333" s="176"/>
      <c r="AX333" s="129"/>
      <c r="AY333" s="176" t="n">
        <v>2322.32</v>
      </c>
      <c r="BB333" s="19" t="n">
        <f aca="false">SUM(AW333+AX333+AY333+AZ333+BA333)</f>
        <v>2322.32</v>
      </c>
      <c r="BC333" s="143" t="n">
        <f aca="false">SUM(AU333-BB333)</f>
        <v>0</v>
      </c>
    </row>
    <row r="334" customFormat="false" ht="12.75" hidden="false" customHeight="false" outlineLevel="0" collapsed="false">
      <c r="A334" s="221"/>
      <c r="B334" s="194"/>
      <c r="C334" s="194"/>
      <c r="D334" s="194"/>
      <c r="E334" s="194"/>
      <c r="F334" s="194"/>
      <c r="G334" s="194"/>
      <c r="H334" s="194"/>
      <c r="I334" s="195" t="n">
        <v>38113</v>
      </c>
      <c r="J334" s="196" t="s">
        <v>467</v>
      </c>
      <c r="K334" s="197"/>
      <c r="L334" s="197"/>
      <c r="M334" s="197"/>
      <c r="N334" s="197"/>
      <c r="O334" s="197"/>
      <c r="P334" s="197"/>
      <c r="Q334" s="197"/>
      <c r="R334" s="197"/>
      <c r="S334" s="197"/>
      <c r="T334" s="197"/>
      <c r="U334" s="197"/>
      <c r="V334" s="176"/>
      <c r="W334" s="176"/>
      <c r="X334" s="197"/>
      <c r="Y334" s="197"/>
      <c r="Z334" s="197"/>
      <c r="AA334" s="197" t="n">
        <v>10000</v>
      </c>
      <c r="AB334" s="197"/>
      <c r="AC334" s="197" t="n">
        <v>10000</v>
      </c>
      <c r="AD334" s="197" t="n">
        <v>10000</v>
      </c>
      <c r="AE334" s="197"/>
      <c r="AF334" s="197"/>
      <c r="AG334" s="198" t="n">
        <f aca="false">SUM(AD334+AE334-AF334)</f>
        <v>10000</v>
      </c>
      <c r="AH334" s="197" t="n">
        <v>10000</v>
      </c>
      <c r="AI334" s="197" t="n">
        <v>10000</v>
      </c>
      <c r="AJ334" s="129" t="n">
        <v>10000</v>
      </c>
      <c r="AK334" s="197" t="n">
        <v>10000</v>
      </c>
      <c r="AL334" s="197"/>
      <c r="AM334" s="197"/>
      <c r="AN334" s="129" t="n">
        <f aca="false">SUM(AK334+AL334-AM334)</f>
        <v>10000</v>
      </c>
      <c r="AO334" s="176" t="n">
        <f aca="false">SUM(AN334/$AN$2)</f>
        <v>1327.22808414626</v>
      </c>
      <c r="AP334" s="131" t="n">
        <v>15000</v>
      </c>
      <c r="AQ334" s="131"/>
      <c r="AR334" s="176" t="n">
        <f aca="false">SUM(AP334/$AN$2)</f>
        <v>1990.84212621939</v>
      </c>
      <c r="AS334" s="131"/>
      <c r="AT334" s="131"/>
      <c r="AU334" s="176" t="n">
        <v>0</v>
      </c>
      <c r="AV334" s="177" t="n">
        <f aca="false">SUM(AU334/AR334*100)</f>
        <v>0</v>
      </c>
      <c r="AW334" s="176"/>
      <c r="AX334" s="129"/>
      <c r="AY334" s="176" t="n">
        <v>0</v>
      </c>
      <c r="BB334" s="19" t="n">
        <f aca="false">SUM(AW334+AX334+AY334+AZ334+BA334)</f>
        <v>0</v>
      </c>
      <c r="BC334" s="143" t="n">
        <f aca="false">SUM(AU334-BB334)</f>
        <v>0</v>
      </c>
    </row>
    <row r="335" customFormat="false" ht="12.75" hidden="false" customHeight="false" outlineLevel="0" collapsed="false">
      <c r="A335" s="221"/>
      <c r="B335" s="194"/>
      <c r="C335" s="194"/>
      <c r="D335" s="194"/>
      <c r="E335" s="194"/>
      <c r="F335" s="194"/>
      <c r="G335" s="194"/>
      <c r="H335" s="194"/>
      <c r="I335" s="195" t="n">
        <v>38113</v>
      </c>
      <c r="J335" s="196" t="s">
        <v>468</v>
      </c>
      <c r="K335" s="197"/>
      <c r="L335" s="197"/>
      <c r="M335" s="197"/>
      <c r="N335" s="197"/>
      <c r="O335" s="197"/>
      <c r="P335" s="197"/>
      <c r="Q335" s="197"/>
      <c r="R335" s="197"/>
      <c r="S335" s="197"/>
      <c r="T335" s="197"/>
      <c r="U335" s="197"/>
      <c r="V335" s="176"/>
      <c r="W335" s="176"/>
      <c r="X335" s="197"/>
      <c r="Y335" s="197"/>
      <c r="Z335" s="197"/>
      <c r="AA335" s="197" t="n">
        <v>10000</v>
      </c>
      <c r="AB335" s="197"/>
      <c r="AC335" s="197" t="n">
        <v>10000</v>
      </c>
      <c r="AD335" s="197" t="n">
        <v>10000</v>
      </c>
      <c r="AE335" s="197"/>
      <c r="AF335" s="197"/>
      <c r="AG335" s="198" t="n">
        <f aca="false">SUM(AD335+AE335-AF335)</f>
        <v>10000</v>
      </c>
      <c r="AH335" s="197" t="n">
        <v>10000</v>
      </c>
      <c r="AI335" s="197" t="n">
        <v>10000</v>
      </c>
      <c r="AJ335" s="129" t="n">
        <v>10000</v>
      </c>
      <c r="AK335" s="197" t="n">
        <v>10000</v>
      </c>
      <c r="AL335" s="197"/>
      <c r="AM335" s="197"/>
      <c r="AN335" s="129" t="n">
        <f aca="false">SUM(AK335+AL335-AM335)</f>
        <v>10000</v>
      </c>
      <c r="AO335" s="176" t="n">
        <f aca="false">SUM(AN335/$AN$2)</f>
        <v>1327.22808414626</v>
      </c>
      <c r="AP335" s="131" t="n">
        <v>15000</v>
      </c>
      <c r="AQ335" s="131"/>
      <c r="AR335" s="176" t="n">
        <f aca="false">SUM(AP335/$AN$2)</f>
        <v>1990.84212621939</v>
      </c>
      <c r="AS335" s="131"/>
      <c r="AT335" s="131"/>
      <c r="AU335" s="176" t="n">
        <v>995</v>
      </c>
      <c r="AV335" s="177" t="n">
        <f aca="false">SUM(AU335/AR335*100)</f>
        <v>49.97885</v>
      </c>
      <c r="AW335" s="176"/>
      <c r="AX335" s="129"/>
      <c r="AY335" s="176" t="n">
        <v>995</v>
      </c>
      <c r="BB335" s="19" t="n">
        <f aca="false">SUM(AW335+AX335+AY335+AZ335+BA335)</f>
        <v>995</v>
      </c>
      <c r="BC335" s="143" t="n">
        <f aca="false">SUM(AU335-BB335)</f>
        <v>0</v>
      </c>
    </row>
    <row r="336" customFormat="false" ht="12.75" hidden="false" customHeight="false" outlineLevel="0" collapsed="false">
      <c r="A336" s="221"/>
      <c r="B336" s="194"/>
      <c r="C336" s="194"/>
      <c r="D336" s="194"/>
      <c r="E336" s="194"/>
      <c r="F336" s="194"/>
      <c r="G336" s="194"/>
      <c r="H336" s="194"/>
      <c r="I336" s="195" t="n">
        <v>38113</v>
      </c>
      <c r="J336" s="196" t="s">
        <v>469</v>
      </c>
      <c r="K336" s="197"/>
      <c r="L336" s="197"/>
      <c r="M336" s="197"/>
      <c r="N336" s="197"/>
      <c r="O336" s="197"/>
      <c r="P336" s="197"/>
      <c r="Q336" s="197"/>
      <c r="R336" s="197"/>
      <c r="S336" s="197"/>
      <c r="T336" s="197"/>
      <c r="U336" s="197"/>
      <c r="V336" s="176"/>
      <c r="W336" s="176"/>
      <c r="X336" s="197"/>
      <c r="Y336" s="197"/>
      <c r="Z336" s="197"/>
      <c r="AA336" s="197" t="n">
        <v>25000</v>
      </c>
      <c r="AB336" s="197"/>
      <c r="AC336" s="197" t="n">
        <v>25000</v>
      </c>
      <c r="AD336" s="197" t="n">
        <v>28000</v>
      </c>
      <c r="AE336" s="197"/>
      <c r="AF336" s="197"/>
      <c r="AG336" s="198" t="n">
        <f aca="false">SUM(AD336+AE336-AF336)</f>
        <v>28000</v>
      </c>
      <c r="AH336" s="197" t="n">
        <v>28000</v>
      </c>
      <c r="AI336" s="197" t="n">
        <v>28000</v>
      </c>
      <c r="AJ336" s="129" t="n">
        <v>16000</v>
      </c>
      <c r="AK336" s="197" t="n">
        <v>30000</v>
      </c>
      <c r="AL336" s="197" t="n">
        <v>15000</v>
      </c>
      <c r="AM336" s="197"/>
      <c r="AN336" s="129" t="n">
        <f aca="false">SUM(AK336+AL336-AM336)</f>
        <v>45000</v>
      </c>
      <c r="AO336" s="176" t="n">
        <f aca="false">SUM(AN336/$AN$2)</f>
        <v>5972.52637865817</v>
      </c>
      <c r="AP336" s="131" t="n">
        <v>35000</v>
      </c>
      <c r="AQ336" s="131"/>
      <c r="AR336" s="176" t="n">
        <f aca="false">SUM(AP336/$AN$2)</f>
        <v>4645.29829451191</v>
      </c>
      <c r="AS336" s="131"/>
      <c r="AT336" s="131"/>
      <c r="AU336" s="176" t="n">
        <v>1161.32</v>
      </c>
      <c r="AV336" s="177" t="n">
        <f aca="false">SUM(AU336/AR336*100)</f>
        <v>24.9999015428571</v>
      </c>
      <c r="AW336" s="176"/>
      <c r="AX336" s="129"/>
      <c r="AY336" s="176" t="n">
        <v>1161.32</v>
      </c>
      <c r="BB336" s="19" t="n">
        <f aca="false">SUM(AW336+AX336+AY336+AZ336+BA336)</f>
        <v>1161.32</v>
      </c>
      <c r="BC336" s="143" t="n">
        <f aca="false">SUM(AU336-BB336)</f>
        <v>0</v>
      </c>
    </row>
    <row r="337" customFormat="false" ht="12.75" hidden="false" customHeight="false" outlineLevel="0" collapsed="false">
      <c r="A337" s="221"/>
      <c r="B337" s="194"/>
      <c r="C337" s="194"/>
      <c r="D337" s="194"/>
      <c r="E337" s="194"/>
      <c r="F337" s="194"/>
      <c r="G337" s="194"/>
      <c r="H337" s="194"/>
      <c r="I337" s="195" t="n">
        <v>38113</v>
      </c>
      <c r="J337" s="196" t="s">
        <v>470</v>
      </c>
      <c r="K337" s="197"/>
      <c r="L337" s="197"/>
      <c r="M337" s="197"/>
      <c r="N337" s="197"/>
      <c r="O337" s="197"/>
      <c r="P337" s="197"/>
      <c r="Q337" s="197"/>
      <c r="R337" s="197"/>
      <c r="S337" s="197"/>
      <c r="T337" s="197"/>
      <c r="U337" s="197"/>
      <c r="V337" s="176"/>
      <c r="W337" s="176"/>
      <c r="X337" s="197"/>
      <c r="Y337" s="197"/>
      <c r="Z337" s="197"/>
      <c r="AA337" s="197" t="n">
        <v>10000</v>
      </c>
      <c r="AB337" s="197"/>
      <c r="AC337" s="197" t="n">
        <v>10000</v>
      </c>
      <c r="AD337" s="197" t="n">
        <v>10000</v>
      </c>
      <c r="AE337" s="197"/>
      <c r="AF337" s="197"/>
      <c r="AG337" s="198" t="n">
        <f aca="false">SUM(AD337+AE337-AF337)</f>
        <v>10000</v>
      </c>
      <c r="AH337" s="197" t="n">
        <v>5000</v>
      </c>
      <c r="AI337" s="197" t="n">
        <v>10000</v>
      </c>
      <c r="AJ337" s="129" t="n">
        <v>5000</v>
      </c>
      <c r="AK337" s="197" t="n">
        <v>10000</v>
      </c>
      <c r="AL337" s="197"/>
      <c r="AM337" s="197"/>
      <c r="AN337" s="129" t="n">
        <f aca="false">SUM(AK337+AL337-AM337)</f>
        <v>10000</v>
      </c>
      <c r="AO337" s="176" t="n">
        <f aca="false">SUM(AN337/$AN$2)</f>
        <v>1327.22808414626</v>
      </c>
      <c r="AP337" s="131" t="n">
        <v>15000</v>
      </c>
      <c r="AQ337" s="131"/>
      <c r="AR337" s="176" t="n">
        <f aca="false">SUM(AP337/$AN$2)</f>
        <v>1990.84212621939</v>
      </c>
      <c r="AS337" s="131"/>
      <c r="AT337" s="131"/>
      <c r="AU337" s="176" t="n">
        <v>955.42</v>
      </c>
      <c r="AV337" s="177" t="n">
        <f aca="false">SUM(AU337/AR337*100)</f>
        <v>47.9907466</v>
      </c>
      <c r="AW337" s="176"/>
      <c r="AX337" s="129"/>
      <c r="AY337" s="176" t="n">
        <v>955.42</v>
      </c>
      <c r="BB337" s="19" t="n">
        <f aca="false">SUM(AW337+AX337+AY337+AZ337+BA337)</f>
        <v>955.42</v>
      </c>
      <c r="BC337" s="143" t="n">
        <f aca="false">SUM(AU337-BB337)</f>
        <v>0</v>
      </c>
    </row>
    <row r="338" customFormat="false" ht="12.75" hidden="false" customHeight="false" outlineLevel="0" collapsed="false">
      <c r="A338" s="221"/>
      <c r="B338" s="194"/>
      <c r="C338" s="194"/>
      <c r="D338" s="194"/>
      <c r="E338" s="194"/>
      <c r="F338" s="194"/>
      <c r="G338" s="194"/>
      <c r="H338" s="194"/>
      <c r="I338" s="195" t="n">
        <v>38113</v>
      </c>
      <c r="J338" s="196" t="s">
        <v>471</v>
      </c>
      <c r="K338" s="197"/>
      <c r="L338" s="197"/>
      <c r="M338" s="197"/>
      <c r="N338" s="197"/>
      <c r="O338" s="197"/>
      <c r="P338" s="197"/>
      <c r="Q338" s="197"/>
      <c r="R338" s="197"/>
      <c r="S338" s="197"/>
      <c r="T338" s="197"/>
      <c r="U338" s="197"/>
      <c r="V338" s="176"/>
      <c r="W338" s="176"/>
      <c r="X338" s="197"/>
      <c r="Y338" s="197"/>
      <c r="Z338" s="197"/>
      <c r="AA338" s="197" t="n">
        <v>2000</v>
      </c>
      <c r="AB338" s="197"/>
      <c r="AC338" s="197" t="n">
        <v>2000</v>
      </c>
      <c r="AD338" s="197" t="n">
        <v>2000</v>
      </c>
      <c r="AE338" s="197"/>
      <c r="AF338" s="197"/>
      <c r="AG338" s="198" t="n">
        <f aca="false">SUM(AD338+AE338-AF338)</f>
        <v>2000</v>
      </c>
      <c r="AH338" s="197" t="n">
        <v>2000</v>
      </c>
      <c r="AI338" s="197" t="n">
        <v>2000</v>
      </c>
      <c r="AJ338" s="129" t="n">
        <v>2000</v>
      </c>
      <c r="AK338" s="197" t="n">
        <v>2000</v>
      </c>
      <c r="AL338" s="197"/>
      <c r="AM338" s="197"/>
      <c r="AN338" s="129" t="n">
        <f aca="false">SUM(AK338+AL338-AM338)</f>
        <v>2000</v>
      </c>
      <c r="AO338" s="176" t="n">
        <f aca="false">SUM(AN338/$AN$2)</f>
        <v>265.445616829252</v>
      </c>
      <c r="AP338" s="131" t="n">
        <v>2000</v>
      </c>
      <c r="AQ338" s="131"/>
      <c r="AR338" s="176" t="n">
        <f aca="false">SUM(AP338/$AN$2)</f>
        <v>265.445616829252</v>
      </c>
      <c r="AS338" s="131"/>
      <c r="AT338" s="131"/>
      <c r="AU338" s="176"/>
      <c r="AV338" s="177" t="n">
        <f aca="false">SUM(AU338/AR338*100)</f>
        <v>0</v>
      </c>
      <c r="AW338" s="176"/>
      <c r="AX338" s="129"/>
      <c r="AY338" s="176"/>
      <c r="BB338" s="19" t="n">
        <f aca="false">SUM(AW338+AX338+AY338+AZ338+BA338)</f>
        <v>0</v>
      </c>
      <c r="BC338" s="143" t="n">
        <f aca="false">SUM(AU338-BB338)</f>
        <v>0</v>
      </c>
    </row>
    <row r="339" customFormat="false" ht="12.75" hidden="false" customHeight="false" outlineLevel="0" collapsed="false">
      <c r="A339" s="221"/>
      <c r="B339" s="194"/>
      <c r="C339" s="194"/>
      <c r="D339" s="194"/>
      <c r="E339" s="194"/>
      <c r="F339" s="194"/>
      <c r="G339" s="194"/>
      <c r="H339" s="194"/>
      <c r="I339" s="195" t="n">
        <v>38113</v>
      </c>
      <c r="J339" s="196" t="s">
        <v>472</v>
      </c>
      <c r="K339" s="197" t="n">
        <v>77000</v>
      </c>
      <c r="L339" s="197" t="n">
        <v>30000</v>
      </c>
      <c r="M339" s="197" t="n">
        <v>30000</v>
      </c>
      <c r="N339" s="197" t="n">
        <v>17000</v>
      </c>
      <c r="O339" s="197" t="n">
        <v>17000</v>
      </c>
      <c r="P339" s="197" t="n">
        <v>15000</v>
      </c>
      <c r="Q339" s="197" t="n">
        <v>15000</v>
      </c>
      <c r="R339" s="197" t="n">
        <v>12000</v>
      </c>
      <c r="S339" s="197" t="n">
        <v>15000</v>
      </c>
      <c r="T339" s="197" t="n">
        <v>8500</v>
      </c>
      <c r="U339" s="197"/>
      <c r="V339" s="176" t="n">
        <f aca="false">S339/P339*100</f>
        <v>100</v>
      </c>
      <c r="W339" s="176" t="n">
        <v>15000</v>
      </c>
      <c r="X339" s="197" t="n">
        <v>30000</v>
      </c>
      <c r="Y339" s="197" t="n">
        <v>70000</v>
      </c>
      <c r="Z339" s="197" t="n">
        <v>90000</v>
      </c>
      <c r="AA339" s="197" t="n">
        <v>21000</v>
      </c>
      <c r="AB339" s="197" t="n">
        <v>28000</v>
      </c>
      <c r="AC339" s="197" t="n">
        <v>21000</v>
      </c>
      <c r="AD339" s="197" t="n">
        <v>18000</v>
      </c>
      <c r="AE339" s="197"/>
      <c r="AF339" s="197"/>
      <c r="AG339" s="198" t="n">
        <f aca="false">SUM(AD339+AE339-AF339)</f>
        <v>18000</v>
      </c>
      <c r="AH339" s="197" t="n">
        <v>4500</v>
      </c>
      <c r="AI339" s="197" t="n">
        <v>18000</v>
      </c>
      <c r="AJ339" s="129" t="n">
        <v>4500</v>
      </c>
      <c r="AK339" s="197" t="n">
        <v>18000</v>
      </c>
      <c r="AL339" s="197"/>
      <c r="AM339" s="197"/>
      <c r="AN339" s="129" t="n">
        <f aca="false">SUM(AK339+AL339-AM339)</f>
        <v>18000</v>
      </c>
      <c r="AO339" s="176" t="n">
        <f aca="false">SUM(AN339/$AN$2)</f>
        <v>2389.01055146327</v>
      </c>
      <c r="AP339" s="131" t="n">
        <v>18000</v>
      </c>
      <c r="AQ339" s="131"/>
      <c r="AR339" s="176" t="n">
        <f aca="false">SUM(AP339/$AN$2)</f>
        <v>2389.01055146327</v>
      </c>
      <c r="AS339" s="131"/>
      <c r="AT339" s="131"/>
      <c r="AU339" s="176" t="n">
        <v>750</v>
      </c>
      <c r="AV339" s="177" t="n">
        <f aca="false">SUM(AU339/AR339*100)</f>
        <v>31.39375</v>
      </c>
      <c r="AW339" s="176"/>
      <c r="AX339" s="131"/>
      <c r="AY339" s="176" t="n">
        <v>750</v>
      </c>
      <c r="BB339" s="19" t="n">
        <f aca="false">SUM(AW339+AX339+AY339+AZ339+BA339)</f>
        <v>750</v>
      </c>
      <c r="BC339" s="143" t="n">
        <f aca="false">SUM(AU339-BB339)</f>
        <v>0</v>
      </c>
    </row>
    <row r="340" customFormat="false" ht="12.75" hidden="false" customHeight="false" outlineLevel="0" collapsed="false">
      <c r="A340" s="221"/>
      <c r="B340" s="194"/>
      <c r="C340" s="194"/>
      <c r="D340" s="194"/>
      <c r="E340" s="194"/>
      <c r="F340" s="194"/>
      <c r="G340" s="194"/>
      <c r="H340" s="194"/>
      <c r="I340" s="195" t="n">
        <v>38113</v>
      </c>
      <c r="J340" s="196" t="s">
        <v>473</v>
      </c>
      <c r="K340" s="197"/>
      <c r="L340" s="197"/>
      <c r="M340" s="197"/>
      <c r="N340" s="197"/>
      <c r="O340" s="197"/>
      <c r="P340" s="197" t="n">
        <v>50000</v>
      </c>
      <c r="Q340" s="197" t="n">
        <v>50000</v>
      </c>
      <c r="R340" s="197" t="n">
        <v>43400</v>
      </c>
      <c r="S340" s="188" t="n">
        <v>70000</v>
      </c>
      <c r="T340" s="197" t="n">
        <v>46800</v>
      </c>
      <c r="U340" s="197"/>
      <c r="V340" s="176" t="n">
        <f aca="false">S340/P340*100</f>
        <v>140</v>
      </c>
      <c r="W340" s="188" t="n">
        <v>95000</v>
      </c>
      <c r="X340" s="197" t="n">
        <v>20000</v>
      </c>
      <c r="Y340" s="197" t="n">
        <v>20000</v>
      </c>
      <c r="Z340" s="197" t="n">
        <v>50000</v>
      </c>
      <c r="AA340" s="197" t="n">
        <v>50000</v>
      </c>
      <c r="AB340" s="197" t="n">
        <v>5000</v>
      </c>
      <c r="AC340" s="197" t="n">
        <v>100000</v>
      </c>
      <c r="AD340" s="197" t="n">
        <v>100000</v>
      </c>
      <c r="AE340" s="197"/>
      <c r="AF340" s="197"/>
      <c r="AG340" s="198" t="n">
        <f aca="false">SUM(AD340+AE340-AF340)</f>
        <v>100000</v>
      </c>
      <c r="AH340" s="197" t="n">
        <v>40000</v>
      </c>
      <c r="AI340" s="197" t="n">
        <v>100000</v>
      </c>
      <c r="AJ340" s="129" t="n">
        <v>50000</v>
      </c>
      <c r="AK340" s="197" t="n">
        <v>150000</v>
      </c>
      <c r="AL340" s="197" t="n">
        <v>25000</v>
      </c>
      <c r="AM340" s="197"/>
      <c r="AN340" s="129" t="n">
        <f aca="false">SUM(AK340+AL340-AM340)</f>
        <v>175000</v>
      </c>
      <c r="AO340" s="176" t="n">
        <f aca="false">SUM(AN340/$AN$2)</f>
        <v>23226.4914725596</v>
      </c>
      <c r="AP340" s="131" t="n">
        <v>125000</v>
      </c>
      <c r="AQ340" s="131"/>
      <c r="AR340" s="176" t="n">
        <f aca="false">SUM(AP340/$AN$2)</f>
        <v>16590.3510518283</v>
      </c>
      <c r="AS340" s="131"/>
      <c r="AT340" s="131"/>
      <c r="AU340" s="176" t="n">
        <v>6000</v>
      </c>
      <c r="AV340" s="177" t="n">
        <f aca="false">SUM(AU340/AR340*100)</f>
        <v>36.1656</v>
      </c>
      <c r="AW340" s="176"/>
      <c r="AX340" s="129"/>
      <c r="AY340" s="176" t="n">
        <v>6000</v>
      </c>
      <c r="BB340" s="19" t="n">
        <f aca="false">SUM(AW340+AX340+AY340+AZ340+BA340)</f>
        <v>6000</v>
      </c>
      <c r="BC340" s="143" t="n">
        <f aca="false">SUM(AU340-BB340)</f>
        <v>0</v>
      </c>
    </row>
    <row r="341" customFormat="false" ht="12.75" hidden="false" customHeight="false" outlineLevel="0" collapsed="false">
      <c r="A341" s="184" t="s">
        <v>474</v>
      </c>
      <c r="B341" s="200"/>
      <c r="C341" s="200"/>
      <c r="D341" s="200"/>
      <c r="E341" s="200"/>
      <c r="F341" s="200"/>
      <c r="G341" s="200"/>
      <c r="H341" s="200"/>
      <c r="I341" s="180" t="s">
        <v>475</v>
      </c>
      <c r="J341" s="181" t="s">
        <v>476</v>
      </c>
      <c r="K341" s="182" t="n">
        <f aca="false">SUM(K342)</f>
        <v>398010</v>
      </c>
      <c r="L341" s="182" t="n">
        <f aca="false">SUM(L342)</f>
        <v>170000</v>
      </c>
      <c r="M341" s="182" t="n">
        <f aca="false">SUM(M342)</f>
        <v>170000</v>
      </c>
      <c r="N341" s="182" t="n">
        <f aca="false">SUM(N342)</f>
        <v>36000</v>
      </c>
      <c r="O341" s="182" t="n">
        <f aca="false">SUM(O342)</f>
        <v>36000</v>
      </c>
      <c r="P341" s="182" t="n">
        <f aca="false">SUM(P342)</f>
        <v>70000</v>
      </c>
      <c r="Q341" s="182" t="n">
        <f aca="false">SUM(Q342)</f>
        <v>70000</v>
      </c>
      <c r="R341" s="182" t="n">
        <f aca="false">SUM(R342)</f>
        <v>40000</v>
      </c>
      <c r="S341" s="182" t="n">
        <f aca="false">SUM(S342)</f>
        <v>80000</v>
      </c>
      <c r="T341" s="182" t="n">
        <f aca="false">SUM(T342)</f>
        <v>45000</v>
      </c>
      <c r="U341" s="182" t="n">
        <f aca="false">SUM(U342)</f>
        <v>0</v>
      </c>
      <c r="V341" s="182" t="n">
        <f aca="false">SUM(V342)</f>
        <v>114.285714285714</v>
      </c>
      <c r="W341" s="182" t="n">
        <f aca="false">SUM(W342)</f>
        <v>100000</v>
      </c>
      <c r="X341" s="182" t="n">
        <f aca="false">SUM(X342)</f>
        <v>150000</v>
      </c>
      <c r="Y341" s="182" t="n">
        <f aca="false">SUM(Y342)</f>
        <v>174000</v>
      </c>
      <c r="Z341" s="182" t="n">
        <f aca="false">SUM(Z342)</f>
        <v>207000</v>
      </c>
      <c r="AA341" s="182" t="n">
        <f aca="false">SUM(AA342)</f>
        <v>207000</v>
      </c>
      <c r="AB341" s="182" t="n">
        <f aca="false">SUM(AB342)</f>
        <v>135700</v>
      </c>
      <c r="AC341" s="182" t="n">
        <f aca="false">SUM(AC342)</f>
        <v>207000</v>
      </c>
      <c r="AD341" s="182" t="n">
        <f aca="false">SUM(AD342)</f>
        <v>207000</v>
      </c>
      <c r="AE341" s="182" t="n">
        <f aca="false">SUM(AE342)</f>
        <v>0</v>
      </c>
      <c r="AF341" s="182" t="n">
        <f aca="false">SUM(AF342)</f>
        <v>0</v>
      </c>
      <c r="AG341" s="182" t="n">
        <f aca="false">SUM(AG342)</f>
        <v>207000</v>
      </c>
      <c r="AH341" s="182" t="n">
        <f aca="false">SUM(AH342)</f>
        <v>138000</v>
      </c>
      <c r="AI341" s="182" t="n">
        <f aca="false">SUM(AI342)</f>
        <v>207000</v>
      </c>
      <c r="AJ341" s="182" t="n">
        <f aca="false">SUM(AJ342)</f>
        <v>115000</v>
      </c>
      <c r="AK341" s="182" t="n">
        <f aca="false">SUM(AK342)</f>
        <v>293000</v>
      </c>
      <c r="AL341" s="182" t="n">
        <f aca="false">SUM(AL342)</f>
        <v>130000</v>
      </c>
      <c r="AM341" s="182" t="n">
        <f aca="false">SUM(AM342)</f>
        <v>0</v>
      </c>
      <c r="AN341" s="182" t="n">
        <f aca="false">SUM(AN342)</f>
        <v>423000</v>
      </c>
      <c r="AO341" s="176" t="n">
        <f aca="false">SUM(AN341/$AN$2)</f>
        <v>56141.7479593868</v>
      </c>
      <c r="AP341" s="183" t="n">
        <f aca="false">SUM(AP342)</f>
        <v>431000</v>
      </c>
      <c r="AQ341" s="183" t="n">
        <f aca="false">SUM(AQ342)</f>
        <v>0</v>
      </c>
      <c r="AR341" s="176" t="n">
        <f aca="false">SUM(AP341/$AN$2)</f>
        <v>57203.5304267038</v>
      </c>
      <c r="AS341" s="183" t="n">
        <f aca="false">SUM(AS342)</f>
        <v>431000</v>
      </c>
      <c r="AT341" s="183" t="n">
        <f aca="false">SUM(AT342)</f>
        <v>0</v>
      </c>
      <c r="AU341" s="176" t="n">
        <f aca="false">SUM(AU342)</f>
        <v>32397.25</v>
      </c>
      <c r="AV341" s="177" t="n">
        <f aca="false">SUM(AU341/AR341*100)</f>
        <v>56.6350533932715</v>
      </c>
      <c r="BB341" s="19" t="n">
        <f aca="false">SUM(AW341+AX341+AY341+AZ341+BA341)</f>
        <v>0</v>
      </c>
      <c r="BC341" s="143" t="n">
        <f aca="false">SUM(AU341-BB341)</f>
        <v>32397.25</v>
      </c>
    </row>
    <row r="342" customFormat="false" ht="12.75" hidden="false" customHeight="false" outlineLevel="0" collapsed="false">
      <c r="A342" s="171" t="s">
        <v>477</v>
      </c>
      <c r="B342" s="172"/>
      <c r="C342" s="172"/>
      <c r="D342" s="172"/>
      <c r="E342" s="172"/>
      <c r="F342" s="172"/>
      <c r="G342" s="172"/>
      <c r="H342" s="172"/>
      <c r="I342" s="185" t="s">
        <v>478</v>
      </c>
      <c r="J342" s="186" t="s">
        <v>479</v>
      </c>
      <c r="K342" s="187" t="n">
        <f aca="false">SUM(K343)</f>
        <v>398010</v>
      </c>
      <c r="L342" s="187" t="n">
        <f aca="false">SUM(L343)</f>
        <v>170000</v>
      </c>
      <c r="M342" s="187" t="n">
        <f aca="false">SUM(M343)</f>
        <v>170000</v>
      </c>
      <c r="N342" s="175" t="n">
        <f aca="false">SUM(N343)</f>
        <v>36000</v>
      </c>
      <c r="O342" s="175" t="n">
        <f aca="false">SUM(O343)</f>
        <v>36000</v>
      </c>
      <c r="P342" s="175" t="n">
        <f aca="false">SUM(P343)</f>
        <v>70000</v>
      </c>
      <c r="Q342" s="175" t="n">
        <f aca="false">SUM(Q343)</f>
        <v>70000</v>
      </c>
      <c r="R342" s="175" t="n">
        <f aca="false">SUM(R343)</f>
        <v>40000</v>
      </c>
      <c r="S342" s="175" t="n">
        <f aca="false">SUM(S343)</f>
        <v>80000</v>
      </c>
      <c r="T342" s="175" t="n">
        <f aca="false">SUM(T343)</f>
        <v>45000</v>
      </c>
      <c r="U342" s="175" t="n">
        <f aca="false">SUM(U343)</f>
        <v>0</v>
      </c>
      <c r="V342" s="175" t="n">
        <f aca="false">SUM(V343)</f>
        <v>114.285714285714</v>
      </c>
      <c r="W342" s="175" t="n">
        <f aca="false">SUM(W343)</f>
        <v>100000</v>
      </c>
      <c r="X342" s="175" t="n">
        <f aca="false">SUM(X343)</f>
        <v>150000</v>
      </c>
      <c r="Y342" s="175" t="n">
        <f aca="false">SUM(Y343)</f>
        <v>174000</v>
      </c>
      <c r="Z342" s="175" t="n">
        <f aca="false">SUM(Z343)</f>
        <v>207000</v>
      </c>
      <c r="AA342" s="175" t="n">
        <f aca="false">SUM(AA343)</f>
        <v>207000</v>
      </c>
      <c r="AB342" s="175" t="n">
        <f aca="false">SUM(AB343)</f>
        <v>135700</v>
      </c>
      <c r="AC342" s="175" t="n">
        <f aca="false">SUM(AC343)</f>
        <v>207000</v>
      </c>
      <c r="AD342" s="175" t="n">
        <f aca="false">SUM(AD343)</f>
        <v>207000</v>
      </c>
      <c r="AE342" s="175" t="n">
        <f aca="false">SUM(AE343)</f>
        <v>0</v>
      </c>
      <c r="AF342" s="175" t="n">
        <f aca="false">SUM(AF343)</f>
        <v>0</v>
      </c>
      <c r="AG342" s="175" t="n">
        <f aca="false">SUM(AG343)</f>
        <v>207000</v>
      </c>
      <c r="AH342" s="175" t="n">
        <f aca="false">SUM(AH343)</f>
        <v>138000</v>
      </c>
      <c r="AI342" s="175" t="n">
        <f aca="false">SUM(AI343)</f>
        <v>207000</v>
      </c>
      <c r="AJ342" s="175" t="n">
        <f aca="false">SUM(AJ343)</f>
        <v>115000</v>
      </c>
      <c r="AK342" s="175" t="n">
        <f aca="false">SUM(AK343)</f>
        <v>293000</v>
      </c>
      <c r="AL342" s="175" t="n">
        <f aca="false">SUM(AL343)</f>
        <v>130000</v>
      </c>
      <c r="AM342" s="175" t="n">
        <f aca="false">SUM(AM343)</f>
        <v>0</v>
      </c>
      <c r="AN342" s="175" t="n">
        <f aca="false">SUM(AN343)</f>
        <v>423000</v>
      </c>
      <c r="AO342" s="176" t="n">
        <f aca="false">SUM(AN342/$AN$2)</f>
        <v>56141.7479593868</v>
      </c>
      <c r="AP342" s="176" t="n">
        <f aca="false">SUM(AP343)</f>
        <v>431000</v>
      </c>
      <c r="AQ342" s="176" t="n">
        <f aca="false">SUM(AQ343)</f>
        <v>0</v>
      </c>
      <c r="AR342" s="176" t="n">
        <f aca="false">SUM(AP342/$AN$2)</f>
        <v>57203.5304267038</v>
      </c>
      <c r="AS342" s="176" t="n">
        <f aca="false">SUM(AS343)</f>
        <v>431000</v>
      </c>
      <c r="AT342" s="176" t="n">
        <f aca="false">SUM(AT343)</f>
        <v>0</v>
      </c>
      <c r="AU342" s="176" t="n">
        <f aca="false">SUM(AU343)</f>
        <v>32397.25</v>
      </c>
      <c r="AV342" s="177" t="n">
        <f aca="false">SUM(AU342/AR342*100)</f>
        <v>56.6350533932715</v>
      </c>
      <c r="BB342" s="19" t="n">
        <f aca="false">SUM(AW342+AX342+AY342+AZ342+BA342)</f>
        <v>0</v>
      </c>
      <c r="BC342" s="143" t="n">
        <f aca="false">SUM(AU342-BB342)</f>
        <v>32397.25</v>
      </c>
    </row>
    <row r="343" customFormat="false" ht="12.75" hidden="false" customHeight="false" outlineLevel="0" collapsed="false">
      <c r="A343" s="171"/>
      <c r="B343" s="172"/>
      <c r="C343" s="172"/>
      <c r="D343" s="172"/>
      <c r="E343" s="172"/>
      <c r="F343" s="172"/>
      <c r="G343" s="172"/>
      <c r="H343" s="172"/>
      <c r="I343" s="180" t="s">
        <v>480</v>
      </c>
      <c r="J343" s="181"/>
      <c r="K343" s="182" t="n">
        <f aca="false">SUM(K345)</f>
        <v>398010</v>
      </c>
      <c r="L343" s="182" t="n">
        <f aca="false">SUM(L345)</f>
        <v>170000</v>
      </c>
      <c r="M343" s="182" t="n">
        <f aca="false">SUM(M345)</f>
        <v>170000</v>
      </c>
      <c r="N343" s="182" t="n">
        <f aca="false">SUM(N345)</f>
        <v>36000</v>
      </c>
      <c r="O343" s="182" t="n">
        <f aca="false">SUM(O345)</f>
        <v>36000</v>
      </c>
      <c r="P343" s="182" t="n">
        <f aca="false">SUM(P345)</f>
        <v>70000</v>
      </c>
      <c r="Q343" s="182" t="n">
        <f aca="false">SUM(Q345)</f>
        <v>70000</v>
      </c>
      <c r="R343" s="182" t="n">
        <f aca="false">SUM(R345)</f>
        <v>40000</v>
      </c>
      <c r="S343" s="182" t="n">
        <f aca="false">SUM(S345)</f>
        <v>80000</v>
      </c>
      <c r="T343" s="182" t="n">
        <f aca="false">SUM(T345)</f>
        <v>45000</v>
      </c>
      <c r="U343" s="182" t="n">
        <f aca="false">SUM(U345)</f>
        <v>0</v>
      </c>
      <c r="V343" s="182" t="n">
        <f aca="false">SUM(V345)</f>
        <v>114.285714285714</v>
      </c>
      <c r="W343" s="182" t="n">
        <f aca="false">SUM(W345)</f>
        <v>100000</v>
      </c>
      <c r="X343" s="182" t="n">
        <f aca="false">SUM(X345)</f>
        <v>150000</v>
      </c>
      <c r="Y343" s="182" t="n">
        <f aca="false">SUM(Y345)</f>
        <v>174000</v>
      </c>
      <c r="Z343" s="182" t="n">
        <f aca="false">SUM(Z345)</f>
        <v>207000</v>
      </c>
      <c r="AA343" s="182" t="n">
        <f aca="false">SUM(AA345)</f>
        <v>207000</v>
      </c>
      <c r="AB343" s="182" t="n">
        <f aca="false">SUM(AB345)</f>
        <v>135700</v>
      </c>
      <c r="AC343" s="182" t="n">
        <f aca="false">SUM(AC345)</f>
        <v>207000</v>
      </c>
      <c r="AD343" s="182" t="n">
        <f aca="false">SUM(AD345)</f>
        <v>207000</v>
      </c>
      <c r="AE343" s="182" t="n">
        <f aca="false">SUM(AE345)</f>
        <v>0</v>
      </c>
      <c r="AF343" s="182" t="n">
        <f aca="false">SUM(AF345)</f>
        <v>0</v>
      </c>
      <c r="AG343" s="182" t="n">
        <f aca="false">SUM(AG345)</f>
        <v>207000</v>
      </c>
      <c r="AH343" s="182" t="n">
        <f aca="false">SUM(AH345)</f>
        <v>138000</v>
      </c>
      <c r="AI343" s="182" t="n">
        <f aca="false">SUM(AI345)</f>
        <v>207000</v>
      </c>
      <c r="AJ343" s="182" t="n">
        <f aca="false">SUM(AJ345)</f>
        <v>115000</v>
      </c>
      <c r="AK343" s="182" t="n">
        <f aca="false">SUM(AK345)</f>
        <v>293000</v>
      </c>
      <c r="AL343" s="182" t="n">
        <f aca="false">SUM(AL345)</f>
        <v>130000</v>
      </c>
      <c r="AM343" s="182" t="n">
        <f aca="false">SUM(AM345)</f>
        <v>0</v>
      </c>
      <c r="AN343" s="182" t="n">
        <f aca="false">SUM(AN345)</f>
        <v>423000</v>
      </c>
      <c r="AO343" s="176" t="n">
        <f aca="false">SUM(AN343/$AN$2)</f>
        <v>56141.7479593868</v>
      </c>
      <c r="AP343" s="183" t="n">
        <f aca="false">SUM(AP345)</f>
        <v>431000</v>
      </c>
      <c r="AQ343" s="183" t="n">
        <f aca="false">SUM(AQ345)</f>
        <v>0</v>
      </c>
      <c r="AR343" s="176" t="n">
        <f aca="false">SUM(AP343/$AN$2)</f>
        <v>57203.5304267038</v>
      </c>
      <c r="AS343" s="183" t="n">
        <f aca="false">SUM(AS345)</f>
        <v>431000</v>
      </c>
      <c r="AT343" s="183" t="n">
        <f aca="false">SUM(AT345)</f>
        <v>0</v>
      </c>
      <c r="AU343" s="176" t="n">
        <f aca="false">SUM(AU344)</f>
        <v>32397.25</v>
      </c>
      <c r="AV343" s="177" t="n">
        <f aca="false">SUM(AU343/AR343*100)</f>
        <v>56.6350533932715</v>
      </c>
      <c r="BB343" s="19" t="n">
        <f aca="false">SUM(AW343+AX343+AY343+AZ343+BA343)</f>
        <v>0</v>
      </c>
      <c r="BC343" s="143" t="n">
        <f aca="false">SUM(AU343-BB343)</f>
        <v>32397.25</v>
      </c>
    </row>
    <row r="344" customFormat="false" ht="12.75" hidden="false" customHeight="false" outlineLevel="0" collapsed="false">
      <c r="A344" s="171"/>
      <c r="B344" s="172" t="s">
        <v>229</v>
      </c>
      <c r="C344" s="172"/>
      <c r="D344" s="172"/>
      <c r="E344" s="172"/>
      <c r="F344" s="172"/>
      <c r="G344" s="172"/>
      <c r="H344" s="172"/>
      <c r="I344" s="201" t="s">
        <v>230</v>
      </c>
      <c r="J344" s="186" t="s">
        <v>28</v>
      </c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82"/>
      <c r="AA344" s="182"/>
      <c r="AB344" s="182"/>
      <c r="AC344" s="182"/>
      <c r="AD344" s="182"/>
      <c r="AE344" s="182"/>
      <c r="AF344" s="182"/>
      <c r="AG344" s="182"/>
      <c r="AH344" s="182"/>
      <c r="AI344" s="182"/>
      <c r="AJ344" s="182"/>
      <c r="AK344" s="182"/>
      <c r="AL344" s="182"/>
      <c r="AM344" s="182"/>
      <c r="AN344" s="182"/>
      <c r="AO344" s="176" t="n">
        <f aca="false">SUM(AN344/$AN$2)</f>
        <v>0</v>
      </c>
      <c r="AP344" s="183" t="n">
        <v>431000</v>
      </c>
      <c r="AQ344" s="183"/>
      <c r="AR344" s="176" t="n">
        <f aca="false">SUM(AP344/$AN$2)</f>
        <v>57203.5304267038</v>
      </c>
      <c r="AS344" s="183" t="n">
        <v>431000</v>
      </c>
      <c r="AT344" s="183"/>
      <c r="AU344" s="176" t="n">
        <f aca="false">SUM(AU345)</f>
        <v>32397.25</v>
      </c>
      <c r="AV344" s="177" t="n">
        <f aca="false">SUM(AU344/AR344*100)</f>
        <v>56.6350533932715</v>
      </c>
      <c r="BC344" s="143" t="n">
        <f aca="false">SUM(AU344-BB344)</f>
        <v>32397.25</v>
      </c>
    </row>
    <row r="345" customFormat="false" ht="12.75" hidden="false" customHeight="false" outlineLevel="0" collapsed="false">
      <c r="A345" s="189"/>
      <c r="B345" s="190"/>
      <c r="C345" s="190"/>
      <c r="D345" s="190"/>
      <c r="E345" s="190"/>
      <c r="F345" s="190"/>
      <c r="G345" s="190"/>
      <c r="H345" s="190"/>
      <c r="I345" s="191" t="n">
        <v>3</v>
      </c>
      <c r="J345" s="84" t="s">
        <v>64</v>
      </c>
      <c r="K345" s="192" t="n">
        <f aca="false">SUM(K346)</f>
        <v>398010</v>
      </c>
      <c r="L345" s="192" t="n">
        <f aca="false">SUM(L346)</f>
        <v>170000</v>
      </c>
      <c r="M345" s="192" t="n">
        <f aca="false">SUM(M346)</f>
        <v>170000</v>
      </c>
      <c r="N345" s="192" t="n">
        <f aca="false">SUM(N346)</f>
        <v>36000</v>
      </c>
      <c r="O345" s="192" t="n">
        <f aca="false">SUM(O346)</f>
        <v>36000</v>
      </c>
      <c r="P345" s="192" t="n">
        <f aca="false">SUM(P346)</f>
        <v>70000</v>
      </c>
      <c r="Q345" s="192" t="n">
        <f aca="false">SUM(Q346)</f>
        <v>70000</v>
      </c>
      <c r="R345" s="192" t="n">
        <f aca="false">SUM(R346)</f>
        <v>40000</v>
      </c>
      <c r="S345" s="192" t="n">
        <f aca="false">SUM(S346)</f>
        <v>80000</v>
      </c>
      <c r="T345" s="192" t="n">
        <f aca="false">SUM(T346)</f>
        <v>45000</v>
      </c>
      <c r="U345" s="192" t="n">
        <f aca="false">SUM(U346)</f>
        <v>0</v>
      </c>
      <c r="V345" s="192" t="n">
        <f aca="false">SUM(V346)</f>
        <v>114.285714285714</v>
      </c>
      <c r="W345" s="192" t="n">
        <f aca="false">SUM(W346)</f>
        <v>100000</v>
      </c>
      <c r="X345" s="192" t="n">
        <f aca="false">SUM(X346)</f>
        <v>150000</v>
      </c>
      <c r="Y345" s="192" t="n">
        <f aca="false">SUM(Y346)</f>
        <v>174000</v>
      </c>
      <c r="Z345" s="192" t="n">
        <f aca="false">SUM(Z346)</f>
        <v>207000</v>
      </c>
      <c r="AA345" s="192" t="n">
        <f aca="false">SUM(AA346)</f>
        <v>207000</v>
      </c>
      <c r="AB345" s="192" t="n">
        <f aca="false">SUM(AB346)</f>
        <v>135700</v>
      </c>
      <c r="AC345" s="192" t="n">
        <f aca="false">SUM(AC346)</f>
        <v>207000</v>
      </c>
      <c r="AD345" s="192" t="n">
        <f aca="false">SUM(AD346)</f>
        <v>207000</v>
      </c>
      <c r="AE345" s="192" t="n">
        <f aca="false">SUM(AE346)</f>
        <v>0</v>
      </c>
      <c r="AF345" s="192" t="n">
        <f aca="false">SUM(AF346)</f>
        <v>0</v>
      </c>
      <c r="AG345" s="192" t="n">
        <f aca="false">SUM(AG346)</f>
        <v>207000</v>
      </c>
      <c r="AH345" s="192" t="n">
        <f aca="false">SUM(AH346)</f>
        <v>138000</v>
      </c>
      <c r="AI345" s="192" t="n">
        <f aca="false">SUM(AI346)</f>
        <v>207000</v>
      </c>
      <c r="AJ345" s="192" t="n">
        <f aca="false">SUM(AJ346)</f>
        <v>115000</v>
      </c>
      <c r="AK345" s="192" t="n">
        <f aca="false">SUM(AK346)</f>
        <v>293000</v>
      </c>
      <c r="AL345" s="192" t="n">
        <f aca="false">SUM(AL346)</f>
        <v>130000</v>
      </c>
      <c r="AM345" s="192" t="n">
        <f aca="false">SUM(AM346)</f>
        <v>0</v>
      </c>
      <c r="AN345" s="192" t="n">
        <f aca="false">SUM(AN346)</f>
        <v>423000</v>
      </c>
      <c r="AO345" s="176" t="n">
        <f aca="false">SUM(AN345/$AN$2)</f>
        <v>56141.7479593868</v>
      </c>
      <c r="AP345" s="176" t="n">
        <f aca="false">SUM(AP346)</f>
        <v>431000</v>
      </c>
      <c r="AQ345" s="176" t="n">
        <f aca="false">SUM(AQ346)</f>
        <v>0</v>
      </c>
      <c r="AR345" s="176" t="n">
        <f aca="false">SUM(AP345/$AN$2)</f>
        <v>57203.5304267038</v>
      </c>
      <c r="AS345" s="176" t="n">
        <f aca="false">SUM(AS346)</f>
        <v>431000</v>
      </c>
      <c r="AT345" s="176" t="n">
        <f aca="false">SUM(AT346)</f>
        <v>0</v>
      </c>
      <c r="AU345" s="176" t="n">
        <f aca="false">SUM(AU346)</f>
        <v>32397.25</v>
      </c>
      <c r="AV345" s="177" t="n">
        <f aca="false">SUM(AU345/AR345*100)</f>
        <v>56.6350533932715</v>
      </c>
      <c r="BB345" s="19" t="n">
        <f aca="false">SUM(AW345+AX345+AY345+AZ345+BA345)</f>
        <v>0</v>
      </c>
      <c r="BC345" s="143" t="n">
        <f aca="false">SUM(AU345-BB345)</f>
        <v>32397.25</v>
      </c>
    </row>
    <row r="346" customFormat="false" ht="12.75" hidden="false" customHeight="false" outlineLevel="0" collapsed="false">
      <c r="A346" s="189"/>
      <c r="B346" s="190"/>
      <c r="C346" s="190"/>
      <c r="D346" s="190"/>
      <c r="E346" s="190"/>
      <c r="F346" s="190"/>
      <c r="G346" s="190"/>
      <c r="H346" s="190"/>
      <c r="I346" s="191" t="n">
        <v>38</v>
      </c>
      <c r="J346" s="84" t="s">
        <v>70</v>
      </c>
      <c r="K346" s="192" t="n">
        <f aca="false">SUM(K348)</f>
        <v>398010</v>
      </c>
      <c r="L346" s="192" t="n">
        <f aca="false">SUM(L348)</f>
        <v>170000</v>
      </c>
      <c r="M346" s="192" t="n">
        <f aca="false">SUM(M348)</f>
        <v>170000</v>
      </c>
      <c r="N346" s="192" t="n">
        <f aca="false">SUM(N348)</f>
        <v>36000</v>
      </c>
      <c r="O346" s="192" t="n">
        <f aca="false">SUM(O348)</f>
        <v>36000</v>
      </c>
      <c r="P346" s="192" t="n">
        <f aca="false">SUM(P348)</f>
        <v>70000</v>
      </c>
      <c r="Q346" s="192" t="n">
        <f aca="false">SUM(Q348)</f>
        <v>70000</v>
      </c>
      <c r="R346" s="192" t="n">
        <f aca="false">SUM(R348)</f>
        <v>40000</v>
      </c>
      <c r="S346" s="192" t="n">
        <f aca="false">SUM(S348)</f>
        <v>80000</v>
      </c>
      <c r="T346" s="192" t="n">
        <f aca="false">SUM(T348)</f>
        <v>45000</v>
      </c>
      <c r="U346" s="192" t="n">
        <f aca="false">SUM(U348)</f>
        <v>0</v>
      </c>
      <c r="V346" s="192" t="n">
        <f aca="false">SUM(V348)</f>
        <v>114.285714285714</v>
      </c>
      <c r="W346" s="192" t="n">
        <f aca="false">SUM(W347)</f>
        <v>100000</v>
      </c>
      <c r="X346" s="192" t="n">
        <f aca="false">SUM(X347)</f>
        <v>150000</v>
      </c>
      <c r="Y346" s="192" t="n">
        <f aca="false">SUM(Y347)</f>
        <v>174000</v>
      </c>
      <c r="Z346" s="192" t="n">
        <f aca="false">SUM(Z347)</f>
        <v>207000</v>
      </c>
      <c r="AA346" s="192" t="n">
        <f aca="false">SUM(AA347)</f>
        <v>207000</v>
      </c>
      <c r="AB346" s="192" t="n">
        <f aca="false">SUM(AB347)</f>
        <v>135700</v>
      </c>
      <c r="AC346" s="192" t="n">
        <f aca="false">SUM(AC347)</f>
        <v>207000</v>
      </c>
      <c r="AD346" s="192" t="n">
        <f aca="false">SUM(AD347)</f>
        <v>207000</v>
      </c>
      <c r="AE346" s="192" t="n">
        <f aca="false">SUM(AE347)</f>
        <v>0</v>
      </c>
      <c r="AF346" s="192" t="n">
        <f aca="false">SUM(AF347)</f>
        <v>0</v>
      </c>
      <c r="AG346" s="192" t="n">
        <f aca="false">SUM(AG347)</f>
        <v>207000</v>
      </c>
      <c r="AH346" s="192" t="n">
        <f aca="false">SUM(AH347)</f>
        <v>138000</v>
      </c>
      <c r="AI346" s="192" t="n">
        <f aca="false">SUM(AI347)</f>
        <v>207000</v>
      </c>
      <c r="AJ346" s="192" t="n">
        <f aca="false">SUM(AJ347)</f>
        <v>115000</v>
      </c>
      <c r="AK346" s="192" t="n">
        <f aca="false">SUM(AK347)</f>
        <v>293000</v>
      </c>
      <c r="AL346" s="192" t="n">
        <f aca="false">SUM(AL347)</f>
        <v>130000</v>
      </c>
      <c r="AM346" s="192" t="n">
        <f aca="false">SUM(AM347)</f>
        <v>0</v>
      </c>
      <c r="AN346" s="192" t="n">
        <f aca="false">SUM(AN347)</f>
        <v>423000</v>
      </c>
      <c r="AO346" s="176" t="n">
        <f aca="false">SUM(AN346/$AN$2)</f>
        <v>56141.7479593868</v>
      </c>
      <c r="AP346" s="176" t="n">
        <f aca="false">SUM(AP347)</f>
        <v>431000</v>
      </c>
      <c r="AQ346" s="176"/>
      <c r="AR346" s="176" t="n">
        <f aca="false">SUM(AP346/$AN$2)</f>
        <v>57203.5304267038</v>
      </c>
      <c r="AS346" s="176" t="n">
        <v>431000</v>
      </c>
      <c r="AT346" s="176"/>
      <c r="AU346" s="176" t="n">
        <f aca="false">SUM(AU347)</f>
        <v>32397.25</v>
      </c>
      <c r="AV346" s="177" t="n">
        <f aca="false">SUM(AU346/AR346*100)</f>
        <v>56.6350533932715</v>
      </c>
      <c r="BB346" s="19" t="n">
        <f aca="false">SUM(AW346+AX346+AY346+AZ346+BA346)</f>
        <v>0</v>
      </c>
      <c r="BC346" s="143" t="n">
        <f aca="false">SUM(AU346-BB346)</f>
        <v>32397.25</v>
      </c>
    </row>
    <row r="347" customFormat="false" ht="12.75" hidden="false" customHeight="false" outlineLevel="0" collapsed="false">
      <c r="A347" s="193"/>
      <c r="B347" s="194" t="s">
        <v>83</v>
      </c>
      <c r="C347" s="194"/>
      <c r="D347" s="194"/>
      <c r="E347" s="194"/>
      <c r="F347" s="194"/>
      <c r="G347" s="194"/>
      <c r="H347" s="194"/>
      <c r="I347" s="195" t="n">
        <v>381</v>
      </c>
      <c r="J347" s="196" t="s">
        <v>220</v>
      </c>
      <c r="K347" s="197" t="n">
        <f aca="false">SUM(K348)</f>
        <v>398010</v>
      </c>
      <c r="L347" s="197" t="n">
        <f aca="false">SUM(L348)</f>
        <v>170000</v>
      </c>
      <c r="M347" s="197" t="n">
        <f aca="false">SUM(M348)</f>
        <v>170000</v>
      </c>
      <c r="N347" s="197" t="n">
        <f aca="false">SUM(N348)</f>
        <v>36000</v>
      </c>
      <c r="O347" s="197" t="n">
        <f aca="false">SUM(O348)</f>
        <v>36000</v>
      </c>
      <c r="P347" s="197" t="n">
        <f aca="false">SUM(P348)</f>
        <v>70000</v>
      </c>
      <c r="Q347" s="197" t="n">
        <f aca="false">SUM(Q348)</f>
        <v>70000</v>
      </c>
      <c r="R347" s="197" t="n">
        <f aca="false">SUM(R348)</f>
        <v>40000</v>
      </c>
      <c r="S347" s="197" t="n">
        <f aca="false">SUM(S348)</f>
        <v>80000</v>
      </c>
      <c r="T347" s="197" t="n">
        <f aca="false">SUM(T348)</f>
        <v>45000</v>
      </c>
      <c r="U347" s="197" t="n">
        <f aca="false">SUM(U348)</f>
        <v>0</v>
      </c>
      <c r="V347" s="197" t="n">
        <f aca="false">SUM(V348)</f>
        <v>114.285714285714</v>
      </c>
      <c r="W347" s="197" t="n">
        <f aca="false">SUM(W348:W348)</f>
        <v>100000</v>
      </c>
      <c r="X347" s="197" t="n">
        <f aca="false">SUM(X348:X350)</f>
        <v>150000</v>
      </c>
      <c r="Y347" s="197" t="n">
        <f aca="false">SUM(Y348:Y350)</f>
        <v>174000</v>
      </c>
      <c r="Z347" s="197" t="n">
        <f aca="false">SUM(Z348:Z350)</f>
        <v>207000</v>
      </c>
      <c r="AA347" s="197" t="n">
        <f aca="false">SUM(AA348:AA350)</f>
        <v>207000</v>
      </c>
      <c r="AB347" s="197" t="n">
        <f aca="false">SUM(AB348:AB350)</f>
        <v>135700</v>
      </c>
      <c r="AC347" s="197" t="n">
        <f aca="false">SUM(AC348:AC350)</f>
        <v>207000</v>
      </c>
      <c r="AD347" s="197" t="n">
        <f aca="false">SUM(AD348:AD350)</f>
        <v>207000</v>
      </c>
      <c r="AE347" s="197" t="n">
        <f aca="false">SUM(AE348:AE350)</f>
        <v>0</v>
      </c>
      <c r="AF347" s="197" t="n">
        <f aca="false">SUM(AF348:AF350)</f>
        <v>0</v>
      </c>
      <c r="AG347" s="197" t="n">
        <f aca="false">SUM(AG348:AG350)</f>
        <v>207000</v>
      </c>
      <c r="AH347" s="197" t="n">
        <f aca="false">SUM(AH348:AH350)</f>
        <v>138000</v>
      </c>
      <c r="AI347" s="197" t="n">
        <f aca="false">SUM(AI348:AI350)</f>
        <v>207000</v>
      </c>
      <c r="AJ347" s="197" t="n">
        <f aca="false">SUM(AJ348:AJ350)</f>
        <v>115000</v>
      </c>
      <c r="AK347" s="197" t="n">
        <f aca="false">SUM(AK348:AK350)</f>
        <v>293000</v>
      </c>
      <c r="AL347" s="197" t="n">
        <f aca="false">SUM(AL348:AL350)</f>
        <v>130000</v>
      </c>
      <c r="AM347" s="197" t="n">
        <f aca="false">SUM(AM348:AM350)</f>
        <v>0</v>
      </c>
      <c r="AN347" s="197" t="n">
        <f aca="false">SUM(AN348:AN350)</f>
        <v>423000</v>
      </c>
      <c r="AO347" s="176" t="n">
        <f aca="false">SUM(AN347/$AN$2)</f>
        <v>56141.7479593868</v>
      </c>
      <c r="AP347" s="188" t="n">
        <f aca="false">SUM(AP348:AP350)</f>
        <v>431000</v>
      </c>
      <c r="AQ347" s="188"/>
      <c r="AR347" s="176" t="n">
        <f aca="false">SUM(AP347/$AN$2)</f>
        <v>57203.5304267038</v>
      </c>
      <c r="AS347" s="188"/>
      <c r="AT347" s="188"/>
      <c r="AU347" s="176" t="n">
        <f aca="false">SUM(AU348:AU350)</f>
        <v>32397.25</v>
      </c>
      <c r="AV347" s="177" t="n">
        <f aca="false">SUM(AU347/AR347*100)</f>
        <v>56.6350533932715</v>
      </c>
      <c r="BB347" s="19" t="n">
        <f aca="false">SUM(AW347+AX347+AY347+AZ347+BA347)</f>
        <v>0</v>
      </c>
      <c r="BC347" s="143" t="n">
        <f aca="false">SUM(AU347-BB347)</f>
        <v>32397.25</v>
      </c>
    </row>
    <row r="348" customFormat="false" ht="12.75" hidden="false" customHeight="false" outlineLevel="0" collapsed="false">
      <c r="A348" s="193"/>
      <c r="B348" s="194"/>
      <c r="C348" s="194"/>
      <c r="D348" s="194"/>
      <c r="E348" s="194"/>
      <c r="F348" s="194"/>
      <c r="G348" s="194"/>
      <c r="H348" s="194"/>
      <c r="I348" s="195" t="n">
        <v>38112</v>
      </c>
      <c r="J348" s="196" t="s">
        <v>481</v>
      </c>
      <c r="K348" s="197" t="n">
        <v>398010</v>
      </c>
      <c r="L348" s="197" t="n">
        <v>170000</v>
      </c>
      <c r="M348" s="197" t="n">
        <v>170000</v>
      </c>
      <c r="N348" s="197" t="n">
        <v>36000</v>
      </c>
      <c r="O348" s="197" t="n">
        <v>36000</v>
      </c>
      <c r="P348" s="197" t="n">
        <v>70000</v>
      </c>
      <c r="Q348" s="197" t="n">
        <v>70000</v>
      </c>
      <c r="R348" s="197" t="n">
        <v>40000</v>
      </c>
      <c r="S348" s="197" t="n">
        <v>80000</v>
      </c>
      <c r="T348" s="197" t="n">
        <v>45000</v>
      </c>
      <c r="U348" s="197"/>
      <c r="V348" s="176" t="n">
        <f aca="false">S348/P348*100</f>
        <v>114.285714285714</v>
      </c>
      <c r="W348" s="188" t="n">
        <v>100000</v>
      </c>
      <c r="X348" s="197" t="n">
        <v>150000</v>
      </c>
      <c r="Y348" s="197" t="n">
        <v>165000</v>
      </c>
      <c r="Z348" s="197" t="n">
        <v>180000</v>
      </c>
      <c r="AA348" s="197" t="n">
        <v>180000</v>
      </c>
      <c r="AB348" s="197" t="n">
        <v>117200</v>
      </c>
      <c r="AC348" s="197" t="n">
        <v>180000</v>
      </c>
      <c r="AD348" s="197" t="n">
        <v>180000</v>
      </c>
      <c r="AE348" s="197"/>
      <c r="AF348" s="197"/>
      <c r="AG348" s="198" t="n">
        <f aca="false">SUM(AD348+AE348-AF348)</f>
        <v>180000</v>
      </c>
      <c r="AH348" s="197" t="n">
        <v>125000</v>
      </c>
      <c r="AI348" s="197" t="n">
        <v>180000</v>
      </c>
      <c r="AJ348" s="129" t="n">
        <v>93000</v>
      </c>
      <c r="AK348" s="197" t="n">
        <v>266000</v>
      </c>
      <c r="AL348" s="197" t="n">
        <v>130000</v>
      </c>
      <c r="AM348" s="197"/>
      <c r="AN348" s="129" t="n">
        <f aca="false">SUM(AK348+AL348-AM348)</f>
        <v>396000</v>
      </c>
      <c r="AO348" s="176" t="n">
        <f aca="false">SUM(AN348/$AN$2)</f>
        <v>52558.2321321919</v>
      </c>
      <c r="AP348" s="131" t="n">
        <v>400000</v>
      </c>
      <c r="AQ348" s="131"/>
      <c r="AR348" s="176" t="n">
        <f aca="false">SUM(AP348/$AN$2)</f>
        <v>53089.1233658504</v>
      </c>
      <c r="AS348" s="131"/>
      <c r="AT348" s="131"/>
      <c r="AU348" s="176" t="n">
        <v>31000</v>
      </c>
      <c r="AV348" s="177" t="n">
        <f aca="false">SUM(AU348/AR348*100)</f>
        <v>58.392375</v>
      </c>
      <c r="BA348" s="176" t="n">
        <v>31000</v>
      </c>
      <c r="BB348" s="19" t="n">
        <f aca="false">SUM(AW348+AX348+AY348+AZ348+BA348)</f>
        <v>31000</v>
      </c>
      <c r="BC348" s="143" t="n">
        <f aca="false">SUM(AU348-BB348)</f>
        <v>0</v>
      </c>
    </row>
    <row r="349" customFormat="false" ht="12.75" hidden="false" customHeight="false" outlineLevel="0" collapsed="false">
      <c r="A349" s="193"/>
      <c r="B349" s="194"/>
      <c r="C349" s="194"/>
      <c r="D349" s="194"/>
      <c r="E349" s="194"/>
      <c r="F349" s="194"/>
      <c r="G349" s="194"/>
      <c r="H349" s="194"/>
      <c r="I349" s="195" t="n">
        <v>38112</v>
      </c>
      <c r="J349" s="196" t="s">
        <v>482</v>
      </c>
      <c r="K349" s="197"/>
      <c r="L349" s="197"/>
      <c r="M349" s="197"/>
      <c r="N349" s="197"/>
      <c r="O349" s="197"/>
      <c r="P349" s="197"/>
      <c r="Q349" s="197"/>
      <c r="R349" s="197"/>
      <c r="S349" s="197"/>
      <c r="T349" s="197"/>
      <c r="U349" s="197"/>
      <c r="V349" s="176"/>
      <c r="W349" s="188"/>
      <c r="X349" s="197"/>
      <c r="Y349" s="197" t="n">
        <v>3000</v>
      </c>
      <c r="Z349" s="197" t="n">
        <v>18000</v>
      </c>
      <c r="AA349" s="197" t="n">
        <v>18000</v>
      </c>
      <c r="AB349" s="197" t="n">
        <v>13500</v>
      </c>
      <c r="AC349" s="197" t="n">
        <v>18000</v>
      </c>
      <c r="AD349" s="197" t="n">
        <v>18000</v>
      </c>
      <c r="AE349" s="197"/>
      <c r="AF349" s="197"/>
      <c r="AG349" s="198" t="n">
        <f aca="false">SUM(AD349+AE349-AF349)</f>
        <v>18000</v>
      </c>
      <c r="AH349" s="197" t="n">
        <v>7000</v>
      </c>
      <c r="AI349" s="197" t="n">
        <v>18000</v>
      </c>
      <c r="AJ349" s="129" t="n">
        <v>18000</v>
      </c>
      <c r="AK349" s="197" t="n">
        <v>18000</v>
      </c>
      <c r="AL349" s="197"/>
      <c r="AM349" s="197"/>
      <c r="AN349" s="129" t="n">
        <f aca="false">SUM(AK349+AL349-AM349)</f>
        <v>18000</v>
      </c>
      <c r="AO349" s="176" t="n">
        <f aca="false">SUM(AN349/$AN$2)</f>
        <v>2389.01055146327</v>
      </c>
      <c r="AP349" s="131" t="n">
        <v>18000</v>
      </c>
      <c r="AQ349" s="131"/>
      <c r="AR349" s="176" t="n">
        <f aca="false">SUM(AP349/$AN$2)</f>
        <v>2389.01055146327</v>
      </c>
      <c r="AS349" s="131"/>
      <c r="AT349" s="131"/>
      <c r="AU349" s="176" t="n">
        <v>1397.25</v>
      </c>
      <c r="AV349" s="177" t="n">
        <f aca="false">SUM(AU349/AR349*100)</f>
        <v>58.48655625</v>
      </c>
      <c r="BA349" s="176" t="n">
        <v>1397.25</v>
      </c>
      <c r="BB349" s="19" t="n">
        <f aca="false">SUM(AW349+AX349+AY349+AZ349+BA349)</f>
        <v>1397.25</v>
      </c>
      <c r="BC349" s="143" t="n">
        <f aca="false">SUM(AU349-BB349)</f>
        <v>0</v>
      </c>
    </row>
    <row r="350" customFormat="false" ht="12.75" hidden="false" customHeight="false" outlineLevel="0" collapsed="false">
      <c r="A350" s="193"/>
      <c r="B350" s="194"/>
      <c r="C350" s="194"/>
      <c r="D350" s="194"/>
      <c r="E350" s="194"/>
      <c r="F350" s="194"/>
      <c r="G350" s="194"/>
      <c r="H350" s="194"/>
      <c r="I350" s="195" t="n">
        <v>38112</v>
      </c>
      <c r="J350" s="196" t="s">
        <v>483</v>
      </c>
      <c r="K350" s="197"/>
      <c r="L350" s="197"/>
      <c r="M350" s="197"/>
      <c r="N350" s="197"/>
      <c r="O350" s="197"/>
      <c r="P350" s="197"/>
      <c r="Q350" s="197"/>
      <c r="R350" s="197"/>
      <c r="S350" s="197"/>
      <c r="T350" s="197"/>
      <c r="U350" s="197"/>
      <c r="V350" s="176"/>
      <c r="W350" s="188"/>
      <c r="X350" s="197"/>
      <c r="Y350" s="197" t="n">
        <v>6000</v>
      </c>
      <c r="Z350" s="197" t="n">
        <v>9000</v>
      </c>
      <c r="AA350" s="197" t="n">
        <v>9000</v>
      </c>
      <c r="AB350" s="197" t="n">
        <v>5000</v>
      </c>
      <c r="AC350" s="197" t="n">
        <v>9000</v>
      </c>
      <c r="AD350" s="197" t="n">
        <v>9000</v>
      </c>
      <c r="AE350" s="197"/>
      <c r="AF350" s="197"/>
      <c r="AG350" s="198" t="n">
        <f aca="false">SUM(AD350+AE350-AF350)</f>
        <v>9000</v>
      </c>
      <c r="AH350" s="197" t="n">
        <v>6000</v>
      </c>
      <c r="AI350" s="197" t="n">
        <v>9000</v>
      </c>
      <c r="AJ350" s="129" t="n">
        <v>4000</v>
      </c>
      <c r="AK350" s="197" t="n">
        <v>9000</v>
      </c>
      <c r="AL350" s="197"/>
      <c r="AM350" s="197"/>
      <c r="AN350" s="129" t="n">
        <f aca="false">SUM(AK350+AL350-AM350)</f>
        <v>9000</v>
      </c>
      <c r="AO350" s="176" t="n">
        <f aca="false">SUM(AN350/$AN$2)</f>
        <v>1194.50527573163</v>
      </c>
      <c r="AP350" s="131" t="n">
        <v>13000</v>
      </c>
      <c r="AQ350" s="131"/>
      <c r="AR350" s="176" t="n">
        <f aca="false">SUM(AP350/$AN$2)</f>
        <v>1725.39650939014</v>
      </c>
      <c r="AS350" s="131"/>
      <c r="AT350" s="131"/>
      <c r="AU350" s="176" t="n">
        <v>0</v>
      </c>
      <c r="AV350" s="177" t="n">
        <f aca="false">SUM(AU350/AR350*100)</f>
        <v>0</v>
      </c>
      <c r="BA350" s="176" t="n">
        <v>0</v>
      </c>
      <c r="BB350" s="19" t="n">
        <f aca="false">SUM(AW350+AX350+AY350+AZ350+BA350)</f>
        <v>0</v>
      </c>
      <c r="BC350" s="143" t="n">
        <f aca="false">SUM(AU350-BB350)</f>
        <v>0</v>
      </c>
    </row>
    <row r="351" s="223" customFormat="true" ht="12.75" hidden="false" customHeight="false" outlineLevel="0" collapsed="false">
      <c r="A351" s="184" t="s">
        <v>484</v>
      </c>
      <c r="B351" s="200"/>
      <c r="C351" s="200"/>
      <c r="D351" s="200"/>
      <c r="E351" s="200"/>
      <c r="F351" s="200"/>
      <c r="G351" s="200"/>
      <c r="H351" s="200"/>
      <c r="I351" s="180" t="s">
        <v>485</v>
      </c>
      <c r="J351" s="181" t="s">
        <v>486</v>
      </c>
      <c r="K351" s="182" t="n">
        <f aca="false">SUM(K352)</f>
        <v>0</v>
      </c>
      <c r="L351" s="182" t="n">
        <f aca="false">SUM(L352)</f>
        <v>105000</v>
      </c>
      <c r="M351" s="182" t="n">
        <f aca="false">SUM(M352)</f>
        <v>105000</v>
      </c>
      <c r="N351" s="182" t="n">
        <f aca="false">SUM(N352)</f>
        <v>8000</v>
      </c>
      <c r="O351" s="182" t="n">
        <f aca="false">SUM(O352)</f>
        <v>8000</v>
      </c>
      <c r="P351" s="182" t="n">
        <f aca="false">SUM(P352)</f>
        <v>10000</v>
      </c>
      <c r="Q351" s="182" t="n">
        <f aca="false">SUM(Q352)</f>
        <v>10000</v>
      </c>
      <c r="R351" s="182" t="n">
        <f aca="false">SUM(R352)</f>
        <v>1000</v>
      </c>
      <c r="S351" s="182" t="n">
        <f aca="false">SUM(S352)</f>
        <v>10000</v>
      </c>
      <c r="T351" s="182" t="n">
        <f aca="false">SUM(T352)</f>
        <v>3000</v>
      </c>
      <c r="U351" s="182" t="n">
        <f aca="false">SUM(U352)</f>
        <v>0</v>
      </c>
      <c r="V351" s="182" t="n">
        <f aca="false">SUM(V352)</f>
        <v>100</v>
      </c>
      <c r="W351" s="182" t="n">
        <f aca="false">SUM(W352)</f>
        <v>10000</v>
      </c>
      <c r="X351" s="182" t="n">
        <f aca="false">SUM(X352)</f>
        <v>40000</v>
      </c>
      <c r="Y351" s="182" t="n">
        <f aca="false">SUM(Y352)</f>
        <v>30000</v>
      </c>
      <c r="Z351" s="182" t="n">
        <f aca="false">SUM(Z352)</f>
        <v>30000</v>
      </c>
      <c r="AA351" s="182" t="n">
        <f aca="false">SUM(AA352)</f>
        <v>35000</v>
      </c>
      <c r="AB351" s="182" t="n">
        <f aca="false">SUM(AB352)</f>
        <v>18000</v>
      </c>
      <c r="AC351" s="182" t="n">
        <f aca="false">SUM(AC352)</f>
        <v>315000</v>
      </c>
      <c r="AD351" s="182" t="n">
        <f aca="false">SUM(AD352)</f>
        <v>290000</v>
      </c>
      <c r="AE351" s="182" t="n">
        <f aca="false">SUM(AE352)</f>
        <v>0</v>
      </c>
      <c r="AF351" s="182" t="n">
        <f aca="false">SUM(AF352)</f>
        <v>0</v>
      </c>
      <c r="AG351" s="182" t="n">
        <f aca="false">SUM(AG352)</f>
        <v>290000</v>
      </c>
      <c r="AH351" s="182" t="n">
        <f aca="false">SUM(AH352)</f>
        <v>133000</v>
      </c>
      <c r="AI351" s="182" t="n">
        <f aca="false">SUM(AI352)</f>
        <v>555000</v>
      </c>
      <c r="AJ351" s="182" t="n">
        <f aca="false">SUM(AJ352)</f>
        <v>0</v>
      </c>
      <c r="AK351" s="182" t="n">
        <f aca="false">SUM(AK352)</f>
        <v>555000</v>
      </c>
      <c r="AL351" s="182" t="n">
        <f aca="false">SUM(AL352)</f>
        <v>0</v>
      </c>
      <c r="AM351" s="182" t="n">
        <f aca="false">SUM(AM352)</f>
        <v>150000</v>
      </c>
      <c r="AN351" s="182" t="n">
        <f aca="false">SUM(AN352)</f>
        <v>405000</v>
      </c>
      <c r="AO351" s="176" t="n">
        <f aca="false">SUM(AN351/$AN$2)</f>
        <v>53752.7374079235</v>
      </c>
      <c r="AP351" s="183" t="n">
        <f aca="false">SUM(AP352)</f>
        <v>260000</v>
      </c>
      <c r="AQ351" s="183" t="n">
        <f aca="false">SUM(AQ352)</f>
        <v>0</v>
      </c>
      <c r="AR351" s="176" t="n">
        <f aca="false">SUM(AP351/$AN$2)</f>
        <v>34507.9301878028</v>
      </c>
      <c r="AS351" s="183" t="n">
        <f aca="false">SUM(AS352)</f>
        <v>370000</v>
      </c>
      <c r="AT351" s="183" t="n">
        <f aca="false">SUM(AT352)</f>
        <v>0</v>
      </c>
      <c r="AU351" s="176" t="n">
        <f aca="false">SUM(AU352)</f>
        <v>18354.45</v>
      </c>
      <c r="AV351" s="177" t="n">
        <f aca="false">SUM(AU351/AR351*100)</f>
        <v>53.1890782788462</v>
      </c>
      <c r="AW351" s="222"/>
      <c r="AX351" s="222"/>
      <c r="AY351" s="222"/>
      <c r="AZ351" s="222"/>
      <c r="BA351" s="222"/>
      <c r="BB351" s="19" t="n">
        <f aca="false">SUM(AW351+AX351+AY351+AZ351+BA351)</f>
        <v>0</v>
      </c>
      <c r="BC351" s="143" t="n">
        <f aca="false">SUM(AU351-BB351)</f>
        <v>18354.45</v>
      </c>
    </row>
    <row r="352" s="223" customFormat="true" ht="12.75" hidden="false" customHeight="false" outlineLevel="0" collapsed="false">
      <c r="A352" s="178" t="s">
        <v>487</v>
      </c>
      <c r="B352" s="172"/>
      <c r="C352" s="172"/>
      <c r="D352" s="172"/>
      <c r="E352" s="172"/>
      <c r="F352" s="172"/>
      <c r="G352" s="172"/>
      <c r="H352" s="172"/>
      <c r="I352" s="185" t="s">
        <v>207</v>
      </c>
      <c r="J352" s="186" t="s">
        <v>486</v>
      </c>
      <c r="K352" s="187" t="n">
        <f aca="false">SUM(K353)</f>
        <v>0</v>
      </c>
      <c r="L352" s="187" t="n">
        <f aca="false">SUM(L353)</f>
        <v>105000</v>
      </c>
      <c r="M352" s="187" t="n">
        <f aca="false">SUM(M353)</f>
        <v>105000</v>
      </c>
      <c r="N352" s="187" t="n">
        <f aca="false">SUM(N353)</f>
        <v>8000</v>
      </c>
      <c r="O352" s="187" t="n">
        <f aca="false">SUM(O353)</f>
        <v>8000</v>
      </c>
      <c r="P352" s="187" t="n">
        <f aca="false">SUM(P353)</f>
        <v>10000</v>
      </c>
      <c r="Q352" s="187" t="n">
        <f aca="false">SUM(Q353)</f>
        <v>10000</v>
      </c>
      <c r="R352" s="187" t="n">
        <f aca="false">SUM(R353)</f>
        <v>1000</v>
      </c>
      <c r="S352" s="187" t="n">
        <f aca="false">SUM(S353)</f>
        <v>10000</v>
      </c>
      <c r="T352" s="187" t="n">
        <f aca="false">SUM(T353)</f>
        <v>3000</v>
      </c>
      <c r="U352" s="187" t="n">
        <f aca="false">SUM(U353)</f>
        <v>0</v>
      </c>
      <c r="V352" s="187" t="n">
        <f aca="false">SUM(V353)</f>
        <v>100</v>
      </c>
      <c r="W352" s="187" t="n">
        <f aca="false">SUM(W353)</f>
        <v>10000</v>
      </c>
      <c r="X352" s="187" t="n">
        <f aca="false">SUM(X353)</f>
        <v>40000</v>
      </c>
      <c r="Y352" s="187" t="n">
        <f aca="false">SUM(Y353)</f>
        <v>30000</v>
      </c>
      <c r="Z352" s="187" t="n">
        <f aca="false">SUM(Z353)</f>
        <v>30000</v>
      </c>
      <c r="AA352" s="187" t="n">
        <f aca="false">SUM(AA353)</f>
        <v>35000</v>
      </c>
      <c r="AB352" s="187" t="n">
        <f aca="false">SUM(AB353)</f>
        <v>18000</v>
      </c>
      <c r="AC352" s="187" t="n">
        <f aca="false">SUM(AC353)</f>
        <v>315000</v>
      </c>
      <c r="AD352" s="187" t="n">
        <f aca="false">SUM(AD353)</f>
        <v>290000</v>
      </c>
      <c r="AE352" s="187" t="n">
        <f aca="false">SUM(AE353)</f>
        <v>0</v>
      </c>
      <c r="AF352" s="187" t="n">
        <f aca="false">SUM(AF353)</f>
        <v>0</v>
      </c>
      <c r="AG352" s="187" t="n">
        <f aca="false">SUM(AG353)</f>
        <v>290000</v>
      </c>
      <c r="AH352" s="187" t="n">
        <f aca="false">SUM(AH353)</f>
        <v>133000</v>
      </c>
      <c r="AI352" s="187" t="n">
        <f aca="false">SUM(AI353)</f>
        <v>555000</v>
      </c>
      <c r="AJ352" s="187" t="n">
        <f aca="false">SUM(AJ353)</f>
        <v>0</v>
      </c>
      <c r="AK352" s="187" t="n">
        <f aca="false">SUM(AK353)</f>
        <v>555000</v>
      </c>
      <c r="AL352" s="187" t="n">
        <f aca="false">SUM(AL353)</f>
        <v>0</v>
      </c>
      <c r="AM352" s="187" t="n">
        <f aca="false">SUM(AM353)</f>
        <v>150000</v>
      </c>
      <c r="AN352" s="187" t="n">
        <f aca="false">SUM(AN353)</f>
        <v>405000</v>
      </c>
      <c r="AO352" s="176" t="n">
        <f aca="false">SUM(AN352/$AN$2)</f>
        <v>53752.7374079235</v>
      </c>
      <c r="AP352" s="188" t="n">
        <f aca="false">SUM(AP353)</f>
        <v>260000</v>
      </c>
      <c r="AQ352" s="188" t="n">
        <f aca="false">SUM(AQ353)</f>
        <v>0</v>
      </c>
      <c r="AR352" s="176" t="n">
        <f aca="false">SUM(AP352/$AN$2)</f>
        <v>34507.9301878028</v>
      </c>
      <c r="AS352" s="188" t="n">
        <f aca="false">SUM(AS353)</f>
        <v>370000</v>
      </c>
      <c r="AT352" s="188" t="n">
        <f aca="false">SUM(AT353)</f>
        <v>0</v>
      </c>
      <c r="AU352" s="176" t="n">
        <f aca="false">SUM(AU353)</f>
        <v>18354.45</v>
      </c>
      <c r="AV352" s="177" t="n">
        <f aca="false">SUM(AU352/AR352*100)</f>
        <v>53.1890782788462</v>
      </c>
      <c r="AW352" s="222"/>
      <c r="AX352" s="222"/>
      <c r="AY352" s="222"/>
      <c r="AZ352" s="222"/>
      <c r="BA352" s="222"/>
      <c r="BB352" s="19" t="n">
        <f aca="false">SUM(AW352+AX352+AY352+AZ352+BA352)</f>
        <v>0</v>
      </c>
      <c r="BC352" s="143" t="n">
        <f aca="false">SUM(AU352-BB352)</f>
        <v>18354.45</v>
      </c>
    </row>
    <row r="353" s="223" customFormat="true" ht="12.75" hidden="false" customHeight="false" outlineLevel="0" collapsed="false">
      <c r="A353" s="178"/>
      <c r="B353" s="172"/>
      <c r="C353" s="172"/>
      <c r="D353" s="172"/>
      <c r="E353" s="172"/>
      <c r="F353" s="172"/>
      <c r="G353" s="172"/>
      <c r="H353" s="172"/>
      <c r="I353" s="185" t="s">
        <v>488</v>
      </c>
      <c r="J353" s="186"/>
      <c r="K353" s="187" t="n">
        <f aca="false">SUM(K355)</f>
        <v>0</v>
      </c>
      <c r="L353" s="187" t="n">
        <f aca="false">SUM(L355)</f>
        <v>105000</v>
      </c>
      <c r="M353" s="187" t="n">
        <f aca="false">SUM(M355)</f>
        <v>105000</v>
      </c>
      <c r="N353" s="187" t="n">
        <f aca="false">SUM(N355)</f>
        <v>8000</v>
      </c>
      <c r="O353" s="187" t="n">
        <f aca="false">SUM(O355)</f>
        <v>8000</v>
      </c>
      <c r="P353" s="187" t="n">
        <f aca="false">SUM(P355)</f>
        <v>10000</v>
      </c>
      <c r="Q353" s="187" t="n">
        <f aca="false">SUM(Q355)</f>
        <v>10000</v>
      </c>
      <c r="R353" s="187" t="n">
        <f aca="false">SUM(R355)</f>
        <v>1000</v>
      </c>
      <c r="S353" s="187" t="n">
        <f aca="false">SUM(S355)</f>
        <v>10000</v>
      </c>
      <c r="T353" s="187" t="n">
        <f aca="false">SUM(T355)</f>
        <v>3000</v>
      </c>
      <c r="U353" s="187" t="n">
        <f aca="false">SUM(U355)</f>
        <v>0</v>
      </c>
      <c r="V353" s="187" t="n">
        <f aca="false">SUM(V355)</f>
        <v>100</v>
      </c>
      <c r="W353" s="187" t="n">
        <f aca="false">SUM(W355)</f>
        <v>10000</v>
      </c>
      <c r="X353" s="187" t="n">
        <f aca="false">SUM(X355)</f>
        <v>40000</v>
      </c>
      <c r="Y353" s="187" t="n">
        <f aca="false">SUM(Y355)</f>
        <v>30000</v>
      </c>
      <c r="Z353" s="187" t="n">
        <f aca="false">SUM(Z355)</f>
        <v>30000</v>
      </c>
      <c r="AA353" s="187" t="n">
        <f aca="false">SUM(AA355)</f>
        <v>35000</v>
      </c>
      <c r="AB353" s="187" t="n">
        <f aca="false">SUM(AB355)</f>
        <v>18000</v>
      </c>
      <c r="AC353" s="187" t="n">
        <f aca="false">SUM(AC355)</f>
        <v>315000</v>
      </c>
      <c r="AD353" s="187" t="n">
        <f aca="false">SUM(AD355)</f>
        <v>290000</v>
      </c>
      <c r="AE353" s="187" t="n">
        <f aca="false">SUM(AE355)</f>
        <v>0</v>
      </c>
      <c r="AF353" s="187" t="n">
        <f aca="false">SUM(AF355)</f>
        <v>0</v>
      </c>
      <c r="AG353" s="187" t="n">
        <f aca="false">SUM(AG355)</f>
        <v>290000</v>
      </c>
      <c r="AH353" s="187" t="n">
        <f aca="false">SUM(AH355)</f>
        <v>133000</v>
      </c>
      <c r="AI353" s="187" t="n">
        <f aca="false">SUM(AI355)</f>
        <v>555000</v>
      </c>
      <c r="AJ353" s="187" t="n">
        <f aca="false">SUM(AJ355)</f>
        <v>0</v>
      </c>
      <c r="AK353" s="187" t="n">
        <f aca="false">SUM(AK355)</f>
        <v>555000</v>
      </c>
      <c r="AL353" s="187" t="n">
        <f aca="false">SUM(AL355)</f>
        <v>0</v>
      </c>
      <c r="AM353" s="187" t="n">
        <f aca="false">SUM(AM355)</f>
        <v>150000</v>
      </c>
      <c r="AN353" s="187" t="n">
        <f aca="false">SUM(AN355)</f>
        <v>405000</v>
      </c>
      <c r="AO353" s="176" t="n">
        <f aca="false">SUM(AN353/$AN$2)</f>
        <v>53752.7374079235</v>
      </c>
      <c r="AP353" s="188" t="n">
        <f aca="false">SUM(AP355)</f>
        <v>260000</v>
      </c>
      <c r="AQ353" s="188" t="n">
        <f aca="false">SUM(AQ355)</f>
        <v>0</v>
      </c>
      <c r="AR353" s="176" t="n">
        <f aca="false">SUM(AP353/$AN$2)</f>
        <v>34507.9301878028</v>
      </c>
      <c r="AS353" s="188" t="n">
        <f aca="false">SUM(AS355)</f>
        <v>370000</v>
      </c>
      <c r="AT353" s="188" t="n">
        <f aca="false">SUM(AT355)</f>
        <v>0</v>
      </c>
      <c r="AU353" s="176" t="n">
        <f aca="false">SUM(AU354)</f>
        <v>18354.45</v>
      </c>
      <c r="AV353" s="177" t="n">
        <f aca="false">SUM(AU353/AR353*100)</f>
        <v>53.1890782788462</v>
      </c>
      <c r="AW353" s="222"/>
      <c r="AX353" s="222"/>
      <c r="AY353" s="222"/>
      <c r="AZ353" s="222"/>
      <c r="BA353" s="222"/>
      <c r="BB353" s="19" t="n">
        <f aca="false">SUM(AW353+AX353+AY353+AZ353+BA353)</f>
        <v>0</v>
      </c>
      <c r="BC353" s="143" t="n">
        <f aca="false">SUM(AU353-BB353)</f>
        <v>18354.45</v>
      </c>
    </row>
    <row r="354" s="223" customFormat="true" ht="12.75" hidden="false" customHeight="false" outlineLevel="0" collapsed="false">
      <c r="A354" s="178"/>
      <c r="B354" s="172" t="s">
        <v>229</v>
      </c>
      <c r="C354" s="172"/>
      <c r="D354" s="172"/>
      <c r="E354" s="172"/>
      <c r="F354" s="172"/>
      <c r="G354" s="172"/>
      <c r="H354" s="172"/>
      <c r="I354" s="201" t="s">
        <v>230</v>
      </c>
      <c r="J354" s="186" t="s">
        <v>28</v>
      </c>
      <c r="K354" s="187"/>
      <c r="L354" s="187"/>
      <c r="M354" s="187"/>
      <c r="N354" s="187"/>
      <c r="O354" s="187"/>
      <c r="P354" s="187"/>
      <c r="Q354" s="187"/>
      <c r="R354" s="187"/>
      <c r="S354" s="187"/>
      <c r="T354" s="187"/>
      <c r="U354" s="187"/>
      <c r="V354" s="187"/>
      <c r="W354" s="187"/>
      <c r="X354" s="187"/>
      <c r="Y354" s="187"/>
      <c r="Z354" s="187"/>
      <c r="AA354" s="187"/>
      <c r="AB354" s="187"/>
      <c r="AC354" s="187"/>
      <c r="AD354" s="187"/>
      <c r="AE354" s="187"/>
      <c r="AF354" s="187"/>
      <c r="AG354" s="187"/>
      <c r="AH354" s="187"/>
      <c r="AI354" s="187"/>
      <c r="AJ354" s="187"/>
      <c r="AK354" s="187"/>
      <c r="AL354" s="187"/>
      <c r="AM354" s="187"/>
      <c r="AN354" s="187"/>
      <c r="AO354" s="176" t="n">
        <f aca="false">SUM(AN354/$AN$2)</f>
        <v>0</v>
      </c>
      <c r="AP354" s="188" t="n">
        <v>260000</v>
      </c>
      <c r="AQ354" s="188"/>
      <c r="AR354" s="176" t="n">
        <f aca="false">SUM(AP354/$AN$2)</f>
        <v>34507.9301878028</v>
      </c>
      <c r="AS354" s="188" t="n">
        <v>370000</v>
      </c>
      <c r="AT354" s="188"/>
      <c r="AU354" s="176" t="n">
        <f aca="false">SUM(AU355)</f>
        <v>18354.45</v>
      </c>
      <c r="AV354" s="177" t="n">
        <f aca="false">SUM(AU354/AR354*100)</f>
        <v>53.1890782788462</v>
      </c>
      <c r="AW354" s="222"/>
      <c r="AX354" s="222"/>
      <c r="AY354" s="222"/>
      <c r="AZ354" s="222"/>
      <c r="BA354" s="222"/>
      <c r="BB354" s="19"/>
      <c r="BC354" s="143" t="n">
        <f aca="false">SUM(AU354-BB354)</f>
        <v>18354.45</v>
      </c>
    </row>
    <row r="355" s="92" customFormat="true" ht="12.75" hidden="false" customHeight="false" outlineLevel="0" collapsed="false">
      <c r="A355" s="224"/>
      <c r="B355" s="225"/>
      <c r="C355" s="225"/>
      <c r="D355" s="225"/>
      <c r="E355" s="225"/>
      <c r="F355" s="225"/>
      <c r="G355" s="225"/>
      <c r="H355" s="225"/>
      <c r="I355" s="226" t="n">
        <v>3</v>
      </c>
      <c r="J355" s="227" t="s">
        <v>64</v>
      </c>
      <c r="K355" s="176" t="n">
        <f aca="false">SUM(K356)</f>
        <v>0</v>
      </c>
      <c r="L355" s="176" t="n">
        <f aca="false">SUM(L356)</f>
        <v>105000</v>
      </c>
      <c r="M355" s="176" t="n">
        <f aca="false">SUM(M356)</f>
        <v>105000</v>
      </c>
      <c r="N355" s="176" t="n">
        <f aca="false">SUM(N356)</f>
        <v>8000</v>
      </c>
      <c r="O355" s="176" t="n">
        <f aca="false">SUM(O356)</f>
        <v>8000</v>
      </c>
      <c r="P355" s="176" t="n">
        <f aca="false">SUM(P356)</f>
        <v>10000</v>
      </c>
      <c r="Q355" s="176" t="n">
        <f aca="false">SUM(Q356)</f>
        <v>10000</v>
      </c>
      <c r="R355" s="176" t="n">
        <f aca="false">SUM(R356)</f>
        <v>1000</v>
      </c>
      <c r="S355" s="176" t="n">
        <f aca="false">SUM(S356)</f>
        <v>10000</v>
      </c>
      <c r="T355" s="176" t="n">
        <f aca="false">SUM(T356)</f>
        <v>3000</v>
      </c>
      <c r="U355" s="176" t="n">
        <f aca="false">SUM(U356)</f>
        <v>0</v>
      </c>
      <c r="V355" s="176" t="n">
        <f aca="false">SUM(V356)</f>
        <v>100</v>
      </c>
      <c r="W355" s="176" t="n">
        <f aca="false">SUM(W356)</f>
        <v>10000</v>
      </c>
      <c r="X355" s="176" t="n">
        <f aca="false">SUM(X356)</f>
        <v>40000</v>
      </c>
      <c r="Y355" s="176" t="n">
        <f aca="false">SUM(Y356)</f>
        <v>30000</v>
      </c>
      <c r="Z355" s="176" t="n">
        <f aca="false">SUM(Z356)</f>
        <v>30000</v>
      </c>
      <c r="AA355" s="176" t="n">
        <f aca="false">SUM(AA356)</f>
        <v>35000</v>
      </c>
      <c r="AB355" s="176" t="n">
        <f aca="false">SUM(AB356)</f>
        <v>18000</v>
      </c>
      <c r="AC355" s="176" t="n">
        <f aca="false">SUM(AC356)</f>
        <v>315000</v>
      </c>
      <c r="AD355" s="176" t="n">
        <f aca="false">SUM(AD356)</f>
        <v>290000</v>
      </c>
      <c r="AE355" s="176" t="n">
        <f aca="false">SUM(AE356)</f>
        <v>0</v>
      </c>
      <c r="AF355" s="176" t="n">
        <f aca="false">SUM(AF356)</f>
        <v>0</v>
      </c>
      <c r="AG355" s="176" t="n">
        <f aca="false">SUM(AG356)</f>
        <v>290000</v>
      </c>
      <c r="AH355" s="176" t="n">
        <f aca="false">SUM(AH356)</f>
        <v>133000</v>
      </c>
      <c r="AI355" s="176" t="n">
        <f aca="false">SUM(AI356)</f>
        <v>555000</v>
      </c>
      <c r="AJ355" s="176" t="n">
        <f aca="false">SUM(AJ356)</f>
        <v>0</v>
      </c>
      <c r="AK355" s="176" t="n">
        <f aca="false">SUM(AK356+AK361)</f>
        <v>555000</v>
      </c>
      <c r="AL355" s="176" t="n">
        <f aca="false">SUM(AL356+AL361)</f>
        <v>0</v>
      </c>
      <c r="AM355" s="176" t="n">
        <f aca="false">SUM(AM356+AM361)</f>
        <v>150000</v>
      </c>
      <c r="AN355" s="176" t="n">
        <f aca="false">SUM(AN356+AN361)</f>
        <v>405000</v>
      </c>
      <c r="AO355" s="176" t="n">
        <f aca="false">SUM(AN355/$AN$2)</f>
        <v>53752.7374079235</v>
      </c>
      <c r="AP355" s="176" t="n">
        <f aca="false">SUM(AP356+AP361)</f>
        <v>260000</v>
      </c>
      <c r="AQ355" s="176" t="n">
        <f aca="false">SUM(AQ356+AQ361)</f>
        <v>0</v>
      </c>
      <c r="AR355" s="176" t="n">
        <f aca="false">SUM(AP355/$AN$2)</f>
        <v>34507.9301878028</v>
      </c>
      <c r="AS355" s="176" t="n">
        <f aca="false">SUM(AS356+AS361)</f>
        <v>370000</v>
      </c>
      <c r="AT355" s="176" t="n">
        <f aca="false">SUM(AT356+AT361)</f>
        <v>0</v>
      </c>
      <c r="AU355" s="176" t="n">
        <f aca="false">SUM(AU356+AU361)</f>
        <v>18354.45</v>
      </c>
      <c r="AV355" s="177" t="n">
        <f aca="false">SUM(AU355/AR355*100)</f>
        <v>53.1890782788462</v>
      </c>
      <c r="AW355" s="93"/>
      <c r="AX355" s="93"/>
      <c r="AY355" s="93"/>
      <c r="AZ355" s="93"/>
      <c r="BA355" s="93"/>
      <c r="BB355" s="19" t="n">
        <f aca="false">SUM(AW355+AX355+AY355+AZ355+BA355)</f>
        <v>0</v>
      </c>
      <c r="BC355" s="143" t="n">
        <f aca="false">SUM(AU355-BB355)</f>
        <v>18354.45</v>
      </c>
    </row>
    <row r="356" s="92" customFormat="true" ht="12.75" hidden="false" customHeight="false" outlineLevel="0" collapsed="false">
      <c r="A356" s="224"/>
      <c r="B356" s="225"/>
      <c r="C356" s="225"/>
      <c r="D356" s="225"/>
      <c r="E356" s="225"/>
      <c r="F356" s="225"/>
      <c r="G356" s="225"/>
      <c r="H356" s="225"/>
      <c r="I356" s="226" t="n">
        <v>37</v>
      </c>
      <c r="J356" s="227" t="s">
        <v>359</v>
      </c>
      <c r="K356" s="176" t="n">
        <f aca="false">SUM(K357)</f>
        <v>0</v>
      </c>
      <c r="L356" s="176" t="n">
        <f aca="false">SUM(L357)</f>
        <v>105000</v>
      </c>
      <c r="M356" s="176" t="n">
        <f aca="false">SUM(M357)</f>
        <v>105000</v>
      </c>
      <c r="N356" s="176" t="n">
        <f aca="false">SUM(N357)</f>
        <v>8000</v>
      </c>
      <c r="O356" s="176" t="n">
        <f aca="false">SUM(O357)</f>
        <v>8000</v>
      </c>
      <c r="P356" s="176" t="n">
        <f aca="false">SUM(P357)</f>
        <v>10000</v>
      </c>
      <c r="Q356" s="176" t="n">
        <f aca="false">SUM(Q357)</f>
        <v>10000</v>
      </c>
      <c r="R356" s="176" t="n">
        <f aca="false">SUM(R357)</f>
        <v>1000</v>
      </c>
      <c r="S356" s="176" t="n">
        <f aca="false">SUM(S357)</f>
        <v>10000</v>
      </c>
      <c r="T356" s="176" t="n">
        <f aca="false">SUM(T357)</f>
        <v>3000</v>
      </c>
      <c r="U356" s="176" t="n">
        <f aca="false">SUM(U357)</f>
        <v>0</v>
      </c>
      <c r="V356" s="176" t="n">
        <f aca="false">SUM(V357)</f>
        <v>100</v>
      </c>
      <c r="W356" s="176" t="n">
        <f aca="false">SUM(W357)</f>
        <v>10000</v>
      </c>
      <c r="X356" s="176" t="n">
        <f aca="false">SUM(X357)</f>
        <v>40000</v>
      </c>
      <c r="Y356" s="176" t="n">
        <f aca="false">SUM(Y357)</f>
        <v>30000</v>
      </c>
      <c r="Z356" s="176" t="n">
        <f aca="false">SUM(Z357)</f>
        <v>30000</v>
      </c>
      <c r="AA356" s="176" t="n">
        <f aca="false">SUM(AA357)</f>
        <v>35000</v>
      </c>
      <c r="AB356" s="176" t="n">
        <f aca="false">SUM(AB357)</f>
        <v>18000</v>
      </c>
      <c r="AC356" s="176" t="n">
        <f aca="false">SUM(AC357)</f>
        <v>315000</v>
      </c>
      <c r="AD356" s="176" t="n">
        <f aca="false">SUM(AD357)</f>
        <v>290000</v>
      </c>
      <c r="AE356" s="176" t="n">
        <f aca="false">SUM(AE357)</f>
        <v>0</v>
      </c>
      <c r="AF356" s="176" t="n">
        <f aca="false">SUM(AF357)</f>
        <v>0</v>
      </c>
      <c r="AG356" s="176" t="n">
        <f aca="false">SUM(AG357)</f>
        <v>290000</v>
      </c>
      <c r="AH356" s="176" t="n">
        <f aca="false">SUM(AH357)</f>
        <v>133000</v>
      </c>
      <c r="AI356" s="176" t="n">
        <f aca="false">SUM(AI357)</f>
        <v>555000</v>
      </c>
      <c r="AJ356" s="176" t="n">
        <f aca="false">SUM(AJ357)</f>
        <v>0</v>
      </c>
      <c r="AK356" s="176" t="n">
        <f aca="false">SUM(AK357)</f>
        <v>305000</v>
      </c>
      <c r="AL356" s="176" t="n">
        <f aca="false">SUM(AL357)</f>
        <v>0</v>
      </c>
      <c r="AM356" s="176" t="n">
        <f aca="false">SUM(AM357)</f>
        <v>150000</v>
      </c>
      <c r="AN356" s="176" t="n">
        <f aca="false">SUM(AN357)</f>
        <v>155000</v>
      </c>
      <c r="AO356" s="176" t="n">
        <f aca="false">SUM(AN356/$AN$2)</f>
        <v>20572.035304267</v>
      </c>
      <c r="AP356" s="176" t="n">
        <f aca="false">SUM(AP357)</f>
        <v>160000</v>
      </c>
      <c r="AQ356" s="176"/>
      <c r="AR356" s="176" t="n">
        <f aca="false">SUM(AP356/$AN$2)</f>
        <v>21235.6493463402</v>
      </c>
      <c r="AS356" s="176" t="n">
        <v>170000</v>
      </c>
      <c r="AT356" s="176"/>
      <c r="AU356" s="176" t="n">
        <f aca="false">SUM(AU357)</f>
        <v>8700</v>
      </c>
      <c r="AV356" s="177" t="n">
        <f aca="false">SUM(AU356/AR356*100)</f>
        <v>40.96884375</v>
      </c>
      <c r="AW356" s="93"/>
      <c r="AX356" s="93"/>
      <c r="AY356" s="93"/>
      <c r="AZ356" s="93"/>
      <c r="BA356" s="93"/>
      <c r="BB356" s="19" t="n">
        <f aca="false">SUM(AW356+AX356+AY356+AZ356+BA356)</f>
        <v>0</v>
      </c>
      <c r="BC356" s="143" t="n">
        <f aca="false">SUM(AU356-BB356)</f>
        <v>8700</v>
      </c>
    </row>
    <row r="357" s="92" customFormat="true" ht="12.75" hidden="false" customHeight="false" outlineLevel="0" collapsed="false">
      <c r="A357" s="207"/>
      <c r="B357" s="208" t="s">
        <v>83</v>
      </c>
      <c r="C357" s="208"/>
      <c r="D357" s="208"/>
      <c r="E357" s="208"/>
      <c r="F357" s="208"/>
      <c r="G357" s="208"/>
      <c r="H357" s="208"/>
      <c r="I357" s="206" t="n">
        <v>372</v>
      </c>
      <c r="J357" s="203" t="s">
        <v>421</v>
      </c>
      <c r="K357" s="188" t="n">
        <f aca="false">SUM(K358)</f>
        <v>0</v>
      </c>
      <c r="L357" s="188" t="n">
        <f aca="false">SUM(L358)</f>
        <v>105000</v>
      </c>
      <c r="M357" s="188" t="n">
        <f aca="false">SUM(M358)</f>
        <v>105000</v>
      </c>
      <c r="N357" s="188" t="n">
        <f aca="false">SUM(N358)</f>
        <v>8000</v>
      </c>
      <c r="O357" s="188" t="n">
        <f aca="false">SUM(O358)</f>
        <v>8000</v>
      </c>
      <c r="P357" s="188" t="n">
        <f aca="false">SUM(P358)</f>
        <v>10000</v>
      </c>
      <c r="Q357" s="188" t="n">
        <f aca="false">SUM(Q358)</f>
        <v>10000</v>
      </c>
      <c r="R357" s="188" t="n">
        <f aca="false">SUM(R358)</f>
        <v>1000</v>
      </c>
      <c r="S357" s="188" t="n">
        <f aca="false">SUM(S358)</f>
        <v>10000</v>
      </c>
      <c r="T357" s="188" t="n">
        <f aca="false">SUM(T358)</f>
        <v>3000</v>
      </c>
      <c r="U357" s="188" t="n">
        <f aca="false">SUM(U358)</f>
        <v>0</v>
      </c>
      <c r="V357" s="188" t="n">
        <f aca="false">SUM(V358)</f>
        <v>100</v>
      </c>
      <c r="W357" s="188" t="n">
        <f aca="false">SUM(W358)</f>
        <v>10000</v>
      </c>
      <c r="X357" s="188" t="n">
        <f aca="false">SUM(X358)</f>
        <v>40000</v>
      </c>
      <c r="Y357" s="188" t="n">
        <f aca="false">SUM(Y358:Y360)</f>
        <v>30000</v>
      </c>
      <c r="Z357" s="188" t="n">
        <f aca="false">SUM(Z358:Z360)</f>
        <v>30000</v>
      </c>
      <c r="AA357" s="188" t="n">
        <f aca="false">SUM(AA358:AA360)</f>
        <v>35000</v>
      </c>
      <c r="AB357" s="188" t="n">
        <f aca="false">SUM(AB358:AB360)</f>
        <v>18000</v>
      </c>
      <c r="AC357" s="188" t="n">
        <f aca="false">SUM(AC358:AC363)</f>
        <v>315000</v>
      </c>
      <c r="AD357" s="188" t="n">
        <f aca="false">SUM(AD358:AD363)</f>
        <v>290000</v>
      </c>
      <c r="AE357" s="188" t="n">
        <f aca="false">SUM(AE358:AE360)</f>
        <v>0</v>
      </c>
      <c r="AF357" s="188" t="n">
        <f aca="false">SUM(AF358:AF360)</f>
        <v>0</v>
      </c>
      <c r="AG357" s="188" t="n">
        <f aca="false">SUM(AG358:AG363)</f>
        <v>290000</v>
      </c>
      <c r="AH357" s="188" t="n">
        <f aca="false">SUM(AH358:AH363)</f>
        <v>133000</v>
      </c>
      <c r="AI357" s="188" t="n">
        <f aca="false">SUM(AI358:AI363)</f>
        <v>555000</v>
      </c>
      <c r="AJ357" s="188" t="n">
        <f aca="false">SUM(AJ358:AJ363)</f>
        <v>0</v>
      </c>
      <c r="AK357" s="188" t="n">
        <f aca="false">SUM(AK358:AK360)</f>
        <v>305000</v>
      </c>
      <c r="AL357" s="188" t="n">
        <f aca="false">SUM(AL358:AL360)</f>
        <v>0</v>
      </c>
      <c r="AM357" s="188" t="n">
        <f aca="false">SUM(AM358:AM360)</f>
        <v>150000</v>
      </c>
      <c r="AN357" s="188" t="n">
        <f aca="false">SUM(AN358:AN360)</f>
        <v>155000</v>
      </c>
      <c r="AO357" s="176" t="n">
        <f aca="false">SUM(AN357/$AN$2)</f>
        <v>20572.035304267</v>
      </c>
      <c r="AP357" s="188" t="n">
        <f aca="false">SUM(AP358:AP360)</f>
        <v>160000</v>
      </c>
      <c r="AQ357" s="188"/>
      <c r="AR357" s="176" t="n">
        <f aca="false">SUM(AP357/$AN$2)</f>
        <v>21235.6493463402</v>
      </c>
      <c r="AS357" s="188"/>
      <c r="AT357" s="188"/>
      <c r="AU357" s="176" t="n">
        <f aca="false">SUM(AU358:AU360)</f>
        <v>8700</v>
      </c>
      <c r="AV357" s="177" t="n">
        <f aca="false">SUM(AU357/AR357*100)</f>
        <v>40.96884375</v>
      </c>
      <c r="AW357" s="93"/>
      <c r="AX357" s="93"/>
      <c r="AY357" s="93"/>
      <c r="AZ357" s="93"/>
      <c r="BA357" s="93"/>
      <c r="BB357" s="19" t="n">
        <f aca="false">SUM(AW357+AX357+AY357+AZ357+BA357)</f>
        <v>0</v>
      </c>
      <c r="BC357" s="143" t="n">
        <f aca="false">SUM(AU357-BB357)</f>
        <v>8700</v>
      </c>
    </row>
    <row r="358" s="92" customFormat="true" ht="12.75" hidden="false" customHeight="false" outlineLevel="0" collapsed="false">
      <c r="A358" s="207"/>
      <c r="B358" s="208"/>
      <c r="C358" s="208"/>
      <c r="D358" s="208"/>
      <c r="E358" s="208"/>
      <c r="F358" s="208"/>
      <c r="G358" s="208"/>
      <c r="H358" s="208"/>
      <c r="I358" s="206" t="n">
        <v>37211</v>
      </c>
      <c r="J358" s="203" t="s">
        <v>489</v>
      </c>
      <c r="K358" s="188" t="n">
        <v>0</v>
      </c>
      <c r="L358" s="188" t="n">
        <v>105000</v>
      </c>
      <c r="M358" s="188" t="n">
        <v>105000</v>
      </c>
      <c r="N358" s="188" t="n">
        <v>8000</v>
      </c>
      <c r="O358" s="188" t="n">
        <v>8000</v>
      </c>
      <c r="P358" s="188" t="n">
        <v>10000</v>
      </c>
      <c r="Q358" s="188" t="n">
        <v>10000</v>
      </c>
      <c r="R358" s="188" t="n">
        <v>1000</v>
      </c>
      <c r="S358" s="188" t="n">
        <v>10000</v>
      </c>
      <c r="T358" s="188" t="n">
        <v>3000</v>
      </c>
      <c r="U358" s="188"/>
      <c r="V358" s="176" t="n">
        <f aca="false">S358/P358*100</f>
        <v>100</v>
      </c>
      <c r="W358" s="188" t="n">
        <v>10000</v>
      </c>
      <c r="X358" s="188" t="n">
        <v>40000</v>
      </c>
      <c r="Y358" s="188" t="n">
        <v>30000</v>
      </c>
      <c r="Z358" s="188" t="n">
        <v>30000</v>
      </c>
      <c r="AA358" s="188" t="n">
        <v>35000</v>
      </c>
      <c r="AB358" s="188" t="n">
        <v>18000</v>
      </c>
      <c r="AC358" s="188" t="n">
        <v>35000</v>
      </c>
      <c r="AD358" s="188" t="n">
        <v>35000</v>
      </c>
      <c r="AE358" s="188"/>
      <c r="AF358" s="188"/>
      <c r="AG358" s="210" t="n">
        <f aca="false">SUM(AD358+AE358-AF358)</f>
        <v>35000</v>
      </c>
      <c r="AH358" s="188" t="n">
        <v>8000</v>
      </c>
      <c r="AI358" s="188" t="n">
        <v>30000</v>
      </c>
      <c r="AJ358" s="131" t="n">
        <v>0</v>
      </c>
      <c r="AK358" s="188" t="n">
        <v>30000</v>
      </c>
      <c r="AL358" s="188"/>
      <c r="AM358" s="188"/>
      <c r="AN358" s="129" t="n">
        <f aca="false">SUM(AK358+AL358-AM358)</f>
        <v>30000</v>
      </c>
      <c r="AO358" s="176" t="n">
        <f aca="false">SUM(AN358/$AN$2)</f>
        <v>3981.68425243878</v>
      </c>
      <c r="AP358" s="131" t="n">
        <v>30000</v>
      </c>
      <c r="AQ358" s="131"/>
      <c r="AR358" s="176" t="n">
        <f aca="false">SUM(AP358/$AN$2)</f>
        <v>3981.68425243878</v>
      </c>
      <c r="AS358" s="131"/>
      <c r="AT358" s="131"/>
      <c r="AU358" s="176" t="n">
        <v>2100</v>
      </c>
      <c r="AV358" s="177" t="n">
        <f aca="false">SUM(AU358/AR358*100)</f>
        <v>52.7415</v>
      </c>
      <c r="AW358" s="93"/>
      <c r="AX358" s="93"/>
      <c r="AY358" s="93"/>
      <c r="AZ358" s="93"/>
      <c r="BA358" s="93" t="n">
        <v>2100</v>
      </c>
      <c r="BB358" s="19" t="n">
        <f aca="false">SUM(AW358+AX358+AY358+AZ358+BA358)</f>
        <v>2100</v>
      </c>
      <c r="BC358" s="143" t="n">
        <f aca="false">SUM(AU358-BB358)</f>
        <v>0</v>
      </c>
    </row>
    <row r="359" s="92" customFormat="true" ht="12.75" hidden="false" customHeight="false" outlineLevel="0" collapsed="false">
      <c r="A359" s="207"/>
      <c r="B359" s="208"/>
      <c r="C359" s="208"/>
      <c r="D359" s="208"/>
      <c r="E359" s="208"/>
      <c r="F359" s="208"/>
      <c r="G359" s="208"/>
      <c r="H359" s="208"/>
      <c r="I359" s="206" t="n">
        <v>37215</v>
      </c>
      <c r="J359" s="203" t="s">
        <v>490</v>
      </c>
      <c r="K359" s="188"/>
      <c r="L359" s="188"/>
      <c r="M359" s="188"/>
      <c r="N359" s="188"/>
      <c r="O359" s="188"/>
      <c r="P359" s="188"/>
      <c r="Q359" s="188"/>
      <c r="R359" s="188"/>
      <c r="S359" s="188"/>
      <c r="T359" s="188"/>
      <c r="U359" s="188"/>
      <c r="V359" s="176"/>
      <c r="W359" s="188"/>
      <c r="X359" s="188"/>
      <c r="Y359" s="188"/>
      <c r="Z359" s="188"/>
      <c r="AA359" s="188"/>
      <c r="AB359" s="188"/>
      <c r="AC359" s="188" t="n">
        <v>30000</v>
      </c>
      <c r="AD359" s="188" t="n">
        <v>30000</v>
      </c>
      <c r="AE359" s="188"/>
      <c r="AF359" s="188"/>
      <c r="AG359" s="210" t="n">
        <f aca="false">SUM(AD359+AE359-AF359)</f>
        <v>30000</v>
      </c>
      <c r="AH359" s="188"/>
      <c r="AI359" s="188" t="n">
        <v>25000</v>
      </c>
      <c r="AJ359" s="131" t="n">
        <v>0</v>
      </c>
      <c r="AK359" s="188" t="n">
        <v>25000</v>
      </c>
      <c r="AL359" s="188"/>
      <c r="AM359" s="188"/>
      <c r="AN359" s="129" t="n">
        <f aca="false">SUM(AK359+AL359-AM359)</f>
        <v>25000</v>
      </c>
      <c r="AO359" s="176" t="n">
        <f aca="false">SUM(AN359/$AN$2)</f>
        <v>3318.07021036565</v>
      </c>
      <c r="AP359" s="131" t="n">
        <v>30000</v>
      </c>
      <c r="AQ359" s="131"/>
      <c r="AR359" s="176" t="n">
        <f aca="false">SUM(AP359/$AN$2)</f>
        <v>3981.68425243878</v>
      </c>
      <c r="AS359" s="131"/>
      <c r="AT359" s="131"/>
      <c r="AU359" s="176"/>
      <c r="AV359" s="177" t="n">
        <f aca="false">SUM(AU359/AR359*100)</f>
        <v>0</v>
      </c>
      <c r="AW359" s="93"/>
      <c r="AX359" s="93"/>
      <c r="AY359" s="93"/>
      <c r="AZ359" s="93"/>
      <c r="BA359" s="93"/>
      <c r="BB359" s="19" t="n">
        <f aca="false">SUM(AW359+AX359+AY359+AZ359+BA359)</f>
        <v>0</v>
      </c>
      <c r="BC359" s="143" t="n">
        <f aca="false">SUM(AU359-BB359)</f>
        <v>0</v>
      </c>
    </row>
    <row r="360" s="92" customFormat="true" ht="12.75" hidden="false" customHeight="false" outlineLevel="0" collapsed="false">
      <c r="A360" s="207"/>
      <c r="B360" s="208"/>
      <c r="C360" s="208"/>
      <c r="D360" s="208"/>
      <c r="E360" s="208"/>
      <c r="F360" s="208"/>
      <c r="G360" s="208"/>
      <c r="H360" s="208"/>
      <c r="I360" s="206" t="n">
        <v>37216</v>
      </c>
      <c r="J360" s="203" t="s">
        <v>491</v>
      </c>
      <c r="K360" s="188"/>
      <c r="L360" s="188"/>
      <c r="M360" s="188"/>
      <c r="N360" s="188"/>
      <c r="O360" s="188"/>
      <c r="P360" s="188"/>
      <c r="Q360" s="188"/>
      <c r="R360" s="188"/>
      <c r="S360" s="188"/>
      <c r="T360" s="188"/>
      <c r="U360" s="188"/>
      <c r="V360" s="176"/>
      <c r="W360" s="188"/>
      <c r="X360" s="188"/>
      <c r="Y360" s="188"/>
      <c r="Z360" s="188"/>
      <c r="AA360" s="188"/>
      <c r="AB360" s="188"/>
      <c r="AC360" s="188" t="n">
        <v>150000</v>
      </c>
      <c r="AD360" s="188" t="n">
        <v>125000</v>
      </c>
      <c r="AE360" s="188"/>
      <c r="AF360" s="188"/>
      <c r="AG360" s="210" t="n">
        <f aca="false">SUM(AD360+AE360-AF360)</f>
        <v>125000</v>
      </c>
      <c r="AH360" s="188" t="n">
        <v>125000</v>
      </c>
      <c r="AI360" s="188" t="n">
        <v>250000</v>
      </c>
      <c r="AJ360" s="131" t="n">
        <v>0</v>
      </c>
      <c r="AK360" s="188" t="n">
        <v>250000</v>
      </c>
      <c r="AL360" s="188"/>
      <c r="AM360" s="188" t="n">
        <v>150000</v>
      </c>
      <c r="AN360" s="129" t="n">
        <f aca="false">SUM(AK360+AL360-AM360)</f>
        <v>100000</v>
      </c>
      <c r="AO360" s="176" t="n">
        <f aca="false">SUM(AN360/$AN$2)</f>
        <v>13272.2808414626</v>
      </c>
      <c r="AP360" s="131" t="n">
        <v>100000</v>
      </c>
      <c r="AQ360" s="131"/>
      <c r="AR360" s="176" t="n">
        <f aca="false">SUM(AP360/$AN$2)</f>
        <v>13272.2808414626</v>
      </c>
      <c r="AS360" s="131"/>
      <c r="AT360" s="131"/>
      <c r="AU360" s="176" t="n">
        <v>6600</v>
      </c>
      <c r="AV360" s="177" t="n">
        <f aca="false">SUM(AU360/AR360*100)</f>
        <v>49.7277</v>
      </c>
      <c r="AW360" s="93"/>
      <c r="AX360" s="93"/>
      <c r="AY360" s="93"/>
      <c r="AZ360" s="93"/>
      <c r="BA360" s="93" t="n">
        <v>6600</v>
      </c>
      <c r="BB360" s="19" t="n">
        <f aca="false">SUM(AW360+AX360+AY360+AZ360+BA360)</f>
        <v>6600</v>
      </c>
      <c r="BC360" s="143" t="n">
        <f aca="false">SUM(AU360-BB360)</f>
        <v>0</v>
      </c>
    </row>
    <row r="361" s="92" customFormat="true" ht="12.75" hidden="false" customHeight="false" outlineLevel="0" collapsed="false">
      <c r="A361" s="207"/>
      <c r="B361" s="208"/>
      <c r="C361" s="208"/>
      <c r="D361" s="208"/>
      <c r="E361" s="208"/>
      <c r="F361" s="208"/>
      <c r="G361" s="208"/>
      <c r="H361" s="208"/>
      <c r="I361" s="206" t="n">
        <v>38</v>
      </c>
      <c r="J361" s="203" t="s">
        <v>70</v>
      </c>
      <c r="K361" s="188"/>
      <c r="L361" s="188"/>
      <c r="M361" s="188"/>
      <c r="N361" s="188"/>
      <c r="O361" s="188"/>
      <c r="P361" s="188"/>
      <c r="Q361" s="188"/>
      <c r="R361" s="188"/>
      <c r="S361" s="188"/>
      <c r="T361" s="188"/>
      <c r="U361" s="188"/>
      <c r="V361" s="176"/>
      <c r="W361" s="188"/>
      <c r="X361" s="188"/>
      <c r="Y361" s="188"/>
      <c r="Z361" s="188"/>
      <c r="AA361" s="188"/>
      <c r="AB361" s="188"/>
      <c r="AC361" s="188"/>
      <c r="AD361" s="188"/>
      <c r="AE361" s="188"/>
      <c r="AF361" s="188"/>
      <c r="AG361" s="210"/>
      <c r="AH361" s="188"/>
      <c r="AI361" s="188"/>
      <c r="AJ361" s="131"/>
      <c r="AK361" s="188" t="n">
        <f aca="false">SUM(AK362)</f>
        <v>250000</v>
      </c>
      <c r="AL361" s="188" t="n">
        <f aca="false">SUM(AL362)</f>
        <v>0</v>
      </c>
      <c r="AM361" s="188" t="n">
        <f aca="false">SUM(AM362)</f>
        <v>0</v>
      </c>
      <c r="AN361" s="188" t="n">
        <f aca="false">SUM(AN362)</f>
        <v>250000</v>
      </c>
      <c r="AO361" s="176" t="n">
        <f aca="false">SUM(AN361/$AN$2)</f>
        <v>33180.7021036565</v>
      </c>
      <c r="AP361" s="188" t="n">
        <f aca="false">SUM(AP362)</f>
        <v>100000</v>
      </c>
      <c r="AQ361" s="188"/>
      <c r="AR361" s="176" t="n">
        <f aca="false">SUM(AP361/$AN$2)</f>
        <v>13272.2808414626</v>
      </c>
      <c r="AS361" s="188" t="n">
        <v>200000</v>
      </c>
      <c r="AT361" s="188"/>
      <c r="AU361" s="176" t="n">
        <f aca="false">SUM(AU362)</f>
        <v>9654.45</v>
      </c>
      <c r="AV361" s="177" t="n">
        <f aca="false">SUM(AU361/AR361*100)</f>
        <v>72.741453525</v>
      </c>
      <c r="AW361" s="93"/>
      <c r="AX361" s="93"/>
      <c r="AY361" s="93"/>
      <c r="AZ361" s="93"/>
      <c r="BA361" s="93"/>
      <c r="BB361" s="19" t="n">
        <f aca="false">SUM(AW361+AX361+AY361+AZ361+BA361)</f>
        <v>0</v>
      </c>
      <c r="BC361" s="143" t="n">
        <f aca="false">SUM(AU361-BB361)</f>
        <v>9654.45</v>
      </c>
    </row>
    <row r="362" s="92" customFormat="true" ht="12.75" hidden="false" customHeight="false" outlineLevel="0" collapsed="false">
      <c r="A362" s="207"/>
      <c r="B362" s="208"/>
      <c r="C362" s="208"/>
      <c r="D362" s="208"/>
      <c r="E362" s="208"/>
      <c r="F362" s="208"/>
      <c r="G362" s="208"/>
      <c r="H362" s="208"/>
      <c r="I362" s="206" t="n">
        <v>386</v>
      </c>
      <c r="J362" s="203" t="s">
        <v>492</v>
      </c>
      <c r="K362" s="188"/>
      <c r="L362" s="188"/>
      <c r="M362" s="188"/>
      <c r="N362" s="188"/>
      <c r="O362" s="188"/>
      <c r="P362" s="188"/>
      <c r="Q362" s="188"/>
      <c r="R362" s="188"/>
      <c r="S362" s="188"/>
      <c r="T362" s="188"/>
      <c r="U362" s="188"/>
      <c r="V362" s="176"/>
      <c r="W362" s="188"/>
      <c r="X362" s="188"/>
      <c r="Y362" s="188"/>
      <c r="Z362" s="188"/>
      <c r="AA362" s="188"/>
      <c r="AB362" s="188"/>
      <c r="AC362" s="188"/>
      <c r="AD362" s="188"/>
      <c r="AE362" s="188"/>
      <c r="AF362" s="188"/>
      <c r="AG362" s="210"/>
      <c r="AH362" s="188"/>
      <c r="AI362" s="188"/>
      <c r="AJ362" s="131"/>
      <c r="AK362" s="188" t="n">
        <f aca="false">SUM(AK363)</f>
        <v>250000</v>
      </c>
      <c r="AL362" s="188" t="n">
        <f aca="false">SUM(AL363)</f>
        <v>0</v>
      </c>
      <c r="AM362" s="188" t="n">
        <f aca="false">SUM(AM363)</f>
        <v>0</v>
      </c>
      <c r="AN362" s="188" t="n">
        <f aca="false">SUM(AN363)</f>
        <v>250000</v>
      </c>
      <c r="AO362" s="176" t="n">
        <f aca="false">SUM(AN362/$AN$2)</f>
        <v>33180.7021036565</v>
      </c>
      <c r="AP362" s="188" t="n">
        <f aca="false">SUM(AP363)</f>
        <v>100000</v>
      </c>
      <c r="AQ362" s="188"/>
      <c r="AR362" s="176" t="n">
        <f aca="false">SUM(AP362/$AN$2)</f>
        <v>13272.2808414626</v>
      </c>
      <c r="AS362" s="188"/>
      <c r="AT362" s="188"/>
      <c r="AU362" s="176" t="n">
        <f aca="false">SUM(AU363)</f>
        <v>9654.45</v>
      </c>
      <c r="AV362" s="177" t="n">
        <f aca="false">SUM(AU362/AR362*100)</f>
        <v>72.741453525</v>
      </c>
      <c r="AW362" s="93"/>
      <c r="AX362" s="93"/>
      <c r="AY362" s="93"/>
      <c r="AZ362" s="93"/>
      <c r="BA362" s="93"/>
      <c r="BB362" s="19" t="n">
        <f aca="false">SUM(AW362+AX362+AY362+AZ362+BA362)</f>
        <v>0</v>
      </c>
      <c r="BC362" s="143" t="n">
        <f aca="false">SUM(AU362-BB362)</f>
        <v>9654.45</v>
      </c>
    </row>
    <row r="363" s="92" customFormat="true" ht="12.75" hidden="false" customHeight="false" outlineLevel="0" collapsed="false">
      <c r="A363" s="207"/>
      <c r="B363" s="208"/>
      <c r="C363" s="208"/>
      <c r="D363" s="208"/>
      <c r="E363" s="208"/>
      <c r="F363" s="208"/>
      <c r="G363" s="208"/>
      <c r="H363" s="208"/>
      <c r="I363" s="206" t="n">
        <v>38632</v>
      </c>
      <c r="J363" s="203" t="s">
        <v>493</v>
      </c>
      <c r="K363" s="188"/>
      <c r="L363" s="188"/>
      <c r="M363" s="188"/>
      <c r="N363" s="188"/>
      <c r="O363" s="188"/>
      <c r="P363" s="188"/>
      <c r="Q363" s="188"/>
      <c r="R363" s="188"/>
      <c r="S363" s="188"/>
      <c r="T363" s="188"/>
      <c r="U363" s="188"/>
      <c r="V363" s="176"/>
      <c r="W363" s="188"/>
      <c r="X363" s="188"/>
      <c r="Y363" s="188"/>
      <c r="Z363" s="188"/>
      <c r="AA363" s="188"/>
      <c r="AB363" s="188"/>
      <c r="AC363" s="188" t="n">
        <v>100000</v>
      </c>
      <c r="AD363" s="188" t="n">
        <v>100000</v>
      </c>
      <c r="AE363" s="188"/>
      <c r="AF363" s="188"/>
      <c r="AG363" s="210" t="n">
        <f aca="false">SUM(AD363+AE363-AF363)</f>
        <v>100000</v>
      </c>
      <c r="AH363" s="188"/>
      <c r="AI363" s="188" t="n">
        <v>250000</v>
      </c>
      <c r="AJ363" s="131" t="n">
        <v>0</v>
      </c>
      <c r="AK363" s="188" t="n">
        <v>250000</v>
      </c>
      <c r="AL363" s="188"/>
      <c r="AM363" s="188"/>
      <c r="AN363" s="129" t="n">
        <f aca="false">SUM(AK363+AL363-AM363)</f>
        <v>250000</v>
      </c>
      <c r="AO363" s="176" t="n">
        <f aca="false">SUM(AN363/$AN$2)</f>
        <v>33180.7021036565</v>
      </c>
      <c r="AP363" s="131" t="n">
        <v>100000</v>
      </c>
      <c r="AQ363" s="131"/>
      <c r="AR363" s="176" t="n">
        <f aca="false">SUM(AP363/$AN$2)</f>
        <v>13272.2808414626</v>
      </c>
      <c r="AS363" s="131"/>
      <c r="AT363" s="131"/>
      <c r="AU363" s="176" t="n">
        <v>9654.45</v>
      </c>
      <c r="AV363" s="177" t="n">
        <f aca="false">SUM(AU363/AR363*100)</f>
        <v>72.741453525</v>
      </c>
      <c r="AW363" s="93"/>
      <c r="AX363" s="93"/>
      <c r="AY363" s="93"/>
      <c r="AZ363" s="93"/>
      <c r="BA363" s="93" t="n">
        <v>9654.45</v>
      </c>
      <c r="BB363" s="19" t="n">
        <f aca="false">SUM(AW363+AX363+AY363+AZ363+BA363)</f>
        <v>9654.45</v>
      </c>
      <c r="BC363" s="143" t="n">
        <f aca="false">SUM(AU363-BB363)</f>
        <v>0</v>
      </c>
    </row>
    <row r="364" customFormat="false" ht="12.75" hidden="false" customHeight="false" outlineLevel="0" collapsed="false">
      <c r="A364" s="184" t="s">
        <v>494</v>
      </c>
      <c r="B364" s="200"/>
      <c r="C364" s="200"/>
      <c r="D364" s="200"/>
      <c r="E364" s="200"/>
      <c r="F364" s="200"/>
      <c r="G364" s="200"/>
      <c r="H364" s="200"/>
      <c r="I364" s="180" t="s">
        <v>495</v>
      </c>
      <c r="J364" s="181" t="s">
        <v>152</v>
      </c>
      <c r="K364" s="182" t="n">
        <f aca="false">SUM(K365)</f>
        <v>0</v>
      </c>
      <c r="L364" s="182" t="e">
        <f aca="false">SUM(L365+#REF!)</f>
        <v>#REF!</v>
      </c>
      <c r="M364" s="182" t="e">
        <f aca="false">SUM(M365+#REF!)</f>
        <v>#REF!</v>
      </c>
      <c r="N364" s="182" t="e">
        <f aca="false">SUM(N365+#REF!)</f>
        <v>#REF!</v>
      </c>
      <c r="O364" s="182" t="e">
        <f aca="false">SUM(O365+#REF!)</f>
        <v>#REF!</v>
      </c>
      <c r="P364" s="182" t="e">
        <f aca="false">SUM(P365+#REF!)</f>
        <v>#REF!</v>
      </c>
      <c r="Q364" s="182" t="n">
        <f aca="false">SUM(Q365)</f>
        <v>317000</v>
      </c>
      <c r="R364" s="182" t="e">
        <f aca="false">SUM(R365+#REF!)</f>
        <v>#REF!</v>
      </c>
      <c r="S364" s="182" t="e">
        <f aca="false">SUM(S365+S391)</f>
        <v>#REF!</v>
      </c>
      <c r="T364" s="182" t="e">
        <f aca="false">SUM(T365+T391)</f>
        <v>#REF!</v>
      </c>
      <c r="U364" s="182" t="e">
        <f aca="false">SUM(U365+U391)</f>
        <v>#REF!</v>
      </c>
      <c r="V364" s="182" t="e">
        <f aca="false">SUM(V365+V391)</f>
        <v>#REF!</v>
      </c>
      <c r="W364" s="182" t="e">
        <f aca="false">SUM(W365+W391)</f>
        <v>#REF!</v>
      </c>
      <c r="X364" s="182" t="e">
        <f aca="false">SUM(X365+X391)</f>
        <v>#REF!</v>
      </c>
      <c r="Y364" s="182" t="e">
        <f aca="false">SUM(Y365+Y391)</f>
        <v>#REF!</v>
      </c>
      <c r="Z364" s="182" t="e">
        <f aca="false">SUM(Z365+Z391)</f>
        <v>#REF!</v>
      </c>
      <c r="AA364" s="182" t="e">
        <f aca="false">SUM(AA365+AA391)</f>
        <v>#REF!</v>
      </c>
      <c r="AB364" s="182" t="e">
        <f aca="false">SUM(AB365+AB391)</f>
        <v>#REF!</v>
      </c>
      <c r="AC364" s="182" t="e">
        <f aca="false">SUM(AC365+AC391)</f>
        <v>#REF!</v>
      </c>
      <c r="AD364" s="182" t="n">
        <f aca="false">SUM(AD365+AD391)</f>
        <v>961000</v>
      </c>
      <c r="AE364" s="182" t="n">
        <f aca="false">SUM(AE365+AE391)</f>
        <v>0</v>
      </c>
      <c r="AF364" s="182" t="n">
        <f aca="false">SUM(AF365+AF391)</f>
        <v>0</v>
      </c>
      <c r="AG364" s="182" t="e">
        <f aca="false">SUM(AG365+AG391)</f>
        <v>#REF!</v>
      </c>
      <c r="AH364" s="182" t="n">
        <f aca="false">SUM(AH365+AH391)</f>
        <v>554110.41</v>
      </c>
      <c r="AI364" s="182" t="n">
        <f aca="false">SUM(AI365+AI391)</f>
        <v>1027800</v>
      </c>
      <c r="AJ364" s="182" t="n">
        <f aca="false">SUM(AJ365+AJ391)</f>
        <v>593900.29</v>
      </c>
      <c r="AK364" s="182" t="n">
        <f aca="false">SUM(AK365+AK391)</f>
        <v>980000</v>
      </c>
      <c r="AL364" s="182" t="n">
        <f aca="false">SUM(AL365+AL391)</f>
        <v>0</v>
      </c>
      <c r="AM364" s="182" t="n">
        <f aca="false">SUM(AM365+AM391)</f>
        <v>0</v>
      </c>
      <c r="AN364" s="182" t="n">
        <f aca="false">SUM(AN365+AN391)</f>
        <v>980000</v>
      </c>
      <c r="AO364" s="176" t="n">
        <f aca="false">SUM(AN364/$AN$2)</f>
        <v>130068.352246334</v>
      </c>
      <c r="AP364" s="183" t="n">
        <f aca="false">SUM(AP365+AP391)</f>
        <v>600000</v>
      </c>
      <c r="AQ364" s="183" t="n">
        <f aca="false">SUM(AQ365+AQ391)</f>
        <v>0</v>
      </c>
      <c r="AR364" s="176" t="n">
        <f aca="false">SUM(AP364/$AN$2)</f>
        <v>79633.6850487756</v>
      </c>
      <c r="AS364" s="183" t="n">
        <f aca="false">SUM(AS365+AS391)</f>
        <v>600000</v>
      </c>
      <c r="AT364" s="183" t="n">
        <f aca="false">SUM(AT365+AT391)</f>
        <v>0</v>
      </c>
      <c r="AU364" s="176" t="n">
        <f aca="false">SUM(AU365)</f>
        <v>105150.11</v>
      </c>
      <c r="AV364" s="177" t="n">
        <f aca="false">SUM(AU364/AR364*100)</f>
        <v>132.0422506325</v>
      </c>
      <c r="BB364" s="19" t="n">
        <f aca="false">SUM(AW364+AX364+AY364+AZ364+BA364)</f>
        <v>0</v>
      </c>
      <c r="BC364" s="143" t="n">
        <f aca="false">SUM(AU364-BB364)</f>
        <v>105150.11</v>
      </c>
    </row>
    <row r="365" customFormat="false" ht="12.75" hidden="false" customHeight="false" outlineLevel="0" collapsed="false">
      <c r="A365" s="171" t="s">
        <v>496</v>
      </c>
      <c r="B365" s="172"/>
      <c r="C365" s="172"/>
      <c r="D365" s="172"/>
      <c r="E365" s="172"/>
      <c r="F365" s="172"/>
      <c r="G365" s="172"/>
      <c r="H365" s="172"/>
      <c r="I365" s="185" t="s">
        <v>497</v>
      </c>
      <c r="J365" s="186" t="s">
        <v>228</v>
      </c>
      <c r="K365" s="187" t="n">
        <f aca="false">SUM(K366)</f>
        <v>0</v>
      </c>
      <c r="L365" s="187" t="n">
        <f aca="false">SUM(L366)</f>
        <v>0</v>
      </c>
      <c r="M365" s="187" t="n">
        <f aca="false">SUM(M366)</f>
        <v>0</v>
      </c>
      <c r="N365" s="187" t="n">
        <f aca="false">SUM(N366)</f>
        <v>0</v>
      </c>
      <c r="O365" s="187" t="n">
        <f aca="false">SUM(O366)</f>
        <v>0</v>
      </c>
      <c r="P365" s="187" t="n">
        <f aca="false">SUM(P366)</f>
        <v>0</v>
      </c>
      <c r="Q365" s="187" t="n">
        <v>317000</v>
      </c>
      <c r="R365" s="187" t="e">
        <f aca="false">SUM(R366)</f>
        <v>#REF!</v>
      </c>
      <c r="S365" s="187" t="e">
        <f aca="false">SUM(S366)</f>
        <v>#REF!</v>
      </c>
      <c r="T365" s="187" t="e">
        <f aca="false">SUM(T366)</f>
        <v>#REF!</v>
      </c>
      <c r="U365" s="187" t="e">
        <f aca="false">SUM(U366)</f>
        <v>#REF!</v>
      </c>
      <c r="V365" s="187" t="e">
        <f aca="false">SUM(V366)</f>
        <v>#REF!</v>
      </c>
      <c r="W365" s="187" t="n">
        <f aca="false">SUM(W366)</f>
        <v>0</v>
      </c>
      <c r="X365" s="187" t="e">
        <f aca="false">SUM(X366)</f>
        <v>#REF!</v>
      </c>
      <c r="Y365" s="187" t="n">
        <f aca="false">SUM(Y366)</f>
        <v>1173441.66</v>
      </c>
      <c r="Z365" s="187" t="n">
        <f aca="false">SUM(Z366)</f>
        <v>1223141.66</v>
      </c>
      <c r="AA365" s="187" t="n">
        <f aca="false">SUM(AA366)</f>
        <v>324000</v>
      </c>
      <c r="AB365" s="187" t="n">
        <f aca="false">SUM(AB366)</f>
        <v>815696.4</v>
      </c>
      <c r="AC365" s="187" t="n">
        <f aca="false">SUM(AC366)</f>
        <v>648000</v>
      </c>
      <c r="AD365" s="187" t="n">
        <f aca="false">SUM(AD366)</f>
        <v>961000</v>
      </c>
      <c r="AE365" s="187" t="n">
        <f aca="false">SUM(AE366)</f>
        <v>0</v>
      </c>
      <c r="AF365" s="187" t="n">
        <f aca="false">SUM(AF366)</f>
        <v>0</v>
      </c>
      <c r="AG365" s="187" t="n">
        <f aca="false">SUM(AG366)</f>
        <v>961000</v>
      </c>
      <c r="AH365" s="187" t="n">
        <f aca="false">SUM(AH366)</f>
        <v>554110.41</v>
      </c>
      <c r="AI365" s="187" t="n">
        <f aca="false">SUM(AI366)</f>
        <v>1027800</v>
      </c>
      <c r="AJ365" s="187" t="n">
        <f aca="false">SUM(AJ366)</f>
        <v>593900.29</v>
      </c>
      <c r="AK365" s="187" t="n">
        <f aca="false">SUM(AK366)</f>
        <v>980000</v>
      </c>
      <c r="AL365" s="187" t="n">
        <f aca="false">SUM(AL366)</f>
        <v>0</v>
      </c>
      <c r="AM365" s="187" t="n">
        <f aca="false">SUM(AM366)</f>
        <v>0</v>
      </c>
      <c r="AN365" s="187" t="n">
        <f aca="false">SUM(AN366)</f>
        <v>980000</v>
      </c>
      <c r="AO365" s="176" t="n">
        <f aca="false">SUM(AN365/$AN$2)</f>
        <v>130068.352246334</v>
      </c>
      <c r="AP365" s="188" t="n">
        <f aca="false">SUM(AP366)</f>
        <v>600000</v>
      </c>
      <c r="AQ365" s="188" t="n">
        <f aca="false">SUM(AQ366)</f>
        <v>0</v>
      </c>
      <c r="AR365" s="176" t="n">
        <f aca="false">SUM(AP365/$AN$2)</f>
        <v>79633.6850487756</v>
      </c>
      <c r="AS365" s="188" t="n">
        <f aca="false">SUM(AS366)</f>
        <v>600000</v>
      </c>
      <c r="AT365" s="188" t="n">
        <f aca="false">SUM(AT366)</f>
        <v>0</v>
      </c>
      <c r="AU365" s="176" t="n">
        <f aca="false">SUM(AU366)</f>
        <v>105150.11</v>
      </c>
      <c r="AV365" s="177" t="n">
        <f aca="false">SUM(AU365/AR365*100)</f>
        <v>132.0422506325</v>
      </c>
      <c r="BB365" s="19" t="n">
        <f aca="false">SUM(AW365+AX365+AY365+AZ365+BA365)</f>
        <v>0</v>
      </c>
      <c r="BC365" s="143" t="n">
        <f aca="false">SUM(AU365-BB365)</f>
        <v>105150.11</v>
      </c>
    </row>
    <row r="366" customFormat="false" ht="12.75" hidden="false" customHeight="false" outlineLevel="0" collapsed="false">
      <c r="A366" s="171"/>
      <c r="B366" s="172"/>
      <c r="C366" s="172"/>
      <c r="D366" s="172"/>
      <c r="E366" s="172"/>
      <c r="F366" s="172"/>
      <c r="G366" s="172"/>
      <c r="H366" s="172"/>
      <c r="I366" s="185" t="s">
        <v>209</v>
      </c>
      <c r="J366" s="186"/>
      <c r="K366" s="172"/>
      <c r="L366" s="172"/>
      <c r="M366" s="172"/>
      <c r="N366" s="172"/>
      <c r="O366" s="172"/>
      <c r="P366" s="185" t="s">
        <v>209</v>
      </c>
      <c r="Q366" s="186"/>
      <c r="R366" s="182" t="e">
        <f aca="false">SUM(#REF!)</f>
        <v>#REF!</v>
      </c>
      <c r="S366" s="182" t="e">
        <f aca="false">SUM(S368)</f>
        <v>#REF!</v>
      </c>
      <c r="T366" s="182" t="e">
        <f aca="false">SUM(T368)</f>
        <v>#REF!</v>
      </c>
      <c r="U366" s="182" t="e">
        <f aca="false">SUM(U368)</f>
        <v>#REF!</v>
      </c>
      <c r="V366" s="182" t="e">
        <f aca="false">SUM(V368)</f>
        <v>#REF!</v>
      </c>
      <c r="W366" s="182" t="n">
        <f aca="false">SUM(W368)</f>
        <v>0</v>
      </c>
      <c r="X366" s="182" t="e">
        <f aca="false">SUM(X368)</f>
        <v>#REF!</v>
      </c>
      <c r="Y366" s="182" t="n">
        <f aca="false">SUM(Y368)</f>
        <v>1173441.66</v>
      </c>
      <c r="Z366" s="182" t="n">
        <f aca="false">SUM(Z368)</f>
        <v>1223141.66</v>
      </c>
      <c r="AA366" s="182" t="n">
        <f aca="false">SUM(AA368)</f>
        <v>324000</v>
      </c>
      <c r="AB366" s="182" t="n">
        <f aca="false">SUM(AB368)</f>
        <v>815696.4</v>
      </c>
      <c r="AC366" s="182" t="n">
        <f aca="false">SUM(AC368)</f>
        <v>648000</v>
      </c>
      <c r="AD366" s="182" t="n">
        <f aca="false">SUM(AD368)</f>
        <v>961000</v>
      </c>
      <c r="AE366" s="182" t="n">
        <f aca="false">SUM(AE368)</f>
        <v>0</v>
      </c>
      <c r="AF366" s="182" t="n">
        <f aca="false">SUM(AF368)</f>
        <v>0</v>
      </c>
      <c r="AG366" s="182" t="n">
        <f aca="false">SUM(AG368)</f>
        <v>961000</v>
      </c>
      <c r="AH366" s="182" t="n">
        <f aca="false">SUM(AH368)</f>
        <v>554110.41</v>
      </c>
      <c r="AI366" s="182" t="n">
        <f aca="false">SUM(AI368)</f>
        <v>1027800</v>
      </c>
      <c r="AJ366" s="182" t="n">
        <f aca="false">SUM(AJ368)</f>
        <v>593900.29</v>
      </c>
      <c r="AK366" s="182" t="n">
        <f aca="false">SUM(AK368)</f>
        <v>980000</v>
      </c>
      <c r="AL366" s="182" t="n">
        <f aca="false">SUM(AL368)</f>
        <v>0</v>
      </c>
      <c r="AM366" s="182" t="n">
        <f aca="false">SUM(AM368)</f>
        <v>0</v>
      </c>
      <c r="AN366" s="182" t="n">
        <f aca="false">SUM(AN368)</f>
        <v>980000</v>
      </c>
      <c r="AO366" s="176" t="n">
        <f aca="false">SUM(AN366/$AN$2)</f>
        <v>130068.352246334</v>
      </c>
      <c r="AP366" s="183" t="n">
        <f aca="false">SUM(AP368)</f>
        <v>600000</v>
      </c>
      <c r="AQ366" s="183" t="n">
        <f aca="false">SUM(AQ368)</f>
        <v>0</v>
      </c>
      <c r="AR366" s="176" t="n">
        <f aca="false">SUM(AP366/$AN$2)</f>
        <v>79633.6850487756</v>
      </c>
      <c r="AS366" s="183" t="n">
        <f aca="false">SUM(AS368)</f>
        <v>600000</v>
      </c>
      <c r="AT366" s="183" t="n">
        <f aca="false">SUM(AT368)</f>
        <v>0</v>
      </c>
      <c r="AU366" s="176" t="n">
        <f aca="false">SUM(AU367)</f>
        <v>105150.11</v>
      </c>
      <c r="AV366" s="177" t="n">
        <f aca="false">SUM(AU366/AR366*100)</f>
        <v>132.0422506325</v>
      </c>
      <c r="BB366" s="19" t="n">
        <f aca="false">SUM(AW366+AX366+AY366+AZ366+BA366)</f>
        <v>0</v>
      </c>
      <c r="BC366" s="143" t="n">
        <f aca="false">SUM(AU366-BB366)</f>
        <v>105150.11</v>
      </c>
    </row>
    <row r="367" customFormat="false" ht="12.75" hidden="false" customHeight="false" outlineLevel="0" collapsed="false">
      <c r="A367" s="171"/>
      <c r="B367" s="172" t="s">
        <v>229</v>
      </c>
      <c r="C367" s="172"/>
      <c r="D367" s="172"/>
      <c r="E367" s="172"/>
      <c r="F367" s="172"/>
      <c r="G367" s="172"/>
      <c r="H367" s="172"/>
      <c r="I367" s="201" t="s">
        <v>402</v>
      </c>
      <c r="J367" s="186" t="s">
        <v>403</v>
      </c>
      <c r="K367" s="172"/>
      <c r="L367" s="172"/>
      <c r="M367" s="172"/>
      <c r="N367" s="172"/>
      <c r="O367" s="172"/>
      <c r="P367" s="185"/>
      <c r="Q367" s="186"/>
      <c r="R367" s="182"/>
      <c r="S367" s="182"/>
      <c r="T367" s="182"/>
      <c r="U367" s="182"/>
      <c r="V367" s="182"/>
      <c r="W367" s="182"/>
      <c r="X367" s="182"/>
      <c r="Y367" s="182"/>
      <c r="Z367" s="182"/>
      <c r="AA367" s="182"/>
      <c r="AB367" s="182"/>
      <c r="AC367" s="182"/>
      <c r="AD367" s="182"/>
      <c r="AE367" s="182"/>
      <c r="AF367" s="182"/>
      <c r="AG367" s="182"/>
      <c r="AH367" s="182"/>
      <c r="AI367" s="182"/>
      <c r="AJ367" s="182"/>
      <c r="AK367" s="182"/>
      <c r="AL367" s="182"/>
      <c r="AM367" s="182"/>
      <c r="AN367" s="182"/>
      <c r="AO367" s="176" t="n">
        <f aca="false">SUM(AN367/$AN$2)</f>
        <v>0</v>
      </c>
      <c r="AP367" s="183" t="n">
        <v>600000</v>
      </c>
      <c r="AQ367" s="183"/>
      <c r="AR367" s="176" t="n">
        <f aca="false">SUM(AP367/$AN$2)</f>
        <v>79633.6850487756</v>
      </c>
      <c r="AS367" s="183" t="n">
        <v>600000</v>
      </c>
      <c r="AT367" s="183"/>
      <c r="AU367" s="176" t="n">
        <f aca="false">SUM(AU368)</f>
        <v>105150.11</v>
      </c>
      <c r="AV367" s="177" t="n">
        <f aca="false">SUM(AU367/AR367*100)</f>
        <v>132.0422506325</v>
      </c>
      <c r="BC367" s="143" t="n">
        <f aca="false">SUM(AU367-BB367)</f>
        <v>105150.11</v>
      </c>
    </row>
    <row r="368" customFormat="false" ht="12.75" hidden="false" customHeight="false" outlineLevel="0" collapsed="false">
      <c r="A368" s="228"/>
      <c r="B368" s="225"/>
      <c r="C368" s="225"/>
      <c r="D368" s="225"/>
      <c r="E368" s="225"/>
      <c r="F368" s="225"/>
      <c r="G368" s="225"/>
      <c r="H368" s="225"/>
      <c r="I368" s="226" t="n">
        <v>3</v>
      </c>
      <c r="J368" s="227" t="s">
        <v>64</v>
      </c>
      <c r="K368" s="225"/>
      <c r="L368" s="225"/>
      <c r="M368" s="225"/>
      <c r="N368" s="225"/>
      <c r="O368" s="225"/>
      <c r="P368" s="226" t="n">
        <v>3</v>
      </c>
      <c r="Q368" s="227" t="s">
        <v>64</v>
      </c>
      <c r="R368" s="183"/>
      <c r="S368" s="192" t="e">
        <f aca="false">SUM(S369)</f>
        <v>#REF!</v>
      </c>
      <c r="T368" s="192" t="e">
        <f aca="false">SUM(T369)</f>
        <v>#REF!</v>
      </c>
      <c r="U368" s="192" t="e">
        <f aca="false">SUM(U369)</f>
        <v>#REF!</v>
      </c>
      <c r="V368" s="192" t="e">
        <f aca="false">SUM(V369)</f>
        <v>#REF!</v>
      </c>
      <c r="W368" s="192" t="n">
        <f aca="false">SUM(W369)</f>
        <v>0</v>
      </c>
      <c r="X368" s="192" t="e">
        <f aca="false">SUM(X369+X376)</f>
        <v>#REF!</v>
      </c>
      <c r="Y368" s="192" t="n">
        <f aca="false">SUM(Y369+Y376)</f>
        <v>1173441.66</v>
      </c>
      <c r="Z368" s="192" t="n">
        <f aca="false">SUM(Z369+Z376)</f>
        <v>1223141.66</v>
      </c>
      <c r="AA368" s="192" t="n">
        <f aca="false">SUM(AA369+AA376)</f>
        <v>324000</v>
      </c>
      <c r="AB368" s="192" t="n">
        <f aca="false">SUM(AB369+AB376)</f>
        <v>815696.4</v>
      </c>
      <c r="AC368" s="192" t="n">
        <f aca="false">SUM(AC369+AC376)</f>
        <v>648000</v>
      </c>
      <c r="AD368" s="192" t="n">
        <f aca="false">SUM(AD369+AD376)</f>
        <v>961000</v>
      </c>
      <c r="AE368" s="192" t="n">
        <f aca="false">SUM(AE369+AE376)</f>
        <v>0</v>
      </c>
      <c r="AF368" s="192" t="n">
        <f aca="false">SUM(AF369+AF376)</f>
        <v>0</v>
      </c>
      <c r="AG368" s="192" t="n">
        <f aca="false">SUM(AG369+AG376)</f>
        <v>961000</v>
      </c>
      <c r="AH368" s="192" t="n">
        <f aca="false">SUM(AH369+AH376)</f>
        <v>554110.41</v>
      </c>
      <c r="AI368" s="192" t="n">
        <f aca="false">SUM(AI369+AI376)</f>
        <v>1027800</v>
      </c>
      <c r="AJ368" s="192" t="n">
        <f aca="false">SUM(AJ369+AJ376)</f>
        <v>593900.29</v>
      </c>
      <c r="AK368" s="192" t="n">
        <f aca="false">SUM(AK369+AK376)</f>
        <v>980000</v>
      </c>
      <c r="AL368" s="192" t="n">
        <f aca="false">SUM(AL369+AL376)</f>
        <v>0</v>
      </c>
      <c r="AM368" s="192" t="n">
        <f aca="false">SUM(AM369+AM376)</f>
        <v>0</v>
      </c>
      <c r="AN368" s="192" t="n">
        <f aca="false">SUM(AN369+AN376)</f>
        <v>980000</v>
      </c>
      <c r="AO368" s="176" t="n">
        <f aca="false">SUM(AN368/$AN$2)</f>
        <v>130068.352246334</v>
      </c>
      <c r="AP368" s="176" t="n">
        <f aca="false">SUM(AP369+AP376)</f>
        <v>600000</v>
      </c>
      <c r="AQ368" s="176" t="n">
        <f aca="false">SUM(AQ369+AQ376)</f>
        <v>0</v>
      </c>
      <c r="AR368" s="176" t="n">
        <f aca="false">SUM(AP368/$AN$2)</f>
        <v>79633.6850487756</v>
      </c>
      <c r="AS368" s="176" t="n">
        <f aca="false">SUM(AS369+AS376)</f>
        <v>600000</v>
      </c>
      <c r="AT368" s="176" t="n">
        <f aca="false">SUM(AT369+AT376)</f>
        <v>0</v>
      </c>
      <c r="AU368" s="176" t="n">
        <f aca="false">SUM(AU369+AU376)</f>
        <v>105150.11</v>
      </c>
      <c r="AV368" s="177" t="n">
        <f aca="false">SUM(AU368/AR368*100)</f>
        <v>132.0422506325</v>
      </c>
      <c r="BB368" s="19" t="n">
        <f aca="false">SUM(AW368+AX368+AY368+AZ368+BA368)</f>
        <v>0</v>
      </c>
      <c r="BC368" s="143" t="n">
        <f aca="false">SUM(AU368-BB368)</f>
        <v>105150.11</v>
      </c>
    </row>
    <row r="369" customFormat="false" ht="12.75" hidden="false" customHeight="false" outlineLevel="0" collapsed="false">
      <c r="A369" s="228"/>
      <c r="B369" s="225"/>
      <c r="C369" s="225"/>
      <c r="D369" s="225"/>
      <c r="E369" s="225"/>
      <c r="F369" s="225"/>
      <c r="G369" s="225"/>
      <c r="H369" s="225"/>
      <c r="I369" s="226" t="n">
        <v>31</v>
      </c>
      <c r="J369" s="227" t="s">
        <v>65</v>
      </c>
      <c r="K369" s="225"/>
      <c r="L369" s="225"/>
      <c r="M369" s="225"/>
      <c r="N369" s="225"/>
      <c r="O369" s="225"/>
      <c r="P369" s="226" t="n">
        <v>31</v>
      </c>
      <c r="Q369" s="227" t="s">
        <v>498</v>
      </c>
      <c r="R369" s="183"/>
      <c r="S369" s="192" t="e">
        <f aca="false">SUM(S370+S374)</f>
        <v>#REF!</v>
      </c>
      <c r="T369" s="192" t="e">
        <f aca="false">SUM(T370+T374)</f>
        <v>#REF!</v>
      </c>
      <c r="U369" s="192" t="e">
        <f aca="false">SUM(U370+U374)</f>
        <v>#REF!</v>
      </c>
      <c r="V369" s="192" t="e">
        <f aca="false">SUM(V370+V374)</f>
        <v>#REF!</v>
      </c>
      <c r="W369" s="192" t="n">
        <f aca="false">SUM(W370+W374)</f>
        <v>0</v>
      </c>
      <c r="X369" s="192" t="e">
        <f aca="false">SUM(X370+X374+#REF!)</f>
        <v>#REF!</v>
      </c>
      <c r="Y369" s="192" t="n">
        <f aca="false">SUM(Y370+Y374)</f>
        <v>905441.66</v>
      </c>
      <c r="Z369" s="192" t="n">
        <f aca="false">SUM(Z370+Z374)</f>
        <v>905441.66</v>
      </c>
      <c r="AA369" s="192" t="n">
        <f aca="false">SUM(AA370+AA374)</f>
        <v>206500</v>
      </c>
      <c r="AB369" s="192" t="n">
        <f aca="false">SUM(AB370+AB374)</f>
        <v>743375.5</v>
      </c>
      <c r="AC369" s="192" t="n">
        <f aca="false">SUM(AC370+AC374)</f>
        <v>413000</v>
      </c>
      <c r="AD369" s="192" t="n">
        <f aca="false">SUM(AD370+AD374)</f>
        <v>721000</v>
      </c>
      <c r="AE369" s="192" t="n">
        <f aca="false">SUM(AE370+AE374)</f>
        <v>0</v>
      </c>
      <c r="AF369" s="192" t="n">
        <f aca="false">SUM(AF370+AF374)</f>
        <v>0</v>
      </c>
      <c r="AG369" s="192" t="n">
        <f aca="false">SUM(AG370+AG374)</f>
        <v>721000</v>
      </c>
      <c r="AH369" s="192" t="n">
        <f aca="false">SUM(AH370+AH374)</f>
        <v>459991.9</v>
      </c>
      <c r="AI369" s="192" t="n">
        <f aca="false">SUM(AI370+AI374+AI372)</f>
        <v>858000</v>
      </c>
      <c r="AJ369" s="192" t="n">
        <f aca="false">SUM(AJ370+AJ374+AJ372)</f>
        <v>562659.07</v>
      </c>
      <c r="AK369" s="192" t="n">
        <f aca="false">SUM(AK370+AK374+AK372)</f>
        <v>858000</v>
      </c>
      <c r="AL369" s="192" t="n">
        <f aca="false">SUM(AL370+AL374+AL372)</f>
        <v>0</v>
      </c>
      <c r="AM369" s="192" t="n">
        <f aca="false">SUM(AM370+AM374+AM372)</f>
        <v>0</v>
      </c>
      <c r="AN369" s="192" t="n">
        <f aca="false">SUM(AN370+AN374+AN372)</f>
        <v>858000</v>
      </c>
      <c r="AO369" s="176" t="n">
        <f aca="false">SUM(AN369/$AN$2)</f>
        <v>113876.169619749</v>
      </c>
      <c r="AP369" s="176" t="n">
        <f aca="false">SUM(AP370+AP374+AP372)</f>
        <v>508000</v>
      </c>
      <c r="AQ369" s="176"/>
      <c r="AR369" s="176" t="n">
        <f aca="false">SUM(AP369/$AN$2)</f>
        <v>67423.18667463</v>
      </c>
      <c r="AS369" s="176" t="n">
        <v>508000</v>
      </c>
      <c r="AT369" s="176"/>
      <c r="AU369" s="176" t="n">
        <f aca="false">SUM(AU370+AU372+AU374)</f>
        <v>98130.67</v>
      </c>
      <c r="AV369" s="177" t="n">
        <f aca="false">SUM(AU369/AR369*100)</f>
        <v>145.54439628248</v>
      </c>
      <c r="BB369" s="19" t="n">
        <f aca="false">SUM(AW369+AX369+AY369+AZ369+BA369)</f>
        <v>0</v>
      </c>
      <c r="BC369" s="143" t="n">
        <f aca="false">SUM(AU369-BB369)</f>
        <v>98130.67</v>
      </c>
    </row>
    <row r="370" customFormat="false" ht="12.75" hidden="false" customHeight="false" outlineLevel="0" collapsed="false">
      <c r="A370" s="229"/>
      <c r="B370" s="208" t="n">
        <v>52</v>
      </c>
      <c r="C370" s="208"/>
      <c r="D370" s="208"/>
      <c r="E370" s="208"/>
      <c r="F370" s="208"/>
      <c r="G370" s="208"/>
      <c r="H370" s="208"/>
      <c r="I370" s="206" t="n">
        <v>311</v>
      </c>
      <c r="J370" s="203" t="s">
        <v>233</v>
      </c>
      <c r="K370" s="208"/>
      <c r="L370" s="208"/>
      <c r="M370" s="208"/>
      <c r="N370" s="208"/>
      <c r="O370" s="208"/>
      <c r="P370" s="206" t="n">
        <v>311</v>
      </c>
      <c r="Q370" s="203" t="s">
        <v>233</v>
      </c>
      <c r="R370" s="183"/>
      <c r="S370" s="197" t="e">
        <f aca="false">SUM(#REF!)</f>
        <v>#REF!</v>
      </c>
      <c r="T370" s="197" t="e">
        <f aca="false">SUM(#REF!)</f>
        <v>#REF!</v>
      </c>
      <c r="U370" s="197" t="e">
        <f aca="false">SUM(#REF!)</f>
        <v>#REF!</v>
      </c>
      <c r="V370" s="197" t="e">
        <f aca="false">SUM(#REF!)</f>
        <v>#REF!</v>
      </c>
      <c r="W370" s="197" t="n">
        <v>0</v>
      </c>
      <c r="X370" s="197" t="n">
        <v>670000</v>
      </c>
      <c r="Y370" s="197" t="n">
        <f aca="false">SUM(Y371)</f>
        <v>783080.3</v>
      </c>
      <c r="Z370" s="197" t="n">
        <f aca="false">SUM(Z371)</f>
        <v>783080.3</v>
      </c>
      <c r="AA370" s="197" t="n">
        <f aca="false">SUM(AA371)</f>
        <v>182500</v>
      </c>
      <c r="AB370" s="197" t="n">
        <f aca="false">SUM(AB371)</f>
        <v>687632.27</v>
      </c>
      <c r="AC370" s="197" t="n">
        <f aca="false">SUM(AC371)</f>
        <v>365000</v>
      </c>
      <c r="AD370" s="197" t="n">
        <f aca="false">SUM(AD371)</f>
        <v>665000</v>
      </c>
      <c r="AE370" s="197" t="n">
        <f aca="false">SUM(AE371)</f>
        <v>0</v>
      </c>
      <c r="AF370" s="197" t="n">
        <f aca="false">SUM(AF371)</f>
        <v>0</v>
      </c>
      <c r="AG370" s="197" t="n">
        <f aca="false">SUM(AG371)</f>
        <v>665000</v>
      </c>
      <c r="AH370" s="197" t="n">
        <f aca="false">SUM(AH371)</f>
        <v>394588.01</v>
      </c>
      <c r="AI370" s="197" t="n">
        <f aca="false">SUM(AI371)</f>
        <v>720000</v>
      </c>
      <c r="AJ370" s="197" t="n">
        <f aca="false">SUM(AJ371)</f>
        <v>482969.21</v>
      </c>
      <c r="AK370" s="197" t="n">
        <f aca="false">SUM(AK371)</f>
        <v>720000</v>
      </c>
      <c r="AL370" s="197" t="n">
        <f aca="false">SUM(AL371)</f>
        <v>0</v>
      </c>
      <c r="AM370" s="197" t="n">
        <f aca="false">SUM(AM371)</f>
        <v>0</v>
      </c>
      <c r="AN370" s="197" t="n">
        <f aca="false">SUM(AN371)</f>
        <v>720000</v>
      </c>
      <c r="AO370" s="176" t="n">
        <f aca="false">SUM(AN370/$AN$2)</f>
        <v>95560.4220585308</v>
      </c>
      <c r="AP370" s="188" t="n">
        <f aca="false">SUM(AP371)</f>
        <v>450000</v>
      </c>
      <c r="AQ370" s="188"/>
      <c r="AR370" s="176" t="n">
        <f aca="false">SUM(AP370/$AN$2)</f>
        <v>59725.2637865817</v>
      </c>
      <c r="AS370" s="188"/>
      <c r="AT370" s="188"/>
      <c r="AU370" s="176" t="n">
        <f aca="false">SUM(AU371)</f>
        <v>90629.16</v>
      </c>
      <c r="AV370" s="177" t="n">
        <f aca="false">SUM(AU370/AR370*100)</f>
        <v>151.74342356</v>
      </c>
      <c r="BB370" s="19" t="n">
        <f aca="false">SUM(AW370+AX370+AY370+AZ370+BA370)</f>
        <v>0</v>
      </c>
      <c r="BC370" s="143" t="n">
        <f aca="false">SUM(AU370-BB370)</f>
        <v>90629.16</v>
      </c>
    </row>
    <row r="371" customFormat="false" ht="12.75" hidden="false" customHeight="false" outlineLevel="0" collapsed="false">
      <c r="A371" s="229"/>
      <c r="B371" s="208"/>
      <c r="C371" s="208"/>
      <c r="D371" s="208"/>
      <c r="E371" s="208"/>
      <c r="F371" s="208"/>
      <c r="G371" s="208"/>
      <c r="H371" s="208"/>
      <c r="I371" s="206" t="n">
        <v>31111</v>
      </c>
      <c r="J371" s="203" t="s">
        <v>499</v>
      </c>
      <c r="K371" s="208"/>
      <c r="L371" s="208"/>
      <c r="M371" s="208"/>
      <c r="N371" s="208"/>
      <c r="O371" s="208"/>
      <c r="P371" s="206"/>
      <c r="Q371" s="203"/>
      <c r="R371" s="183"/>
      <c r="S371" s="197"/>
      <c r="T371" s="197"/>
      <c r="U371" s="197"/>
      <c r="V371" s="197"/>
      <c r="W371" s="197"/>
      <c r="X371" s="197"/>
      <c r="Y371" s="197" t="n">
        <v>783080.3</v>
      </c>
      <c r="Z371" s="197" t="n">
        <v>783080.3</v>
      </c>
      <c r="AA371" s="197" t="n">
        <v>182500</v>
      </c>
      <c r="AB371" s="197" t="n">
        <v>687632.27</v>
      </c>
      <c r="AC371" s="197" t="n">
        <v>365000</v>
      </c>
      <c r="AD371" s="197" t="n">
        <v>665000</v>
      </c>
      <c r="AE371" s="197"/>
      <c r="AF371" s="197"/>
      <c r="AG371" s="198" t="n">
        <f aca="false">SUM(AD371+AE371-AF371)</f>
        <v>665000</v>
      </c>
      <c r="AH371" s="197" t="n">
        <v>394588.01</v>
      </c>
      <c r="AI371" s="197" t="n">
        <v>720000</v>
      </c>
      <c r="AJ371" s="129" t="n">
        <v>482969.21</v>
      </c>
      <c r="AK371" s="197" t="n">
        <v>720000</v>
      </c>
      <c r="AL371" s="197"/>
      <c r="AM371" s="197"/>
      <c r="AN371" s="129" t="n">
        <f aca="false">SUM(AK371+AL371-AM371)</f>
        <v>720000</v>
      </c>
      <c r="AO371" s="176" t="n">
        <f aca="false">SUM(AN371/$AN$2)</f>
        <v>95560.4220585308</v>
      </c>
      <c r="AP371" s="131" t="n">
        <v>450000</v>
      </c>
      <c r="AQ371" s="131"/>
      <c r="AR371" s="176" t="n">
        <f aca="false">SUM(AP371/$AN$2)</f>
        <v>59725.2637865817</v>
      </c>
      <c r="AS371" s="131"/>
      <c r="AT371" s="131"/>
      <c r="AU371" s="176" t="n">
        <v>90629.16</v>
      </c>
      <c r="AV371" s="177" t="n">
        <f aca="false">SUM(AU371/AR371*100)</f>
        <v>151.74342356</v>
      </c>
      <c r="AY371" s="176" t="n">
        <v>72546.54</v>
      </c>
      <c r="AZ371" s="176" t="n">
        <v>18082.62</v>
      </c>
      <c r="BB371" s="19" t="n">
        <f aca="false">SUM(AW371+AX371+AY371+AZ371+BA371)</f>
        <v>90629.16</v>
      </c>
      <c r="BC371" s="143" t="n">
        <f aca="false">SUM(AU371-BB371)</f>
        <v>0</v>
      </c>
    </row>
    <row r="372" customFormat="false" ht="12.75" hidden="false" customHeight="false" outlineLevel="0" collapsed="false">
      <c r="A372" s="229"/>
      <c r="B372" s="208"/>
      <c r="C372" s="208"/>
      <c r="D372" s="208"/>
      <c r="E372" s="208"/>
      <c r="F372" s="208"/>
      <c r="G372" s="208"/>
      <c r="H372" s="208"/>
      <c r="I372" s="206" t="n">
        <v>312</v>
      </c>
      <c r="J372" s="203" t="s">
        <v>236</v>
      </c>
      <c r="K372" s="208"/>
      <c r="L372" s="208"/>
      <c r="M372" s="208"/>
      <c r="N372" s="208"/>
      <c r="O372" s="208"/>
      <c r="P372" s="206"/>
      <c r="Q372" s="203"/>
      <c r="R372" s="183"/>
      <c r="S372" s="197"/>
      <c r="T372" s="197"/>
      <c r="U372" s="197"/>
      <c r="V372" s="197"/>
      <c r="W372" s="197"/>
      <c r="X372" s="197"/>
      <c r="Y372" s="197"/>
      <c r="Z372" s="197"/>
      <c r="AA372" s="197"/>
      <c r="AB372" s="197"/>
      <c r="AC372" s="197" t="n">
        <f aca="false">SUM(AC373:AC373)</f>
        <v>0</v>
      </c>
      <c r="AD372" s="197" t="n">
        <f aca="false">SUM(AD373:AD373)</f>
        <v>6000</v>
      </c>
      <c r="AE372" s="197" t="n">
        <f aca="false">SUM(AE373:AE373)</f>
        <v>0</v>
      </c>
      <c r="AF372" s="197" t="n">
        <f aca="false">SUM(AF373:AF373)</f>
        <v>0</v>
      </c>
      <c r="AG372" s="197" t="n">
        <f aca="false">SUM(AG373:AG373)</f>
        <v>6000</v>
      </c>
      <c r="AH372" s="197" t="n">
        <f aca="false">SUM(AH373:AH373)</f>
        <v>0</v>
      </c>
      <c r="AI372" s="197" t="n">
        <f aca="false">SUM(AI373:AI373)</f>
        <v>18000</v>
      </c>
      <c r="AJ372" s="197" t="n">
        <f aca="false">SUM(AJ373:AJ373)</f>
        <v>0</v>
      </c>
      <c r="AK372" s="197" t="n">
        <f aca="false">SUM(AK373:AK373)</f>
        <v>18000</v>
      </c>
      <c r="AL372" s="197" t="n">
        <f aca="false">SUM(AL373:AL373)</f>
        <v>0</v>
      </c>
      <c r="AM372" s="197" t="n">
        <f aca="false">SUM(AM373:AM373)</f>
        <v>0</v>
      </c>
      <c r="AN372" s="197" t="n">
        <f aca="false">SUM(AN373:AN373)</f>
        <v>18000</v>
      </c>
      <c r="AO372" s="176" t="n">
        <f aca="false">SUM(AN372/$AN$2)</f>
        <v>2389.01055146327</v>
      </c>
      <c r="AP372" s="188" t="n">
        <f aca="false">SUM(AP373:AP373)</f>
        <v>1500</v>
      </c>
      <c r="AQ372" s="188"/>
      <c r="AR372" s="176" t="n">
        <f aca="false">SUM(AP372/$AN$2)</f>
        <v>199.084212621939</v>
      </c>
      <c r="AS372" s="188"/>
      <c r="AT372" s="188"/>
      <c r="AU372" s="176" t="n">
        <v>0</v>
      </c>
      <c r="AV372" s="177" t="n">
        <f aca="false">SUM(AU372/AR372*100)</f>
        <v>0</v>
      </c>
      <c r="AY372" s="176"/>
      <c r="AZ372" s="176"/>
      <c r="BB372" s="19" t="n">
        <f aca="false">SUM(AW372+AX372+AY372+AZ372+BA372)</f>
        <v>0</v>
      </c>
      <c r="BC372" s="143" t="n">
        <f aca="false">SUM(AU372-BB372)</f>
        <v>0</v>
      </c>
    </row>
    <row r="373" customFormat="false" ht="12.75" hidden="false" customHeight="false" outlineLevel="0" collapsed="false">
      <c r="A373" s="229"/>
      <c r="B373" s="208"/>
      <c r="C373" s="208"/>
      <c r="D373" s="208"/>
      <c r="E373" s="208"/>
      <c r="F373" s="208"/>
      <c r="G373" s="208"/>
      <c r="H373" s="208"/>
      <c r="I373" s="206" t="n">
        <v>31216</v>
      </c>
      <c r="J373" s="203" t="s">
        <v>500</v>
      </c>
      <c r="K373" s="208"/>
      <c r="L373" s="208"/>
      <c r="M373" s="208"/>
      <c r="N373" s="208"/>
      <c r="O373" s="208"/>
      <c r="P373" s="206"/>
      <c r="Q373" s="203"/>
      <c r="R373" s="183"/>
      <c r="S373" s="197"/>
      <c r="T373" s="197"/>
      <c r="U373" s="197"/>
      <c r="V373" s="197"/>
      <c r="W373" s="197"/>
      <c r="X373" s="197"/>
      <c r="Y373" s="197"/>
      <c r="Z373" s="197"/>
      <c r="AA373" s="197"/>
      <c r="AB373" s="197"/>
      <c r="AC373" s="197"/>
      <c r="AD373" s="197" t="n">
        <v>6000</v>
      </c>
      <c r="AE373" s="197"/>
      <c r="AF373" s="197"/>
      <c r="AG373" s="198" t="n">
        <f aca="false">SUM(AD373+AE373-AF373)</f>
        <v>6000</v>
      </c>
      <c r="AH373" s="197"/>
      <c r="AI373" s="197" t="n">
        <v>18000</v>
      </c>
      <c r="AJ373" s="129" t="n">
        <v>0</v>
      </c>
      <c r="AK373" s="197" t="n">
        <v>18000</v>
      </c>
      <c r="AL373" s="197"/>
      <c r="AM373" s="197"/>
      <c r="AN373" s="129" t="n">
        <f aca="false">SUM(AK373+AL373-AM373)</f>
        <v>18000</v>
      </c>
      <c r="AO373" s="176" t="n">
        <f aca="false">SUM(AN373/$AN$2)</f>
        <v>2389.01055146327</v>
      </c>
      <c r="AP373" s="131" t="n">
        <v>1500</v>
      </c>
      <c r="AQ373" s="131"/>
      <c r="AR373" s="176" t="n">
        <f aca="false">SUM(AP373/$AN$2)</f>
        <v>199.084212621939</v>
      </c>
      <c r="AS373" s="131"/>
      <c r="AT373" s="131"/>
      <c r="AU373" s="176"/>
      <c r="AV373" s="177" t="n">
        <f aca="false">SUM(AU373/AR373*100)</f>
        <v>0</v>
      </c>
      <c r="AY373" s="176"/>
      <c r="AZ373" s="176"/>
      <c r="BB373" s="19" t="n">
        <f aca="false">SUM(AW373+AX373+AY373+AZ373+BA373)</f>
        <v>0</v>
      </c>
      <c r="BC373" s="143" t="n">
        <f aca="false">SUM(AU373-BB373)</f>
        <v>0</v>
      </c>
    </row>
    <row r="374" customFormat="false" ht="12.75" hidden="false" customHeight="false" outlineLevel="0" collapsed="false">
      <c r="A374" s="229"/>
      <c r="B374" s="208" t="n">
        <v>52</v>
      </c>
      <c r="C374" s="208"/>
      <c r="D374" s="208"/>
      <c r="E374" s="208"/>
      <c r="F374" s="208"/>
      <c r="G374" s="208"/>
      <c r="H374" s="208"/>
      <c r="I374" s="206" t="n">
        <v>313</v>
      </c>
      <c r="J374" s="203" t="s">
        <v>239</v>
      </c>
      <c r="K374" s="208"/>
      <c r="L374" s="208"/>
      <c r="M374" s="208"/>
      <c r="N374" s="208"/>
      <c r="O374" s="208"/>
      <c r="P374" s="206" t="n">
        <v>313</v>
      </c>
      <c r="Q374" s="203" t="s">
        <v>239</v>
      </c>
      <c r="R374" s="183"/>
      <c r="S374" s="197" t="n">
        <f aca="false">SUM(S375:S375)</f>
        <v>0</v>
      </c>
      <c r="T374" s="197" t="n">
        <f aca="false">SUM(T375:T375)</f>
        <v>97602.36</v>
      </c>
      <c r="U374" s="197" t="n">
        <f aca="false">SUM(U375:U375)</f>
        <v>97602.36</v>
      </c>
      <c r="V374" s="197" t="n">
        <f aca="false">SUM(V375:V375)</f>
        <v>0</v>
      </c>
      <c r="W374" s="197" t="n">
        <f aca="false">SUM(W375:W375)</f>
        <v>0</v>
      </c>
      <c r="X374" s="197" t="n">
        <f aca="false">SUM(X375:X375)</f>
        <v>101000</v>
      </c>
      <c r="Y374" s="197" t="n">
        <f aca="false">SUM(Y375:Y375)</f>
        <v>122361.36</v>
      </c>
      <c r="Z374" s="197" t="n">
        <f aca="false">SUM(Z375:Z375)</f>
        <v>122361.36</v>
      </c>
      <c r="AA374" s="197" t="n">
        <f aca="false">SUM(AA375:AA375)</f>
        <v>24000</v>
      </c>
      <c r="AB374" s="197" t="n">
        <f aca="false">SUM(AB375:AB375)</f>
        <v>55743.23</v>
      </c>
      <c r="AC374" s="197" t="n">
        <f aca="false">SUM(AC375:AC375)</f>
        <v>48000</v>
      </c>
      <c r="AD374" s="197" t="n">
        <f aca="false">SUM(AD375:AD375)</f>
        <v>56000</v>
      </c>
      <c r="AE374" s="197" t="n">
        <f aca="false">SUM(AE375:AE375)</f>
        <v>0</v>
      </c>
      <c r="AF374" s="197" t="n">
        <f aca="false">SUM(AF375:AF375)</f>
        <v>0</v>
      </c>
      <c r="AG374" s="197" t="n">
        <f aca="false">SUM(AG375:AG375)</f>
        <v>56000</v>
      </c>
      <c r="AH374" s="197" t="n">
        <f aca="false">SUM(AH375:AH375)</f>
        <v>65403.89</v>
      </c>
      <c r="AI374" s="197" t="n">
        <f aca="false">SUM(AI375:AI375)</f>
        <v>120000</v>
      </c>
      <c r="AJ374" s="197" t="n">
        <f aca="false">SUM(AJ375:AJ375)</f>
        <v>79689.86</v>
      </c>
      <c r="AK374" s="197" t="n">
        <f aca="false">SUM(AK375:AK375)</f>
        <v>120000</v>
      </c>
      <c r="AL374" s="197" t="n">
        <f aca="false">SUM(AL375:AL375)</f>
        <v>0</v>
      </c>
      <c r="AM374" s="197" t="n">
        <f aca="false">SUM(AM375:AM375)</f>
        <v>0</v>
      </c>
      <c r="AN374" s="197" t="n">
        <f aca="false">SUM(AN375:AN375)</f>
        <v>120000</v>
      </c>
      <c r="AO374" s="176" t="n">
        <f aca="false">SUM(AN374/$AN$2)</f>
        <v>15926.7370097551</v>
      </c>
      <c r="AP374" s="188" t="n">
        <f aca="false">SUM(AP375:AP375)</f>
        <v>56500</v>
      </c>
      <c r="AQ374" s="188"/>
      <c r="AR374" s="176" t="n">
        <f aca="false">SUM(AP374/$AN$2)</f>
        <v>7498.83867542637</v>
      </c>
      <c r="AS374" s="188"/>
      <c r="AT374" s="188"/>
      <c r="AU374" s="176" t="n">
        <f aca="false">SUM(AU375)</f>
        <v>7501.51</v>
      </c>
      <c r="AV374" s="177" t="n">
        <f aca="false">SUM(AU374/AR374*100)</f>
        <v>100.035623176991</v>
      </c>
      <c r="AY374" s="176"/>
      <c r="AZ374" s="176"/>
      <c r="BB374" s="19" t="n">
        <f aca="false">SUM(AW374+AX374+AY374+AZ374+BA374)</f>
        <v>0</v>
      </c>
      <c r="BC374" s="143" t="n">
        <f aca="false">SUM(AU374-BB374)</f>
        <v>7501.51</v>
      </c>
    </row>
    <row r="375" customFormat="false" ht="12.75" hidden="false" customHeight="false" outlineLevel="0" collapsed="false">
      <c r="A375" s="229"/>
      <c r="B375" s="208"/>
      <c r="C375" s="208"/>
      <c r="D375" s="208"/>
      <c r="E375" s="208"/>
      <c r="F375" s="208"/>
      <c r="G375" s="208"/>
      <c r="H375" s="208"/>
      <c r="I375" s="206" t="n">
        <v>31321</v>
      </c>
      <c r="J375" s="203" t="s">
        <v>240</v>
      </c>
      <c r="K375" s="208"/>
      <c r="L375" s="208"/>
      <c r="M375" s="208"/>
      <c r="N375" s="208"/>
      <c r="O375" s="208"/>
      <c r="P375" s="206" t="n">
        <v>3132</v>
      </c>
      <c r="Q375" s="203" t="s">
        <v>240</v>
      </c>
      <c r="R375" s="183"/>
      <c r="S375" s="197" t="n">
        <v>0</v>
      </c>
      <c r="T375" s="197" t="n">
        <v>97602.36</v>
      </c>
      <c r="U375" s="197" t="n">
        <v>97602.36</v>
      </c>
      <c r="V375" s="197"/>
      <c r="W375" s="197" t="n">
        <v>0</v>
      </c>
      <c r="X375" s="197" t="n">
        <v>101000</v>
      </c>
      <c r="Y375" s="197" t="n">
        <v>122361.36</v>
      </c>
      <c r="Z375" s="197" t="n">
        <v>122361.36</v>
      </c>
      <c r="AA375" s="197" t="n">
        <v>24000</v>
      </c>
      <c r="AB375" s="197" t="n">
        <v>55743.23</v>
      </c>
      <c r="AC375" s="197" t="n">
        <v>48000</v>
      </c>
      <c r="AD375" s="197" t="n">
        <v>56000</v>
      </c>
      <c r="AE375" s="197"/>
      <c r="AF375" s="197"/>
      <c r="AG375" s="198" t="n">
        <f aca="false">SUM(AD375+AE375-AF375)</f>
        <v>56000</v>
      </c>
      <c r="AH375" s="197" t="n">
        <v>65403.89</v>
      </c>
      <c r="AI375" s="197" t="n">
        <v>120000</v>
      </c>
      <c r="AJ375" s="129" t="n">
        <v>79689.86</v>
      </c>
      <c r="AK375" s="197" t="n">
        <v>120000</v>
      </c>
      <c r="AL375" s="197"/>
      <c r="AM375" s="197"/>
      <c r="AN375" s="129" t="n">
        <f aca="false">SUM(AK375+AL375-AM375)</f>
        <v>120000</v>
      </c>
      <c r="AO375" s="176" t="n">
        <f aca="false">SUM(AN375/$AN$2)</f>
        <v>15926.7370097551</v>
      </c>
      <c r="AP375" s="131" t="n">
        <v>56500</v>
      </c>
      <c r="AQ375" s="131"/>
      <c r="AR375" s="176" t="n">
        <f aca="false">SUM(AP375/$AN$2)</f>
        <v>7498.83867542637</v>
      </c>
      <c r="AS375" s="131"/>
      <c r="AT375" s="131"/>
      <c r="AU375" s="176" t="n">
        <v>7501.51</v>
      </c>
      <c r="AV375" s="177" t="n">
        <f aca="false">SUM(AU375/AR375*100)</f>
        <v>100.035623176991</v>
      </c>
      <c r="AY375" s="176" t="n">
        <v>7501.51</v>
      </c>
      <c r="AZ375" s="176"/>
      <c r="BB375" s="19" t="n">
        <f aca="false">SUM(AW375+AX375+AY375+AZ375+BA375)</f>
        <v>7501.51</v>
      </c>
      <c r="BC375" s="143" t="n">
        <f aca="false">SUM(AU375-BB375)</f>
        <v>0</v>
      </c>
    </row>
    <row r="376" customFormat="false" ht="12.75" hidden="false" customHeight="false" outlineLevel="0" collapsed="false">
      <c r="A376" s="224"/>
      <c r="B376" s="225"/>
      <c r="C376" s="225"/>
      <c r="D376" s="225"/>
      <c r="E376" s="225"/>
      <c r="F376" s="225"/>
      <c r="G376" s="225"/>
      <c r="H376" s="225"/>
      <c r="I376" s="191" t="n">
        <v>32</v>
      </c>
      <c r="J376" s="84" t="s">
        <v>66</v>
      </c>
      <c r="K376" s="192" t="n">
        <f aca="false">SUM(K377+K383+K400+K425)</f>
        <v>10000</v>
      </c>
      <c r="L376" s="192" t="n">
        <f aca="false">SUM(L377+L383+L400+L425)</f>
        <v>35000</v>
      </c>
      <c r="M376" s="192" t="n">
        <f aca="false">SUM(M377+M383+M400+M425)</f>
        <v>25000</v>
      </c>
      <c r="N376" s="192" t="n">
        <f aca="false">SUM(N377+N383+N400+N425)</f>
        <v>0</v>
      </c>
      <c r="O376" s="192" t="n">
        <f aca="false">SUM(O377+O383+O400+O425)</f>
        <v>0</v>
      </c>
      <c r="P376" s="192" t="n">
        <f aca="false">SUM(P377+P383+P400+P425)</f>
        <v>42000</v>
      </c>
      <c r="Q376" s="192" t="n">
        <f aca="false">SUM(Q377+Q383+Q400+Q425)</f>
        <v>156000</v>
      </c>
      <c r="R376" s="192" t="n">
        <v>815000</v>
      </c>
      <c r="S376" s="192" t="e">
        <f aca="false">SUM(S377+S382+S385)</f>
        <v>#REF!</v>
      </c>
      <c r="T376" s="192" t="e">
        <f aca="false">SUM(T377+T382+T385)</f>
        <v>#REF!</v>
      </c>
      <c r="U376" s="192" t="n">
        <f aca="false">SUM(U377+U382+U385)</f>
        <v>525680</v>
      </c>
      <c r="V376" s="192" t="n">
        <f aca="false">SUM(V377+V382+V385)</f>
        <v>0</v>
      </c>
      <c r="W376" s="192" t="e">
        <f aca="false">SUM(W377+W382+W385)</f>
        <v>#REF!</v>
      </c>
      <c r="X376" s="192" t="n">
        <f aca="false">SUM(X377+X382+X385+X388)</f>
        <v>105000</v>
      </c>
      <c r="Y376" s="192" t="n">
        <f aca="false">SUM(Y377+Y382+Y385+Y388)</f>
        <v>268000</v>
      </c>
      <c r="Z376" s="192" t="n">
        <f aca="false">SUM(Z377+Z382+Z385+Z388)</f>
        <v>317700</v>
      </c>
      <c r="AA376" s="192" t="n">
        <f aca="false">AA377+AA382+AA385+AA388</f>
        <v>117500</v>
      </c>
      <c r="AB376" s="192" t="n">
        <f aca="false">AB377+AB382+AB385+AB388</f>
        <v>72320.9</v>
      </c>
      <c r="AC376" s="192" t="n">
        <f aca="false">AC377+AC382+AC385+AC388</f>
        <v>235000</v>
      </c>
      <c r="AD376" s="192" t="n">
        <f aca="false">AD377+AD382+AD385+AD388</f>
        <v>240000</v>
      </c>
      <c r="AE376" s="192" t="n">
        <f aca="false">AE377+AE382+AE385+AE388</f>
        <v>0</v>
      </c>
      <c r="AF376" s="192" t="n">
        <f aca="false">AF377+AF382+AF385+AF388</f>
        <v>0</v>
      </c>
      <c r="AG376" s="192" t="n">
        <f aca="false">AG377+AG382+AG385+AG388</f>
        <v>240000</v>
      </c>
      <c r="AH376" s="192" t="n">
        <f aca="false">AH377+AH382+AH385+AH388</f>
        <v>94118.51</v>
      </c>
      <c r="AI376" s="192" t="n">
        <f aca="false">AI377+AI382+AI385+AI388</f>
        <v>169800</v>
      </c>
      <c r="AJ376" s="192" t="n">
        <f aca="false">AJ377+AJ382+AJ385+AJ388</f>
        <v>31241.22</v>
      </c>
      <c r="AK376" s="192" t="n">
        <f aca="false">AK377+AK382+AK385+AK388</f>
        <v>122000</v>
      </c>
      <c r="AL376" s="192" t="n">
        <f aca="false">AL377+AL382+AL385+AL388</f>
        <v>0</v>
      </c>
      <c r="AM376" s="192" t="n">
        <f aca="false">AM377+AM382+AM385+AM388</f>
        <v>0</v>
      </c>
      <c r="AN376" s="192" t="n">
        <f aca="false">AN377+AN382+AN385+AN388</f>
        <v>122000</v>
      </c>
      <c r="AO376" s="176" t="n">
        <f aca="false">SUM(AN376/$AN$2)</f>
        <v>16192.1826265844</v>
      </c>
      <c r="AP376" s="176" t="n">
        <f aca="false">AP377+AP382+AP385+AP388</f>
        <v>92000</v>
      </c>
      <c r="AQ376" s="176"/>
      <c r="AR376" s="176" t="n">
        <f aca="false">SUM(AP376/$AN$2)</f>
        <v>12210.4983741456</v>
      </c>
      <c r="AS376" s="176" t="n">
        <v>92000</v>
      </c>
      <c r="AT376" s="176"/>
      <c r="AU376" s="176" t="n">
        <f aca="false">SUM(AU377+AU382+AU385+AU388)</f>
        <v>7019.44</v>
      </c>
      <c r="AV376" s="177" t="n">
        <f aca="false">SUM(AU376/AR376*100)</f>
        <v>57.4869246521739</v>
      </c>
      <c r="AY376" s="176"/>
      <c r="AZ376" s="176"/>
      <c r="BB376" s="19" t="n">
        <f aca="false">SUM(AW376+AX376+AY376+AZ376+BA376)</f>
        <v>0</v>
      </c>
      <c r="BC376" s="143" t="n">
        <f aca="false">SUM(AU376-BB376)</f>
        <v>7019.44</v>
      </c>
    </row>
    <row r="377" customFormat="false" ht="12.75" hidden="false" customHeight="false" outlineLevel="0" collapsed="false">
      <c r="A377" s="207"/>
      <c r="B377" s="208" t="n">
        <v>52</v>
      </c>
      <c r="C377" s="208"/>
      <c r="D377" s="208"/>
      <c r="E377" s="208"/>
      <c r="F377" s="208"/>
      <c r="G377" s="208"/>
      <c r="H377" s="208"/>
      <c r="I377" s="195" t="n">
        <v>321</v>
      </c>
      <c r="J377" s="196" t="s">
        <v>242</v>
      </c>
      <c r="K377" s="197" t="n">
        <f aca="false">SUM(K379:K380)</f>
        <v>5000</v>
      </c>
      <c r="L377" s="197" t="n">
        <f aca="false">SUM(L379:L382)</f>
        <v>25000</v>
      </c>
      <c r="M377" s="197" t="n">
        <f aca="false">SUM(M379:M382)</f>
        <v>15000</v>
      </c>
      <c r="N377" s="197" t="n">
        <f aca="false">SUM(N379:N382)</f>
        <v>0</v>
      </c>
      <c r="O377" s="197" t="n">
        <f aca="false">SUM(O379:O382)</f>
        <v>0</v>
      </c>
      <c r="P377" s="197" t="n">
        <f aca="false">SUM(P379:P382)</f>
        <v>32000</v>
      </c>
      <c r="Q377" s="197" t="n">
        <f aca="false">SUM(Q379:Q382)</f>
        <v>145000</v>
      </c>
      <c r="R377" s="192"/>
      <c r="S377" s="197" t="n">
        <f aca="false">SUM(S379:S382)</f>
        <v>0</v>
      </c>
      <c r="T377" s="197" t="n">
        <f aca="false">SUM(T379:T382)</f>
        <v>272680</v>
      </c>
      <c r="U377" s="197" t="n">
        <f aca="false">SUM(U379:U382)</f>
        <v>263680</v>
      </c>
      <c r="V377" s="197"/>
      <c r="W377" s="197" t="n">
        <f aca="false">SUM(W379:W382)</f>
        <v>0</v>
      </c>
      <c r="X377" s="197" t="n">
        <f aca="false">SUM(X379:X381)</f>
        <v>14000</v>
      </c>
      <c r="Y377" s="197" t="n">
        <f aca="false">SUM(Y378:Y381)</f>
        <v>92000</v>
      </c>
      <c r="Z377" s="197" t="n">
        <f aca="false">SUM(Z378:Z381)</f>
        <v>88500</v>
      </c>
      <c r="AA377" s="197" t="n">
        <f aca="false">SUM(AA378:AA381)</f>
        <v>77500</v>
      </c>
      <c r="AB377" s="197" t="n">
        <f aca="false">SUM(AB378:AB381)</f>
        <v>2794</v>
      </c>
      <c r="AC377" s="197" t="n">
        <f aca="false">SUM(AC378:AC381)</f>
        <v>155000</v>
      </c>
      <c r="AD377" s="197" t="n">
        <f aca="false">SUM(AD378:AD381)</f>
        <v>145000</v>
      </c>
      <c r="AE377" s="197" t="n">
        <f aca="false">SUM(AE378:AE381)</f>
        <v>0</v>
      </c>
      <c r="AF377" s="197" t="n">
        <f aca="false">SUM(AF378:AF381)</f>
        <v>0</v>
      </c>
      <c r="AG377" s="197" t="n">
        <f aca="false">SUM(AG378:AG381)</f>
        <v>145000</v>
      </c>
      <c r="AH377" s="197" t="n">
        <f aca="false">SUM(AH378:AH381)</f>
        <v>43002</v>
      </c>
      <c r="AI377" s="197" t="n">
        <f aca="false">SUM(AI378:AI381)</f>
        <v>99800</v>
      </c>
      <c r="AJ377" s="197" t="n">
        <f aca="false">SUM(AJ378:AJ381)</f>
        <v>1280</v>
      </c>
      <c r="AK377" s="197" t="n">
        <f aca="false">SUM(AK378:AK381)</f>
        <v>52000</v>
      </c>
      <c r="AL377" s="197" t="n">
        <f aca="false">SUM(AL378:AL381)</f>
        <v>0</v>
      </c>
      <c r="AM377" s="197" t="n">
        <f aca="false">SUM(AM378:AM381)</f>
        <v>0</v>
      </c>
      <c r="AN377" s="197" t="n">
        <f aca="false">SUM(AN378:AN381)</f>
        <v>52000</v>
      </c>
      <c r="AO377" s="176" t="n">
        <f aca="false">SUM(AN377/$AN$2)</f>
        <v>6901.58603756055</v>
      </c>
      <c r="AP377" s="188" t="n">
        <f aca="false">SUM(AP378:AP381)</f>
        <v>12000</v>
      </c>
      <c r="AQ377" s="188"/>
      <c r="AR377" s="188"/>
      <c r="AS377" s="188"/>
      <c r="AT377" s="188"/>
      <c r="AU377" s="176" t="n">
        <v>69.97</v>
      </c>
      <c r="AV377" s="177" t="n">
        <v>0</v>
      </c>
      <c r="AY377" s="176"/>
      <c r="AZ377" s="176"/>
      <c r="BB377" s="19" t="n">
        <f aca="false">SUM(AW377+AX377+AY377+AZ377+BA377)</f>
        <v>0</v>
      </c>
      <c r="BC377" s="143" t="n">
        <f aca="false">SUM(AU377-BB377)</f>
        <v>69.97</v>
      </c>
    </row>
    <row r="378" customFormat="false" ht="12.75" hidden="false" customHeight="false" outlineLevel="0" collapsed="false">
      <c r="A378" s="207"/>
      <c r="B378" s="208"/>
      <c r="C378" s="208"/>
      <c r="D378" s="208"/>
      <c r="E378" s="208"/>
      <c r="F378" s="208"/>
      <c r="G378" s="208"/>
      <c r="H378" s="208"/>
      <c r="I378" s="195" t="n">
        <v>32111</v>
      </c>
      <c r="J378" s="196" t="s">
        <v>243</v>
      </c>
      <c r="K378" s="197"/>
      <c r="L378" s="197"/>
      <c r="M378" s="197"/>
      <c r="N378" s="197"/>
      <c r="O378" s="197"/>
      <c r="P378" s="197"/>
      <c r="Q378" s="197"/>
      <c r="R378" s="192"/>
      <c r="S378" s="197"/>
      <c r="T378" s="197"/>
      <c r="U378" s="197"/>
      <c r="V378" s="197"/>
      <c r="W378" s="197"/>
      <c r="X378" s="197"/>
      <c r="Y378" s="197"/>
      <c r="Z378" s="197" t="n">
        <v>1000</v>
      </c>
      <c r="AA378" s="197" t="n">
        <v>1000</v>
      </c>
      <c r="AB378" s="197" t="n">
        <v>170</v>
      </c>
      <c r="AC378" s="197" t="n">
        <v>2000</v>
      </c>
      <c r="AD378" s="197" t="n">
        <v>2000</v>
      </c>
      <c r="AE378" s="197"/>
      <c r="AF378" s="197"/>
      <c r="AG378" s="198" t="n">
        <f aca="false">SUM(AD378+AE378-AF378)</f>
        <v>2000</v>
      </c>
      <c r="AH378" s="197" t="n">
        <v>200</v>
      </c>
      <c r="AI378" s="197" t="n">
        <v>3000</v>
      </c>
      <c r="AJ378" s="129" t="n">
        <v>0</v>
      </c>
      <c r="AK378" s="197" t="n">
        <v>3000</v>
      </c>
      <c r="AL378" s="197"/>
      <c r="AM378" s="197"/>
      <c r="AN378" s="129" t="n">
        <f aca="false">SUM(AK378+AL378-AM378)</f>
        <v>3000</v>
      </c>
      <c r="AO378" s="176" t="n">
        <f aca="false">SUM(AN378/$AN$2)</f>
        <v>398.168425243878</v>
      </c>
      <c r="AP378" s="131" t="n">
        <v>3000</v>
      </c>
      <c r="AQ378" s="131"/>
      <c r="AR378" s="131"/>
      <c r="AS378" s="131"/>
      <c r="AT378" s="131"/>
      <c r="AU378" s="176" t="n">
        <f aca="false">SUM(AS378/$AN$2)</f>
        <v>0</v>
      </c>
      <c r="AV378" s="177" t="n">
        <v>0</v>
      </c>
      <c r="AY378" s="176"/>
      <c r="AZ378" s="176"/>
      <c r="BB378" s="19" t="n">
        <f aca="false">SUM(AW378+AX378+AY378+AZ378+BA378)</f>
        <v>0</v>
      </c>
      <c r="BC378" s="143" t="n">
        <f aca="false">SUM(AU378-BB378)</f>
        <v>0</v>
      </c>
    </row>
    <row r="379" customFormat="false" ht="12.75" hidden="false" customHeight="false" outlineLevel="0" collapsed="false">
      <c r="A379" s="207"/>
      <c r="B379" s="208"/>
      <c r="C379" s="208"/>
      <c r="D379" s="208"/>
      <c r="E379" s="208"/>
      <c r="F379" s="208"/>
      <c r="G379" s="208"/>
      <c r="H379" s="208"/>
      <c r="I379" s="195" t="n">
        <v>32115</v>
      </c>
      <c r="J379" s="196" t="s">
        <v>501</v>
      </c>
      <c r="K379" s="197"/>
      <c r="L379" s="197"/>
      <c r="M379" s="197"/>
      <c r="N379" s="197"/>
      <c r="O379" s="197"/>
      <c r="P379" s="197" t="n">
        <v>2000</v>
      </c>
      <c r="Q379" s="197" t="n">
        <v>4000</v>
      </c>
      <c r="R379" s="192"/>
      <c r="S379" s="197" t="n">
        <v>0</v>
      </c>
      <c r="T379" s="197" t="n">
        <v>9000</v>
      </c>
      <c r="U379" s="197"/>
      <c r="V379" s="197"/>
      <c r="W379" s="197" t="n">
        <v>0</v>
      </c>
      <c r="X379" s="197" t="n">
        <v>2000</v>
      </c>
      <c r="Y379" s="197" t="n">
        <v>15000</v>
      </c>
      <c r="Z379" s="197" t="n">
        <v>15000</v>
      </c>
      <c r="AA379" s="197" t="n">
        <v>0</v>
      </c>
      <c r="AB379" s="197" t="n">
        <v>518</v>
      </c>
      <c r="AC379" s="197" t="n">
        <v>0</v>
      </c>
      <c r="AD379" s="197" t="n">
        <v>5000</v>
      </c>
      <c r="AE379" s="197"/>
      <c r="AF379" s="197"/>
      <c r="AG379" s="198" t="n">
        <f aca="false">SUM(AD379+AE379-AF379)</f>
        <v>5000</v>
      </c>
      <c r="AH379" s="197" t="n">
        <v>864</v>
      </c>
      <c r="AI379" s="197" t="n">
        <v>3000</v>
      </c>
      <c r="AJ379" s="129" t="n">
        <v>0</v>
      </c>
      <c r="AK379" s="197" t="n">
        <v>4000</v>
      </c>
      <c r="AL379" s="197"/>
      <c r="AM379" s="197"/>
      <c r="AN379" s="129" t="n">
        <f aca="false">SUM(AK379+AL379-AM379)</f>
        <v>4000</v>
      </c>
      <c r="AO379" s="176" t="n">
        <f aca="false">SUM(AN379/$AN$2)</f>
        <v>530.891233658504</v>
      </c>
      <c r="AP379" s="131" t="n">
        <v>4000</v>
      </c>
      <c r="AQ379" s="131"/>
      <c r="AR379" s="131"/>
      <c r="AS379" s="131"/>
      <c r="AT379" s="131"/>
      <c r="AU379" s="176" t="n">
        <v>69.97</v>
      </c>
      <c r="AV379" s="177" t="n">
        <v>0</v>
      </c>
      <c r="AY379" s="176" t="n">
        <v>69.97</v>
      </c>
      <c r="AZ379" s="176"/>
      <c r="BB379" s="19" t="n">
        <f aca="false">SUM(AW379+AX379+AY379+AZ379+BA379)</f>
        <v>69.97</v>
      </c>
      <c r="BC379" s="143" t="n">
        <f aca="false">SUM(AU379-BB379)</f>
        <v>0</v>
      </c>
    </row>
    <row r="380" customFormat="false" ht="12.75" hidden="false" customHeight="false" outlineLevel="0" collapsed="false">
      <c r="A380" s="207"/>
      <c r="B380" s="208"/>
      <c r="C380" s="208"/>
      <c r="D380" s="208"/>
      <c r="E380" s="208"/>
      <c r="F380" s="208"/>
      <c r="G380" s="208"/>
      <c r="H380" s="208"/>
      <c r="I380" s="195" t="n">
        <v>32131</v>
      </c>
      <c r="J380" s="196" t="s">
        <v>247</v>
      </c>
      <c r="K380" s="197" t="n">
        <v>5000</v>
      </c>
      <c r="L380" s="197" t="n">
        <v>15000</v>
      </c>
      <c r="M380" s="197" t="n">
        <v>5000</v>
      </c>
      <c r="N380" s="197"/>
      <c r="O380" s="197"/>
      <c r="P380" s="197" t="n">
        <v>20000</v>
      </c>
      <c r="Q380" s="197" t="n">
        <v>10000</v>
      </c>
      <c r="R380" s="192"/>
      <c r="S380" s="197" t="n">
        <v>0</v>
      </c>
      <c r="T380" s="197" t="n">
        <v>70000</v>
      </c>
      <c r="U380" s="197"/>
      <c r="V380" s="197"/>
      <c r="W380" s="197" t="n">
        <v>0</v>
      </c>
      <c r="X380" s="197" t="n">
        <v>5000</v>
      </c>
      <c r="Y380" s="197" t="n">
        <v>75000</v>
      </c>
      <c r="Z380" s="197" t="n">
        <v>67500</v>
      </c>
      <c r="AA380" s="197" t="n">
        <v>75000</v>
      </c>
      <c r="AB380" s="197"/>
      <c r="AC380" s="197" t="n">
        <v>150000</v>
      </c>
      <c r="AD380" s="197" t="n">
        <v>130000</v>
      </c>
      <c r="AE380" s="197"/>
      <c r="AF380" s="197"/>
      <c r="AG380" s="198" t="n">
        <f aca="false">SUM(AD380+AE380-AF380)</f>
        <v>130000</v>
      </c>
      <c r="AH380" s="197" t="n">
        <v>36600</v>
      </c>
      <c r="AI380" s="197" t="n">
        <v>84800</v>
      </c>
      <c r="AJ380" s="129" t="n">
        <v>0</v>
      </c>
      <c r="AK380" s="197" t="n">
        <v>40000</v>
      </c>
      <c r="AL380" s="197"/>
      <c r="AM380" s="197"/>
      <c r="AN380" s="129" t="n">
        <f aca="false">SUM(AK380+AL380-AM380)</f>
        <v>40000</v>
      </c>
      <c r="AO380" s="176" t="n">
        <f aca="false">SUM(AN380/$AN$2)</f>
        <v>5308.91233658504</v>
      </c>
      <c r="AP380" s="131"/>
      <c r="AQ380" s="131"/>
      <c r="AR380" s="131"/>
      <c r="AS380" s="131"/>
      <c r="AT380" s="131"/>
      <c r="AU380" s="176" t="n">
        <f aca="false">SUM(AS380/$AN$2)</f>
        <v>0</v>
      </c>
      <c r="AV380" s="177" t="n">
        <v>0</v>
      </c>
      <c r="AY380" s="176"/>
      <c r="AZ380" s="176"/>
      <c r="BB380" s="19" t="n">
        <f aca="false">SUM(AW380+AX380+AY380+AZ380+BA380)</f>
        <v>0</v>
      </c>
      <c r="BC380" s="143" t="n">
        <f aca="false">SUM(AU380-BB380)</f>
        <v>0</v>
      </c>
    </row>
    <row r="381" customFormat="false" ht="14.25" hidden="false" customHeight="true" outlineLevel="0" collapsed="false">
      <c r="A381" s="207"/>
      <c r="B381" s="208"/>
      <c r="C381" s="208"/>
      <c r="D381" s="208"/>
      <c r="E381" s="208"/>
      <c r="F381" s="208"/>
      <c r="G381" s="208"/>
      <c r="H381" s="208"/>
      <c r="I381" s="195" t="n">
        <v>32141</v>
      </c>
      <c r="J381" s="196" t="s">
        <v>502</v>
      </c>
      <c r="K381" s="197"/>
      <c r="L381" s="197"/>
      <c r="M381" s="197"/>
      <c r="N381" s="197"/>
      <c r="O381" s="197"/>
      <c r="P381" s="197"/>
      <c r="Q381" s="197"/>
      <c r="R381" s="192"/>
      <c r="S381" s="197"/>
      <c r="T381" s="197" t="n">
        <v>1680</v>
      </c>
      <c r="U381" s="197" t="n">
        <v>1680</v>
      </c>
      <c r="V381" s="197"/>
      <c r="W381" s="197"/>
      <c r="X381" s="197" t="n">
        <v>7000</v>
      </c>
      <c r="Y381" s="197" t="n">
        <v>2000</v>
      </c>
      <c r="Z381" s="197" t="n">
        <v>5000</v>
      </c>
      <c r="AA381" s="197" t="n">
        <v>1500</v>
      </c>
      <c r="AB381" s="197" t="n">
        <v>2106</v>
      </c>
      <c r="AC381" s="197" t="n">
        <v>3000</v>
      </c>
      <c r="AD381" s="197" t="n">
        <v>8000</v>
      </c>
      <c r="AE381" s="197"/>
      <c r="AF381" s="197"/>
      <c r="AG381" s="198" t="n">
        <f aca="false">SUM(AD381+AE381-AF381)</f>
        <v>8000</v>
      </c>
      <c r="AH381" s="197" t="n">
        <v>5338</v>
      </c>
      <c r="AI381" s="197" t="n">
        <v>9000</v>
      </c>
      <c r="AJ381" s="129" t="n">
        <v>1280</v>
      </c>
      <c r="AK381" s="197" t="n">
        <v>5000</v>
      </c>
      <c r="AL381" s="197"/>
      <c r="AM381" s="197"/>
      <c r="AN381" s="129" t="n">
        <f aca="false">SUM(AK381+AL381-AM381)</f>
        <v>5000</v>
      </c>
      <c r="AO381" s="176" t="n">
        <f aca="false">SUM(AN381/$AN$2)</f>
        <v>663.61404207313</v>
      </c>
      <c r="AP381" s="131" t="n">
        <v>5000</v>
      </c>
      <c r="AQ381" s="131"/>
      <c r="AR381" s="131"/>
      <c r="AS381" s="131"/>
      <c r="AT381" s="131"/>
      <c r="AU381" s="176" t="n">
        <f aca="false">SUM(AS381/$AN$2)</f>
        <v>0</v>
      </c>
      <c r="AV381" s="177" t="n">
        <v>0</v>
      </c>
      <c r="AY381" s="176"/>
      <c r="AZ381" s="176"/>
      <c r="BB381" s="19" t="n">
        <f aca="false">SUM(AW381+AX381+AY381+AZ381+BA381)</f>
        <v>0</v>
      </c>
      <c r="BC381" s="143" t="n">
        <f aca="false">SUM(AU381-BB381)</f>
        <v>0</v>
      </c>
    </row>
    <row r="382" customFormat="false" ht="12.75" hidden="false" customHeight="false" outlineLevel="0" collapsed="false">
      <c r="A382" s="207"/>
      <c r="B382" s="208" t="n">
        <v>52</v>
      </c>
      <c r="C382" s="208"/>
      <c r="D382" s="208"/>
      <c r="E382" s="208"/>
      <c r="F382" s="208"/>
      <c r="G382" s="208"/>
      <c r="H382" s="208"/>
      <c r="I382" s="195" t="n">
        <v>322</v>
      </c>
      <c r="J382" s="196" t="s">
        <v>248</v>
      </c>
      <c r="K382" s="197" t="n">
        <f aca="false">SUM(K383:K390)</f>
        <v>5000</v>
      </c>
      <c r="L382" s="197" t="n">
        <f aca="false">SUM(L383:L390)</f>
        <v>10000</v>
      </c>
      <c r="M382" s="197" t="n">
        <f aca="false">SUM(M383:M390)</f>
        <v>10000</v>
      </c>
      <c r="N382" s="197" t="n">
        <f aca="false">SUM(N383:N390)</f>
        <v>0</v>
      </c>
      <c r="O382" s="197" t="n">
        <f aca="false">SUM(O383:O390)</f>
        <v>0</v>
      </c>
      <c r="P382" s="197" t="n">
        <f aca="false">SUM(P383:P390)</f>
        <v>10000</v>
      </c>
      <c r="Q382" s="197" t="n">
        <f aca="false">SUM(Q383:Q390)</f>
        <v>131000</v>
      </c>
      <c r="R382" s="192"/>
      <c r="S382" s="230" t="n">
        <f aca="false">SUM(S383:S383)</f>
        <v>0</v>
      </c>
      <c r="T382" s="230" t="n">
        <f aca="false">SUM(T383:T383)</f>
        <v>192000</v>
      </c>
      <c r="U382" s="230" t="n">
        <f aca="false">SUM(U383:U390)</f>
        <v>262000</v>
      </c>
      <c r="V382" s="230"/>
      <c r="W382" s="230" t="n">
        <f aca="false">SUM(W383:W383)</f>
        <v>0</v>
      </c>
      <c r="X382" s="230" t="n">
        <f aca="false">SUM(X383:X383)</f>
        <v>74000</v>
      </c>
      <c r="Y382" s="230" t="n">
        <f aca="false">SUM(Y383:Y383)</f>
        <v>144000</v>
      </c>
      <c r="Z382" s="230" t="n">
        <f aca="false">SUM(Z383:Z383)</f>
        <v>144000</v>
      </c>
      <c r="AA382" s="230" t="n">
        <f aca="false">SUM(AA383:AA383)</f>
        <v>25000</v>
      </c>
      <c r="AB382" s="230" t="n">
        <f aca="false">SUM(AB383:AB383)</f>
        <v>68991.9</v>
      </c>
      <c r="AC382" s="230" t="n">
        <f aca="false">SUM(AC383:AC384)</f>
        <v>50000</v>
      </c>
      <c r="AD382" s="230" t="n">
        <f aca="false">SUM(AD383:AD384)</f>
        <v>65000</v>
      </c>
      <c r="AE382" s="230" t="n">
        <f aca="false">SUM(AE383:AE384)</f>
        <v>0</v>
      </c>
      <c r="AF382" s="230" t="n">
        <f aca="false">SUM(AF383:AF384)</f>
        <v>0</v>
      </c>
      <c r="AG382" s="230" t="n">
        <f aca="false">SUM(AG383:AG384)</f>
        <v>65000</v>
      </c>
      <c r="AH382" s="230" t="n">
        <f aca="false">SUM(AH383:AH384)</f>
        <v>37972.51</v>
      </c>
      <c r="AI382" s="230" t="n">
        <f aca="false">SUM(AI383:AI384)</f>
        <v>65000</v>
      </c>
      <c r="AJ382" s="230" t="n">
        <f aca="false">SUM(AJ383:AJ384)</f>
        <v>29961.22</v>
      </c>
      <c r="AK382" s="230" t="n">
        <f aca="false">SUM(AK383:AK384)</f>
        <v>65000</v>
      </c>
      <c r="AL382" s="230" t="n">
        <f aca="false">SUM(AL383:AL384)</f>
        <v>0</v>
      </c>
      <c r="AM382" s="230" t="n">
        <f aca="false">SUM(AM383:AM384)</f>
        <v>0</v>
      </c>
      <c r="AN382" s="230" t="n">
        <f aca="false">SUM(AN383:AN384)</f>
        <v>65000</v>
      </c>
      <c r="AO382" s="176" t="n">
        <f aca="false">SUM(AN382/$AN$2)</f>
        <v>8626.98254695069</v>
      </c>
      <c r="AP382" s="230" t="n">
        <f aca="false">SUM(AP383:AP384)</f>
        <v>70000</v>
      </c>
      <c r="AQ382" s="230"/>
      <c r="AR382" s="230"/>
      <c r="AS382" s="230"/>
      <c r="AT382" s="230"/>
      <c r="AU382" s="176" t="n">
        <f aca="false">SUM(AU383:AU384)</f>
        <v>2884.22</v>
      </c>
      <c r="AV382" s="177" t="n">
        <v>0</v>
      </c>
      <c r="AY382" s="176"/>
      <c r="AZ382" s="176"/>
      <c r="BB382" s="19" t="n">
        <f aca="false">SUM(AW382+AX382+AY382+AZ382+BA382)</f>
        <v>0</v>
      </c>
      <c r="BC382" s="143" t="n">
        <f aca="false">SUM(AU382-BB382)</f>
        <v>2884.22</v>
      </c>
    </row>
    <row r="383" customFormat="false" ht="12.75" hidden="false" customHeight="false" outlineLevel="0" collapsed="false">
      <c r="A383" s="207"/>
      <c r="B383" s="208"/>
      <c r="C383" s="208"/>
      <c r="D383" s="208"/>
      <c r="E383" s="208"/>
      <c r="F383" s="208"/>
      <c r="G383" s="208"/>
      <c r="H383" s="208"/>
      <c r="I383" s="195" t="n">
        <v>32216</v>
      </c>
      <c r="J383" s="196" t="s">
        <v>503</v>
      </c>
      <c r="K383" s="197" t="n">
        <v>5000</v>
      </c>
      <c r="L383" s="197" t="n">
        <v>10000</v>
      </c>
      <c r="M383" s="197" t="n">
        <v>10000</v>
      </c>
      <c r="N383" s="197"/>
      <c r="O383" s="197"/>
      <c r="P383" s="197" t="n">
        <v>10000</v>
      </c>
      <c r="Q383" s="197" t="n">
        <v>11000</v>
      </c>
      <c r="R383" s="192"/>
      <c r="S383" s="197"/>
      <c r="T383" s="197" t="n">
        <v>192000</v>
      </c>
      <c r="U383" s="197" t="n">
        <v>192000</v>
      </c>
      <c r="V383" s="197"/>
      <c r="W383" s="197"/>
      <c r="X383" s="197" t="n">
        <v>74000</v>
      </c>
      <c r="Y383" s="197" t="n">
        <v>144000</v>
      </c>
      <c r="Z383" s="197" t="n">
        <v>144000</v>
      </c>
      <c r="AA383" s="197" t="n">
        <v>25000</v>
      </c>
      <c r="AB383" s="197" t="n">
        <v>68991.9</v>
      </c>
      <c r="AC383" s="197" t="n">
        <v>50000</v>
      </c>
      <c r="AD383" s="197" t="n">
        <v>60000</v>
      </c>
      <c r="AE383" s="197"/>
      <c r="AF383" s="197"/>
      <c r="AG383" s="198" t="n">
        <f aca="false">SUM(AD383+AE383-AF383)</f>
        <v>60000</v>
      </c>
      <c r="AH383" s="197" t="n">
        <v>33307.61</v>
      </c>
      <c r="AI383" s="197" t="n">
        <v>60000</v>
      </c>
      <c r="AJ383" s="129" t="n">
        <v>29961.22</v>
      </c>
      <c r="AK383" s="197" t="n">
        <v>60000</v>
      </c>
      <c r="AL383" s="197"/>
      <c r="AM383" s="197"/>
      <c r="AN383" s="129" t="n">
        <f aca="false">SUM(AK383+AL383-AM383)</f>
        <v>60000</v>
      </c>
      <c r="AO383" s="176" t="n">
        <f aca="false">SUM(AN383/$AN$2)</f>
        <v>7963.36850487756</v>
      </c>
      <c r="AP383" s="131" t="n">
        <v>60000</v>
      </c>
      <c r="AQ383" s="131"/>
      <c r="AR383" s="131"/>
      <c r="AS383" s="131"/>
      <c r="AT383" s="131"/>
      <c r="AU383" s="176" t="n">
        <v>2884.22</v>
      </c>
      <c r="AV383" s="177" t="n">
        <v>0</v>
      </c>
      <c r="AY383" s="176" t="n">
        <v>2884.22</v>
      </c>
      <c r="AZ383" s="176"/>
      <c r="BB383" s="19" t="n">
        <f aca="false">SUM(AW383+AX383+AY383+AZ383+BA383)</f>
        <v>2884.22</v>
      </c>
      <c r="BC383" s="143" t="n">
        <f aca="false">SUM(AU383-BB383)</f>
        <v>0</v>
      </c>
    </row>
    <row r="384" customFormat="false" ht="12.75" hidden="false" customHeight="false" outlineLevel="0" collapsed="false">
      <c r="A384" s="207"/>
      <c r="B384" s="208"/>
      <c r="C384" s="208"/>
      <c r="D384" s="208"/>
      <c r="E384" s="208"/>
      <c r="F384" s="208"/>
      <c r="G384" s="208"/>
      <c r="H384" s="208"/>
      <c r="I384" s="195" t="n">
        <v>32271</v>
      </c>
      <c r="J384" s="196" t="s">
        <v>259</v>
      </c>
      <c r="K384" s="197"/>
      <c r="L384" s="197"/>
      <c r="M384" s="197"/>
      <c r="N384" s="197"/>
      <c r="O384" s="197"/>
      <c r="P384" s="197"/>
      <c r="Q384" s="197"/>
      <c r="R384" s="192"/>
      <c r="S384" s="197"/>
      <c r="T384" s="197"/>
      <c r="U384" s="197"/>
      <c r="V384" s="197"/>
      <c r="W384" s="197"/>
      <c r="X384" s="197"/>
      <c r="Y384" s="197"/>
      <c r="Z384" s="197"/>
      <c r="AA384" s="197"/>
      <c r="AB384" s="197"/>
      <c r="AC384" s="197"/>
      <c r="AD384" s="197" t="n">
        <v>5000</v>
      </c>
      <c r="AE384" s="197"/>
      <c r="AF384" s="197"/>
      <c r="AG384" s="198" t="n">
        <f aca="false">SUM(AD384+AE384-AF384)</f>
        <v>5000</v>
      </c>
      <c r="AH384" s="197" t="n">
        <v>4664.9</v>
      </c>
      <c r="AI384" s="197" t="n">
        <v>5000</v>
      </c>
      <c r="AJ384" s="129" t="n">
        <v>0</v>
      </c>
      <c r="AK384" s="197" t="n">
        <v>5000</v>
      </c>
      <c r="AL384" s="197"/>
      <c r="AM384" s="197"/>
      <c r="AN384" s="129" t="n">
        <f aca="false">SUM(AK384+AL384-AM384)</f>
        <v>5000</v>
      </c>
      <c r="AO384" s="176" t="n">
        <f aca="false">SUM(AN384/$AN$2)</f>
        <v>663.61404207313</v>
      </c>
      <c r="AP384" s="131" t="n">
        <v>10000</v>
      </c>
      <c r="AQ384" s="131"/>
      <c r="AR384" s="131"/>
      <c r="AS384" s="131"/>
      <c r="AT384" s="131"/>
      <c r="AU384" s="176" t="n">
        <f aca="false">SUM(AS384/$AN$2)</f>
        <v>0</v>
      </c>
      <c r="AV384" s="177" t="n">
        <v>0</v>
      </c>
      <c r="AY384" s="176" t="n">
        <f aca="false">SUM(AW384/$AN$2)</f>
        <v>0</v>
      </c>
      <c r="AZ384" s="176"/>
      <c r="BB384" s="19" t="n">
        <f aca="false">SUM(AW384+AX384+AY384+AZ384+BA384)</f>
        <v>0</v>
      </c>
      <c r="BC384" s="143" t="n">
        <f aca="false">SUM(AU384-BB384)</f>
        <v>0</v>
      </c>
    </row>
    <row r="385" customFormat="false" ht="12.75" hidden="false" customHeight="false" outlineLevel="0" collapsed="false">
      <c r="A385" s="207"/>
      <c r="B385" s="208" t="n">
        <v>52</v>
      </c>
      <c r="C385" s="208"/>
      <c r="D385" s="208"/>
      <c r="E385" s="208"/>
      <c r="F385" s="208"/>
      <c r="G385" s="208"/>
      <c r="H385" s="208"/>
      <c r="I385" s="206" t="n">
        <v>323</v>
      </c>
      <c r="J385" s="203" t="s">
        <v>260</v>
      </c>
      <c r="K385" s="188" t="n">
        <f aca="false">SUM(K386:K415)</f>
        <v>0</v>
      </c>
      <c r="L385" s="188" t="n">
        <f aca="false">SUM(L386:L420)</f>
        <v>0</v>
      </c>
      <c r="M385" s="188" t="n">
        <f aca="false">SUM(M386:M420)</f>
        <v>0</v>
      </c>
      <c r="N385" s="188" t="n">
        <f aca="false">SUM(N386:N420)</f>
        <v>0</v>
      </c>
      <c r="O385" s="188" t="n">
        <f aca="false">SUM(O386:O420)</f>
        <v>0</v>
      </c>
      <c r="P385" s="188" t="n">
        <f aca="false">SUM(P386:P420)</f>
        <v>0</v>
      </c>
      <c r="Q385" s="188" t="n">
        <f aca="false">SUM(Q386:Q420)</f>
        <v>120000</v>
      </c>
      <c r="R385" s="176"/>
      <c r="S385" s="188" t="e">
        <f aca="false">SUM(#REF!)</f>
        <v>#REF!</v>
      </c>
      <c r="T385" s="188" t="e">
        <f aca="false">SUM(#REF!)</f>
        <v>#REF!</v>
      </c>
      <c r="U385" s="188"/>
      <c r="V385" s="188"/>
      <c r="W385" s="188" t="e">
        <f aca="false">SUM(#REF!)</f>
        <v>#REF!</v>
      </c>
      <c r="X385" s="188" t="n">
        <f aca="false">SUM(X386:X386)</f>
        <v>5000</v>
      </c>
      <c r="Y385" s="188" t="n">
        <f aca="false">SUM(Y386:Y386)</f>
        <v>0</v>
      </c>
      <c r="Z385" s="188" t="n">
        <v>53200</v>
      </c>
      <c r="AA385" s="188" t="n">
        <f aca="false">SUM(AA386:AA386)</f>
        <v>0</v>
      </c>
      <c r="AB385" s="188" t="n">
        <f aca="false">SUM(AB386:AB386)</f>
        <v>535</v>
      </c>
      <c r="AC385" s="188" t="n">
        <f aca="false">SUM(AC386:AC387)</f>
        <v>0</v>
      </c>
      <c r="AD385" s="188" t="n">
        <f aca="false">SUM(AD386:AD387)</f>
        <v>6000</v>
      </c>
      <c r="AE385" s="188" t="n">
        <f aca="false">SUM(AE386:AE387)</f>
        <v>0</v>
      </c>
      <c r="AF385" s="188" t="n">
        <f aca="false">SUM(AF386:AF387)</f>
        <v>0</v>
      </c>
      <c r="AG385" s="188" t="n">
        <f aca="false">SUM(AG386:AG387)</f>
        <v>6000</v>
      </c>
      <c r="AH385" s="188" t="n">
        <f aca="false">SUM(AH386:AH387)</f>
        <v>8845</v>
      </c>
      <c r="AI385" s="188" t="n">
        <f aca="false">SUM(AI386:AI387)</f>
        <v>5000</v>
      </c>
      <c r="AJ385" s="188" t="n">
        <f aca="false">SUM(AJ386:AJ387)</f>
        <v>0</v>
      </c>
      <c r="AK385" s="188" t="n">
        <f aca="false">SUM(AK386:AK387)</f>
        <v>5000</v>
      </c>
      <c r="AL385" s="188" t="n">
        <f aca="false">SUM(AL386:AL387)</f>
        <v>0</v>
      </c>
      <c r="AM385" s="188" t="n">
        <f aca="false">SUM(AM386:AM387)</f>
        <v>0</v>
      </c>
      <c r="AN385" s="188" t="n">
        <f aca="false">SUM(AN386:AN387)</f>
        <v>5000</v>
      </c>
      <c r="AO385" s="176" t="n">
        <f aca="false">SUM(AN385/$AN$2)</f>
        <v>663.61404207313</v>
      </c>
      <c r="AP385" s="188" t="n">
        <f aca="false">SUM(AP386:AP387)</f>
        <v>10000</v>
      </c>
      <c r="AQ385" s="188"/>
      <c r="AR385" s="188"/>
      <c r="AS385" s="188"/>
      <c r="AT385" s="188"/>
      <c r="AU385" s="176" t="n">
        <f aca="false">SUM(AU386:AU387)</f>
        <v>3765.25</v>
      </c>
      <c r="AV385" s="177" t="n">
        <v>0</v>
      </c>
      <c r="AY385" s="176"/>
      <c r="AZ385" s="176"/>
      <c r="BB385" s="19" t="n">
        <f aca="false">SUM(AW385+AX385+AY385+AZ385+BA385)</f>
        <v>0</v>
      </c>
      <c r="BC385" s="143" t="n">
        <f aca="false">SUM(AU385-BB385)</f>
        <v>3765.25</v>
      </c>
    </row>
    <row r="386" customFormat="false" ht="12.75" hidden="false" customHeight="false" outlineLevel="0" collapsed="false">
      <c r="A386" s="207"/>
      <c r="B386" s="208"/>
      <c r="C386" s="208"/>
      <c r="D386" s="208"/>
      <c r="E386" s="208"/>
      <c r="F386" s="208"/>
      <c r="G386" s="208"/>
      <c r="H386" s="208"/>
      <c r="I386" s="206" t="n">
        <v>32334</v>
      </c>
      <c r="J386" s="203" t="s">
        <v>504</v>
      </c>
      <c r="K386" s="208"/>
      <c r="L386" s="208"/>
      <c r="M386" s="208"/>
      <c r="N386" s="208"/>
      <c r="O386" s="208"/>
      <c r="P386" s="206"/>
      <c r="Q386" s="203"/>
      <c r="R386" s="176"/>
      <c r="S386" s="188"/>
      <c r="T386" s="188"/>
      <c r="U386" s="188"/>
      <c r="V386" s="188"/>
      <c r="W386" s="188"/>
      <c r="X386" s="188" t="n">
        <v>5000</v>
      </c>
      <c r="Y386" s="188" t="n">
        <v>0</v>
      </c>
      <c r="Z386" s="188" t="n">
        <v>1000</v>
      </c>
      <c r="AA386" s="197" t="n">
        <v>0</v>
      </c>
      <c r="AB386" s="188" t="n">
        <v>535</v>
      </c>
      <c r="AC386" s="197" t="n">
        <v>0</v>
      </c>
      <c r="AD386" s="197"/>
      <c r="AE386" s="197"/>
      <c r="AF386" s="197"/>
      <c r="AG386" s="198" t="n">
        <f aca="false">SUM(AD386+AE386-AF386)</f>
        <v>0</v>
      </c>
      <c r="AH386" s="197" t="n">
        <v>3685</v>
      </c>
      <c r="AI386" s="197" t="n">
        <v>5000</v>
      </c>
      <c r="AJ386" s="129" t="n">
        <v>0</v>
      </c>
      <c r="AK386" s="197" t="n">
        <v>5000</v>
      </c>
      <c r="AL386" s="197"/>
      <c r="AM386" s="197"/>
      <c r="AN386" s="129" t="n">
        <f aca="false">SUM(AK386+AL386-AM386)</f>
        <v>5000</v>
      </c>
      <c r="AO386" s="176" t="n">
        <f aca="false">SUM(AN386/$AN$2)</f>
        <v>663.61404207313</v>
      </c>
      <c r="AP386" s="131" t="n">
        <v>10000</v>
      </c>
      <c r="AQ386" s="131"/>
      <c r="AR386" s="131"/>
      <c r="AS386" s="131"/>
      <c r="AT386" s="131"/>
      <c r="AU386" s="176" t="n">
        <v>3765.25</v>
      </c>
      <c r="AV386" s="177" t="n">
        <v>0</v>
      </c>
      <c r="AY386" s="176" t="n">
        <v>3765.25</v>
      </c>
      <c r="AZ386" s="176"/>
      <c r="BB386" s="19" t="n">
        <f aca="false">SUM(AW386+AX386+AY386+AZ386+BA386)</f>
        <v>3765.25</v>
      </c>
      <c r="BC386" s="143" t="n">
        <f aca="false">SUM(AU386-BB386)</f>
        <v>0</v>
      </c>
    </row>
    <row r="387" customFormat="false" ht="12.75" hidden="false" customHeight="false" outlineLevel="0" collapsed="false">
      <c r="A387" s="207"/>
      <c r="B387" s="208"/>
      <c r="C387" s="208"/>
      <c r="D387" s="208"/>
      <c r="E387" s="208"/>
      <c r="F387" s="208"/>
      <c r="G387" s="208"/>
      <c r="H387" s="208"/>
      <c r="I387" s="206" t="n">
        <v>32363</v>
      </c>
      <c r="J387" s="203" t="s">
        <v>505</v>
      </c>
      <c r="K387" s="208"/>
      <c r="L387" s="208"/>
      <c r="M387" s="208"/>
      <c r="N387" s="208"/>
      <c r="O387" s="208"/>
      <c r="P387" s="206"/>
      <c r="Q387" s="203"/>
      <c r="R387" s="176"/>
      <c r="S387" s="188"/>
      <c r="T387" s="188"/>
      <c r="U387" s="188"/>
      <c r="V387" s="188"/>
      <c r="W387" s="188"/>
      <c r="X387" s="188"/>
      <c r="Y387" s="188"/>
      <c r="Z387" s="188"/>
      <c r="AA387" s="197"/>
      <c r="AB387" s="188"/>
      <c r="AC387" s="197"/>
      <c r="AD387" s="197" t="n">
        <v>6000</v>
      </c>
      <c r="AE387" s="197"/>
      <c r="AF387" s="197"/>
      <c r="AG387" s="198" t="n">
        <f aca="false">SUM(AD387+AE387-AF387)</f>
        <v>6000</v>
      </c>
      <c r="AH387" s="197" t="n">
        <v>5160</v>
      </c>
      <c r="AI387" s="197" t="n">
        <v>0</v>
      </c>
      <c r="AJ387" s="129" t="n">
        <v>0</v>
      </c>
      <c r="AK387" s="197"/>
      <c r="AL387" s="197"/>
      <c r="AM387" s="197"/>
      <c r="AN387" s="129" t="n">
        <f aca="false">SUM(AK387+AL387-AM387)</f>
        <v>0</v>
      </c>
      <c r="AO387" s="176" t="n">
        <f aca="false">SUM(AN387/$AN$2)</f>
        <v>0</v>
      </c>
      <c r="AP387" s="131"/>
      <c r="AQ387" s="131"/>
      <c r="AR387" s="131"/>
      <c r="AS387" s="131"/>
      <c r="AT387" s="131"/>
      <c r="AU387" s="176" t="n">
        <f aca="false">SUM(AS387/$AN$2)</f>
        <v>0</v>
      </c>
      <c r="AV387" s="177" t="n">
        <v>0</v>
      </c>
      <c r="AY387" s="176" t="n">
        <f aca="false">SUM(AW387/$AN$2)</f>
        <v>0</v>
      </c>
      <c r="AZ387" s="176"/>
      <c r="BB387" s="19" t="n">
        <f aca="false">SUM(AW387+AX387+AY387+AZ387+BA387)</f>
        <v>0</v>
      </c>
      <c r="BC387" s="143" t="n">
        <f aca="false">SUM(AU387-BB387)</f>
        <v>0</v>
      </c>
    </row>
    <row r="388" customFormat="false" ht="12.75" hidden="false" customHeight="false" outlineLevel="0" collapsed="false">
      <c r="A388" s="207"/>
      <c r="B388" s="208" t="n">
        <v>52</v>
      </c>
      <c r="C388" s="208"/>
      <c r="D388" s="208"/>
      <c r="E388" s="208"/>
      <c r="F388" s="208"/>
      <c r="G388" s="208"/>
      <c r="H388" s="208"/>
      <c r="I388" s="195" t="n">
        <v>329</v>
      </c>
      <c r="J388" s="196" t="s">
        <v>212</v>
      </c>
      <c r="K388" s="208"/>
      <c r="L388" s="208"/>
      <c r="M388" s="208"/>
      <c r="N388" s="208"/>
      <c r="O388" s="208"/>
      <c r="P388" s="206"/>
      <c r="Q388" s="203"/>
      <c r="R388" s="176"/>
      <c r="S388" s="197" t="n">
        <f aca="false">SUM(S390)</f>
        <v>0</v>
      </c>
      <c r="T388" s="197" t="n">
        <f aca="false">SUM(T390)</f>
        <v>33000</v>
      </c>
      <c r="U388" s="197" t="n">
        <f aca="false">SUM(U389:U390)</f>
        <v>35000</v>
      </c>
      <c r="V388" s="197" t="n">
        <f aca="false">SUM(V390)</f>
        <v>0</v>
      </c>
      <c r="W388" s="197" t="n">
        <f aca="false">SUM(W390)</f>
        <v>0</v>
      </c>
      <c r="X388" s="197" t="n">
        <f aca="false">SUM(X389:X390)</f>
        <v>12000</v>
      </c>
      <c r="Y388" s="197" t="n">
        <f aca="false">SUM(Y389:Y390)</f>
        <v>32000</v>
      </c>
      <c r="Z388" s="197" t="n">
        <f aca="false">SUM(Z389:Z390)</f>
        <v>32000</v>
      </c>
      <c r="AA388" s="197" t="n">
        <f aca="false">SUM(AA389:AA390)</f>
        <v>15000</v>
      </c>
      <c r="AB388" s="197" t="n">
        <f aca="false">SUM(AB389:AB390)</f>
        <v>0</v>
      </c>
      <c r="AC388" s="197" t="n">
        <f aca="false">SUM(AC389:AC390)</f>
        <v>30000</v>
      </c>
      <c r="AD388" s="197" t="n">
        <f aca="false">SUM(AD389:AD390)</f>
        <v>24000</v>
      </c>
      <c r="AE388" s="197" t="n">
        <f aca="false">SUM(AE389:AE390)</f>
        <v>0</v>
      </c>
      <c r="AF388" s="197" t="n">
        <f aca="false">SUM(AF389:AF390)</f>
        <v>0</v>
      </c>
      <c r="AG388" s="197" t="n">
        <f aca="false">SUM(AG389:AG390)</f>
        <v>24000</v>
      </c>
      <c r="AH388" s="197" t="n">
        <f aca="false">SUM(AH389:AH390)</f>
        <v>4299</v>
      </c>
      <c r="AI388" s="197" t="n">
        <f aca="false">SUM(AI389:AI390)</f>
        <v>0</v>
      </c>
      <c r="AJ388" s="129" t="n">
        <v>0</v>
      </c>
      <c r="AK388" s="197" t="n">
        <v>0</v>
      </c>
      <c r="AL388" s="197"/>
      <c r="AM388" s="197"/>
      <c r="AN388" s="129" t="n">
        <f aca="false">SUM(AK388+AL388-AM388)</f>
        <v>0</v>
      </c>
      <c r="AO388" s="176" t="n">
        <f aca="false">SUM(AN388/$AN$2)</f>
        <v>0</v>
      </c>
      <c r="AP388" s="131"/>
      <c r="AQ388" s="131"/>
      <c r="AR388" s="131"/>
      <c r="AS388" s="131"/>
      <c r="AT388" s="131"/>
      <c r="AU388" s="176" t="n">
        <f aca="false">SUM(AU389:AU390)</f>
        <v>300</v>
      </c>
      <c r="AV388" s="177" t="n">
        <v>0</v>
      </c>
      <c r="AY388" s="176"/>
      <c r="AZ388" s="176"/>
      <c r="BB388" s="19" t="n">
        <f aca="false">SUM(AW388+AX388+AY388+AZ388+BA388)</f>
        <v>0</v>
      </c>
      <c r="BC388" s="143" t="n">
        <f aca="false">SUM(AU388-BB388)</f>
        <v>300</v>
      </c>
    </row>
    <row r="389" customFormat="false" ht="12.75" hidden="false" customHeight="false" outlineLevel="0" collapsed="false">
      <c r="A389" s="207"/>
      <c r="B389" s="208"/>
      <c r="C389" s="208"/>
      <c r="D389" s="208"/>
      <c r="E389" s="208"/>
      <c r="F389" s="208"/>
      <c r="G389" s="208"/>
      <c r="H389" s="208"/>
      <c r="I389" s="195" t="n">
        <v>32931</v>
      </c>
      <c r="J389" s="196" t="s">
        <v>302</v>
      </c>
      <c r="K389" s="208"/>
      <c r="L389" s="208"/>
      <c r="M389" s="208"/>
      <c r="N389" s="208"/>
      <c r="O389" s="208"/>
      <c r="P389" s="206"/>
      <c r="Q389" s="203"/>
      <c r="R389" s="176"/>
      <c r="S389" s="197"/>
      <c r="T389" s="197"/>
      <c r="U389" s="197" t="n">
        <v>2000</v>
      </c>
      <c r="V389" s="197"/>
      <c r="W389" s="197"/>
      <c r="X389" s="197" t="n">
        <v>2000</v>
      </c>
      <c r="Y389" s="197" t="n">
        <v>2000</v>
      </c>
      <c r="Z389" s="197" t="n">
        <v>2000</v>
      </c>
      <c r="AA389" s="197" t="n">
        <v>15000</v>
      </c>
      <c r="AB389" s="197"/>
      <c r="AC389" s="197" t="n">
        <v>30000</v>
      </c>
      <c r="AD389" s="197" t="n">
        <v>24000</v>
      </c>
      <c r="AE389" s="197"/>
      <c r="AF389" s="197"/>
      <c r="AG389" s="198" t="n">
        <f aca="false">SUM(AD389+AE389-AF389)</f>
        <v>24000</v>
      </c>
      <c r="AH389" s="197" t="n">
        <v>4299</v>
      </c>
      <c r="AI389" s="197" t="n">
        <v>0</v>
      </c>
      <c r="AJ389" s="129" t="n">
        <v>0</v>
      </c>
      <c r="AK389" s="197" t="n">
        <v>0</v>
      </c>
      <c r="AL389" s="197"/>
      <c r="AM389" s="197"/>
      <c r="AN389" s="129" t="n">
        <f aca="false">SUM(AK389+AL389-AM389)</f>
        <v>0</v>
      </c>
      <c r="AO389" s="176" t="n">
        <f aca="false">SUM(AN389/$AN$2)</f>
        <v>0</v>
      </c>
      <c r="AP389" s="131"/>
      <c r="AQ389" s="131"/>
      <c r="AR389" s="131"/>
      <c r="AS389" s="131"/>
      <c r="AT389" s="131"/>
      <c r="AU389" s="176" t="n">
        <v>300</v>
      </c>
      <c r="AV389" s="177" t="n">
        <v>0</v>
      </c>
      <c r="AY389" s="176" t="n">
        <v>300</v>
      </c>
      <c r="AZ389" s="176"/>
      <c r="BB389" s="19" t="n">
        <f aca="false">SUM(AW389+AX389+AY389+AZ389+BA389)</f>
        <v>300</v>
      </c>
      <c r="BC389" s="143" t="n">
        <f aca="false">SUM(AU389-BB389)</f>
        <v>0</v>
      </c>
    </row>
    <row r="390" customFormat="false" ht="12.75" hidden="true" customHeight="false" outlineLevel="0" collapsed="false">
      <c r="A390" s="207"/>
      <c r="B390" s="208"/>
      <c r="C390" s="208"/>
      <c r="D390" s="208"/>
      <c r="E390" s="208"/>
      <c r="F390" s="208"/>
      <c r="G390" s="208"/>
      <c r="H390" s="208"/>
      <c r="I390" s="206" t="n">
        <v>32991</v>
      </c>
      <c r="J390" s="196" t="s">
        <v>212</v>
      </c>
      <c r="K390" s="208"/>
      <c r="L390" s="208"/>
      <c r="M390" s="208"/>
      <c r="N390" s="208"/>
      <c r="O390" s="208"/>
      <c r="P390" s="206"/>
      <c r="Q390" s="203"/>
      <c r="R390" s="176"/>
      <c r="S390" s="197"/>
      <c r="T390" s="197" t="n">
        <v>33000</v>
      </c>
      <c r="U390" s="197" t="n">
        <v>33000</v>
      </c>
      <c r="V390" s="197"/>
      <c r="W390" s="197"/>
      <c r="X390" s="197" t="n">
        <v>10000</v>
      </c>
      <c r="Y390" s="197" t="n">
        <v>30000</v>
      </c>
      <c r="Z390" s="197" t="n">
        <v>30000</v>
      </c>
      <c r="AA390" s="197" t="n">
        <v>0</v>
      </c>
      <c r="AB390" s="197"/>
      <c r="AC390" s="197" t="n">
        <v>0</v>
      </c>
      <c r="AD390" s="197"/>
      <c r="AE390" s="197"/>
      <c r="AF390" s="197"/>
      <c r="AG390" s="198" t="n">
        <f aca="false">SUM(AC390+AE390-AF390)</f>
        <v>0</v>
      </c>
      <c r="AH390" s="197"/>
      <c r="AI390" s="197" t="n">
        <v>0</v>
      </c>
      <c r="AJ390" s="129" t="n">
        <v>0</v>
      </c>
      <c r="AK390" s="197" t="n">
        <v>0</v>
      </c>
      <c r="AL390" s="197"/>
      <c r="AM390" s="197"/>
      <c r="AN390" s="129" t="n">
        <f aca="false">SUM(AK390+AL390-AM390)</f>
        <v>0</v>
      </c>
      <c r="AO390" s="176" t="n">
        <f aca="false">SUM(AN390/$AN$2)</f>
        <v>0</v>
      </c>
      <c r="AP390" s="131"/>
      <c r="AQ390" s="131"/>
      <c r="AR390" s="131"/>
      <c r="AS390" s="131"/>
      <c r="AT390" s="131"/>
      <c r="AU390" s="176" t="n">
        <f aca="false">SUM(AS390/$AN$2)</f>
        <v>0</v>
      </c>
      <c r="AV390" s="177" t="e">
        <f aca="false">SUM(AU390/AR390*100)</f>
        <v>#DIV/0!</v>
      </c>
    </row>
    <row r="391" customFormat="false" ht="12.75" hidden="true" customHeight="false" outlineLevel="0" collapsed="false">
      <c r="A391" s="178" t="s">
        <v>506</v>
      </c>
      <c r="B391" s="172"/>
      <c r="C391" s="172"/>
      <c r="D391" s="172"/>
      <c r="E391" s="172"/>
      <c r="F391" s="172"/>
      <c r="G391" s="172"/>
      <c r="H391" s="172"/>
      <c r="I391" s="185" t="s">
        <v>314</v>
      </c>
      <c r="J391" s="186" t="s">
        <v>315</v>
      </c>
      <c r="K391" s="187" t="n">
        <f aca="false">SUM(K393)</f>
        <v>0</v>
      </c>
      <c r="L391" s="187" t="n">
        <f aca="false">SUM(L393)</f>
        <v>0</v>
      </c>
      <c r="M391" s="187" t="n">
        <f aca="false">SUM(M393)</f>
        <v>0</v>
      </c>
      <c r="N391" s="187" t="n">
        <f aca="false">SUM(N393)</f>
        <v>0</v>
      </c>
      <c r="O391" s="187" t="n">
        <f aca="false">SUM(O393)</f>
        <v>0</v>
      </c>
      <c r="P391" s="187" t="n">
        <f aca="false">SUM(P393)</f>
        <v>0</v>
      </c>
      <c r="Q391" s="187" t="n">
        <f aca="false">SUM(Q393)</f>
        <v>0</v>
      </c>
      <c r="R391" s="187" t="n">
        <f aca="false">SUM(R393)</f>
        <v>0</v>
      </c>
      <c r="S391" s="187" t="e">
        <f aca="false">SUM(S393)</f>
        <v>#REF!</v>
      </c>
      <c r="T391" s="187" t="e">
        <f aca="false">SUM(T393)</f>
        <v>#REF!</v>
      </c>
      <c r="U391" s="187" t="n">
        <f aca="false">SUM(U393)</f>
        <v>0</v>
      </c>
      <c r="V391" s="187" t="n">
        <f aca="false">SUM(V393)</f>
        <v>0</v>
      </c>
      <c r="W391" s="187" t="e">
        <f aca="false">SUM(W393)</f>
        <v>#REF!</v>
      </c>
      <c r="X391" s="187" t="e">
        <f aca="false">SUM(X393)</f>
        <v>#REF!</v>
      </c>
      <c r="Y391" s="187" t="e">
        <f aca="false">SUM(Y393)</f>
        <v>#REF!</v>
      </c>
      <c r="Z391" s="187" t="e">
        <f aca="false">SUM(Z393)</f>
        <v>#REF!</v>
      </c>
      <c r="AA391" s="187" t="e">
        <f aca="false">SUM(AA393)</f>
        <v>#REF!</v>
      </c>
      <c r="AB391" s="187" t="e">
        <f aca="false">SUM(AB393)</f>
        <v>#REF!</v>
      </c>
      <c r="AC391" s="187" t="e">
        <f aca="false">SUM(AC393)</f>
        <v>#REF!</v>
      </c>
      <c r="AD391" s="187"/>
      <c r="AE391" s="187"/>
      <c r="AF391" s="187"/>
      <c r="AG391" s="198" t="e">
        <f aca="false">SUM(AC391+AE391-AF391)</f>
        <v>#REF!</v>
      </c>
      <c r="AH391" s="197"/>
      <c r="AI391" s="197" t="n">
        <v>0</v>
      </c>
      <c r="AJ391" s="129"/>
      <c r="AK391" s="197" t="n">
        <v>0</v>
      </c>
      <c r="AL391" s="197"/>
      <c r="AM391" s="197"/>
      <c r="AN391" s="129" t="n">
        <f aca="false">SUM(AK391+AL391-AM391)</f>
        <v>0</v>
      </c>
      <c r="AO391" s="176" t="n">
        <f aca="false">SUM(AN391/$AN$2)</f>
        <v>0</v>
      </c>
      <c r="AP391" s="131"/>
      <c r="AQ391" s="131"/>
      <c r="AR391" s="131"/>
      <c r="AS391" s="131"/>
      <c r="AT391" s="131"/>
      <c r="AU391" s="176" t="n">
        <f aca="false">SUM(AS391/$AN$2)</f>
        <v>0</v>
      </c>
      <c r="AV391" s="177" t="e">
        <f aca="false">SUM(AU391/AR391*100)</f>
        <v>#DIV/0!</v>
      </c>
    </row>
    <row r="392" customFormat="false" ht="12.75" hidden="true" customHeight="false" outlineLevel="0" collapsed="false">
      <c r="A392" s="178"/>
      <c r="B392" s="172"/>
      <c r="C392" s="172"/>
      <c r="D392" s="172"/>
      <c r="E392" s="172"/>
      <c r="F392" s="172"/>
      <c r="G392" s="172"/>
      <c r="H392" s="172"/>
      <c r="I392" s="185" t="s">
        <v>209</v>
      </c>
      <c r="J392" s="186"/>
      <c r="K392" s="187"/>
      <c r="L392" s="187"/>
      <c r="M392" s="187"/>
      <c r="N392" s="187"/>
      <c r="O392" s="187"/>
      <c r="P392" s="187"/>
      <c r="Q392" s="187" t="n">
        <v>120000</v>
      </c>
      <c r="R392" s="187"/>
      <c r="S392" s="187" t="e">
        <f aca="false">SUM(S393)</f>
        <v>#REF!</v>
      </c>
      <c r="T392" s="187" t="e">
        <f aca="false">SUM(T393)</f>
        <v>#REF!</v>
      </c>
      <c r="U392" s="187" t="n">
        <f aca="false">SUM(U393)</f>
        <v>0</v>
      </c>
      <c r="V392" s="187" t="n">
        <f aca="false">SUM(V393)</f>
        <v>0</v>
      </c>
      <c r="W392" s="187" t="e">
        <f aca="false">SUM(W393)</f>
        <v>#REF!</v>
      </c>
      <c r="X392" s="187" t="e">
        <f aca="false">SUM(X393)</f>
        <v>#REF!</v>
      </c>
      <c r="Y392" s="187" t="e">
        <f aca="false">SUM(Y393)</f>
        <v>#REF!</v>
      </c>
      <c r="Z392" s="187" t="e">
        <f aca="false">SUM(Z393)</f>
        <v>#REF!</v>
      </c>
      <c r="AA392" s="187" t="e">
        <f aca="false">SUM(AA393)</f>
        <v>#REF!</v>
      </c>
      <c r="AB392" s="187" t="e">
        <f aca="false">SUM(AB393)</f>
        <v>#REF!</v>
      </c>
      <c r="AC392" s="187" t="e">
        <f aca="false">SUM(AC393)</f>
        <v>#REF!</v>
      </c>
      <c r="AD392" s="187"/>
      <c r="AE392" s="187"/>
      <c r="AF392" s="187"/>
      <c r="AG392" s="198" t="e">
        <f aca="false">SUM(AC392+AE392-AF392)</f>
        <v>#REF!</v>
      </c>
      <c r="AH392" s="197"/>
      <c r="AI392" s="197" t="n">
        <v>0</v>
      </c>
      <c r="AJ392" s="129"/>
      <c r="AK392" s="197" t="n">
        <v>0</v>
      </c>
      <c r="AL392" s="197"/>
      <c r="AM392" s="197"/>
      <c r="AN392" s="129" t="n">
        <f aca="false">SUM(AK392+AL392-AM392)</f>
        <v>0</v>
      </c>
      <c r="AO392" s="176" t="n">
        <f aca="false">SUM(AN392/$AN$2)</f>
        <v>0</v>
      </c>
      <c r="AP392" s="131"/>
      <c r="AQ392" s="131"/>
      <c r="AR392" s="131"/>
      <c r="AS392" s="131"/>
      <c r="AT392" s="131"/>
      <c r="AU392" s="176" t="n">
        <f aca="false">SUM(AS392/$AN$2)</f>
        <v>0</v>
      </c>
      <c r="AV392" s="177" t="e">
        <f aca="false">SUM(AU392/AR392*100)</f>
        <v>#DIV/0!</v>
      </c>
    </row>
    <row r="393" customFormat="false" ht="12.75" hidden="true" customHeight="false" outlineLevel="0" collapsed="false">
      <c r="A393" s="184"/>
      <c r="B393" s="209"/>
      <c r="C393" s="209"/>
      <c r="D393" s="209"/>
      <c r="E393" s="209"/>
      <c r="F393" s="209"/>
      <c r="G393" s="209"/>
      <c r="H393" s="209"/>
      <c r="I393" s="173" t="n">
        <v>4</v>
      </c>
      <c r="J393" s="174" t="s">
        <v>71</v>
      </c>
      <c r="K393" s="175" t="n">
        <f aca="false">SUM(K394)</f>
        <v>0</v>
      </c>
      <c r="L393" s="175" t="n">
        <f aca="false">SUM(L394)</f>
        <v>0</v>
      </c>
      <c r="M393" s="175" t="n">
        <f aca="false">SUM(M394)</f>
        <v>0</v>
      </c>
      <c r="N393" s="175" t="n">
        <f aca="false">SUM(N394)</f>
        <v>0</v>
      </c>
      <c r="O393" s="175" t="n">
        <f aca="false">SUM(O394)</f>
        <v>0</v>
      </c>
      <c r="P393" s="175" t="n">
        <f aca="false">SUM(P394)</f>
        <v>0</v>
      </c>
      <c r="Q393" s="175" t="n">
        <f aca="false">SUM(Q394)</f>
        <v>0</v>
      </c>
      <c r="R393" s="175" t="n">
        <f aca="false">SUM(R394)</f>
        <v>0</v>
      </c>
      <c r="S393" s="175" t="e">
        <f aca="false">SUM(S394)</f>
        <v>#REF!</v>
      </c>
      <c r="T393" s="175" t="e">
        <f aca="false">SUM(T394)</f>
        <v>#REF!</v>
      </c>
      <c r="U393" s="175" t="n">
        <f aca="false">SUM(U394)</f>
        <v>0</v>
      </c>
      <c r="V393" s="175" t="n">
        <f aca="false">SUM(V394)</f>
        <v>0</v>
      </c>
      <c r="W393" s="175" t="e">
        <f aca="false">SUM(W394)</f>
        <v>#REF!</v>
      </c>
      <c r="X393" s="175" t="e">
        <f aca="false">SUM(X394)</f>
        <v>#REF!</v>
      </c>
      <c r="Y393" s="175" t="e">
        <f aca="false">SUM(Y394)</f>
        <v>#REF!</v>
      </c>
      <c r="Z393" s="175" t="e">
        <f aca="false">SUM(Z394)</f>
        <v>#REF!</v>
      </c>
      <c r="AA393" s="175" t="e">
        <f aca="false">SUM(AA394)</f>
        <v>#REF!</v>
      </c>
      <c r="AB393" s="175" t="e">
        <f aca="false">SUM(AB394)</f>
        <v>#REF!</v>
      </c>
      <c r="AC393" s="175" t="e">
        <f aca="false">SUM(AC394)</f>
        <v>#REF!</v>
      </c>
      <c r="AD393" s="175"/>
      <c r="AE393" s="175"/>
      <c r="AF393" s="175"/>
      <c r="AG393" s="198" t="e">
        <f aca="false">SUM(AC393+AE393-AF393)</f>
        <v>#REF!</v>
      </c>
      <c r="AH393" s="197"/>
      <c r="AI393" s="197" t="n">
        <v>0</v>
      </c>
      <c r="AJ393" s="129"/>
      <c r="AK393" s="197" t="n">
        <v>0</v>
      </c>
      <c r="AL393" s="197"/>
      <c r="AM393" s="197"/>
      <c r="AN393" s="129" t="n">
        <f aca="false">SUM(AK393+AL393-AM393)</f>
        <v>0</v>
      </c>
      <c r="AO393" s="176" t="n">
        <f aca="false">SUM(AN393/$AN$2)</f>
        <v>0</v>
      </c>
      <c r="AP393" s="131"/>
      <c r="AQ393" s="131"/>
      <c r="AR393" s="131"/>
      <c r="AS393" s="131"/>
      <c r="AT393" s="131"/>
      <c r="AU393" s="176" t="n">
        <f aca="false">SUM(AS393/$AN$2)</f>
        <v>0</v>
      </c>
      <c r="AV393" s="177" t="e">
        <f aca="false">SUM(AU393/AR393*100)</f>
        <v>#DIV/0!</v>
      </c>
    </row>
    <row r="394" customFormat="false" ht="12.75" hidden="true" customHeight="false" outlineLevel="0" collapsed="false">
      <c r="A394" s="189"/>
      <c r="B394" s="190"/>
      <c r="C394" s="190"/>
      <c r="D394" s="190"/>
      <c r="E394" s="190"/>
      <c r="F394" s="190"/>
      <c r="G394" s="190"/>
      <c r="H394" s="190"/>
      <c r="I394" s="191" t="n">
        <v>42</v>
      </c>
      <c r="J394" s="84" t="s">
        <v>73</v>
      </c>
      <c r="K394" s="192" t="n">
        <f aca="false">SUM(K395)</f>
        <v>0</v>
      </c>
      <c r="L394" s="192" t="n">
        <f aca="false">SUM(L395)</f>
        <v>0</v>
      </c>
      <c r="M394" s="192" t="n">
        <f aca="false">SUM(M395)</f>
        <v>0</v>
      </c>
      <c r="N394" s="192" t="n">
        <f aca="false">SUM(N395)</f>
        <v>0</v>
      </c>
      <c r="O394" s="192" t="n">
        <f aca="false">SUM(O395)</f>
        <v>0</v>
      </c>
      <c r="P394" s="192" t="n">
        <f aca="false">SUM(P395)</f>
        <v>0</v>
      </c>
      <c r="Q394" s="192" t="n">
        <f aca="false">SUM(Q395)</f>
        <v>0</v>
      </c>
      <c r="R394" s="192" t="n">
        <f aca="false">SUM(R395)</f>
        <v>0</v>
      </c>
      <c r="S394" s="192" t="e">
        <f aca="false">SUM(S395)</f>
        <v>#REF!</v>
      </c>
      <c r="T394" s="192" t="e">
        <f aca="false">SUM(T395)</f>
        <v>#REF!</v>
      </c>
      <c r="U394" s="192" t="n">
        <f aca="false">SUM(U395)</f>
        <v>0</v>
      </c>
      <c r="V394" s="192" t="n">
        <f aca="false">SUM(V395)</f>
        <v>0</v>
      </c>
      <c r="W394" s="192" t="e">
        <f aca="false">SUM(W395)</f>
        <v>#REF!</v>
      </c>
      <c r="X394" s="192" t="e">
        <f aca="false">SUM(X395)</f>
        <v>#REF!</v>
      </c>
      <c r="Y394" s="192" t="e">
        <f aca="false">SUM(Y395)</f>
        <v>#REF!</v>
      </c>
      <c r="Z394" s="192" t="e">
        <f aca="false">SUM(Z395)</f>
        <v>#REF!</v>
      </c>
      <c r="AA394" s="192" t="e">
        <f aca="false">SUM(AA395)</f>
        <v>#REF!</v>
      </c>
      <c r="AB394" s="192" t="e">
        <f aca="false">SUM(AB395)</f>
        <v>#REF!</v>
      </c>
      <c r="AC394" s="192" t="e">
        <f aca="false">SUM(AC395)</f>
        <v>#REF!</v>
      </c>
      <c r="AD394" s="192"/>
      <c r="AE394" s="192"/>
      <c r="AF394" s="192"/>
      <c r="AG394" s="198" t="e">
        <f aca="false">SUM(AC394+AE394-AF394)</f>
        <v>#REF!</v>
      </c>
      <c r="AH394" s="197"/>
      <c r="AI394" s="197" t="n">
        <v>0</v>
      </c>
      <c r="AJ394" s="129"/>
      <c r="AK394" s="197" t="n">
        <v>0</v>
      </c>
      <c r="AL394" s="197"/>
      <c r="AM394" s="197"/>
      <c r="AN394" s="129" t="n">
        <f aca="false">SUM(AK394+AL394-AM394)</f>
        <v>0</v>
      </c>
      <c r="AO394" s="176" t="n">
        <f aca="false">SUM(AN394/$AN$2)</f>
        <v>0</v>
      </c>
      <c r="AP394" s="131"/>
      <c r="AQ394" s="131"/>
      <c r="AR394" s="131"/>
      <c r="AS394" s="131"/>
      <c r="AT394" s="131"/>
      <c r="AU394" s="176" t="n">
        <f aca="false">SUM(AS394/$AN$2)</f>
        <v>0</v>
      </c>
      <c r="AV394" s="177" t="e">
        <f aca="false">SUM(AU394/AR394*100)</f>
        <v>#DIV/0!</v>
      </c>
    </row>
    <row r="395" customFormat="false" ht="13.5" hidden="true" customHeight="false" outlineLevel="0" collapsed="false">
      <c r="A395" s="231"/>
      <c r="B395" s="232" t="n">
        <v>43</v>
      </c>
      <c r="C395" s="232"/>
      <c r="D395" s="232"/>
      <c r="E395" s="232"/>
      <c r="F395" s="232"/>
      <c r="G395" s="232"/>
      <c r="H395" s="232"/>
      <c r="I395" s="233" t="n">
        <v>423</v>
      </c>
      <c r="J395" s="234" t="s">
        <v>507</v>
      </c>
      <c r="K395" s="235" t="n">
        <f aca="false">SUM(K399:K401)</f>
        <v>0</v>
      </c>
      <c r="L395" s="235" t="n">
        <f aca="false">SUM(L399:L401)</f>
        <v>0</v>
      </c>
      <c r="M395" s="235" t="n">
        <f aca="false">SUM(M399:M401)</f>
        <v>0</v>
      </c>
      <c r="N395" s="235" t="n">
        <f aca="false">SUM(N399:N401)</f>
        <v>0</v>
      </c>
      <c r="O395" s="235" t="n">
        <f aca="false">SUM(O399:O401)</f>
        <v>0</v>
      </c>
      <c r="P395" s="235" t="n">
        <f aca="false">SUM(P399:P401)</f>
        <v>0</v>
      </c>
      <c r="Q395" s="235" t="n">
        <f aca="false">SUM(Q399:Q401)</f>
        <v>0</v>
      </c>
      <c r="R395" s="235" t="n">
        <f aca="false">SUM(R399:R401)</f>
        <v>0</v>
      </c>
      <c r="S395" s="235" t="e">
        <f aca="false">SUM(#REF!)</f>
        <v>#REF!</v>
      </c>
      <c r="T395" s="235" t="e">
        <f aca="false">SUM(#REF!)</f>
        <v>#REF!</v>
      </c>
      <c r="U395" s="235" t="n">
        <v>0</v>
      </c>
      <c r="V395" s="235" t="n">
        <v>0</v>
      </c>
      <c r="W395" s="235" t="e">
        <f aca="false">SUM(#REF!)</f>
        <v>#REF!</v>
      </c>
      <c r="X395" s="235" t="e">
        <f aca="false">SUM(#REF!)</f>
        <v>#REF!</v>
      </c>
      <c r="Y395" s="235" t="e">
        <f aca="false">SUM(#REF!)</f>
        <v>#REF!</v>
      </c>
      <c r="Z395" s="235" t="e">
        <f aca="false">SUM(#REF!)</f>
        <v>#REF!</v>
      </c>
      <c r="AA395" s="235" t="e">
        <f aca="false">SUM(#REF!)</f>
        <v>#REF!</v>
      </c>
      <c r="AB395" s="235" t="e">
        <f aca="false">SUM(#REF!)</f>
        <v>#REF!</v>
      </c>
      <c r="AC395" s="235" t="e">
        <f aca="false">SUM(#REF!)</f>
        <v>#REF!</v>
      </c>
      <c r="AD395" s="235"/>
      <c r="AE395" s="235"/>
      <c r="AF395" s="235"/>
      <c r="AG395" s="236" t="e">
        <f aca="false">SUM(AC395+AE395-AF395)</f>
        <v>#REF!</v>
      </c>
      <c r="AH395" s="235"/>
      <c r="AI395" s="235" t="n">
        <v>0</v>
      </c>
      <c r="AJ395" s="138" t="n">
        <v>0</v>
      </c>
      <c r="AK395" s="235" t="n">
        <v>0</v>
      </c>
      <c r="AL395" s="235"/>
      <c r="AM395" s="235"/>
      <c r="AN395" s="138" t="n">
        <f aca="false">SUM(AK395+AL395-AM395)</f>
        <v>0</v>
      </c>
      <c r="AO395" s="237" t="n">
        <f aca="false">SUM(AN395/$AN$2)</f>
        <v>0</v>
      </c>
      <c r="AP395" s="238"/>
      <c r="AQ395" s="238"/>
      <c r="AR395" s="238"/>
      <c r="AS395" s="238"/>
      <c r="AT395" s="238"/>
      <c r="AU395" s="237" t="n">
        <f aca="false">SUM(AS395/$AN$2)</f>
        <v>0</v>
      </c>
      <c r="AV395" s="239" t="e">
        <f aca="false">SUM(AU395/AR395*100)</f>
        <v>#DIV/0!</v>
      </c>
    </row>
    <row r="396" customFormat="false" ht="12.75" hidden="true" customHeight="false" outlineLevel="0" collapsed="false">
      <c r="A396" s="240"/>
      <c r="B396" s="147"/>
      <c r="C396" s="147"/>
      <c r="D396" s="147"/>
      <c r="E396" s="147"/>
      <c r="F396" s="147"/>
      <c r="G396" s="147"/>
      <c r="H396" s="147"/>
      <c r="I396" s="152"/>
      <c r="J396" s="148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2"/>
      <c r="X396" s="142"/>
      <c r="Y396" s="142"/>
      <c r="Z396" s="142"/>
      <c r="AA396" s="142"/>
      <c r="AB396" s="142"/>
      <c r="AC396" s="142"/>
      <c r="AD396" s="142"/>
      <c r="AE396" s="142"/>
      <c r="AF396" s="142"/>
      <c r="AG396" s="150"/>
      <c r="AN396" s="19"/>
      <c r="AO396" s="241"/>
      <c r="AU396" s="241"/>
      <c r="AV396" s="241" t="s">
        <v>508</v>
      </c>
      <c r="AW396" s="19" t="n">
        <f aca="false">SUM(AW7:AW389)</f>
        <v>102162.37</v>
      </c>
      <c r="AX396" s="19" t="n">
        <f aca="false">SUM(AX7:AX389)</f>
        <v>5994.52</v>
      </c>
      <c r="AY396" s="19" t="n">
        <f aca="false">SUM(AY7:AY389)</f>
        <v>143417.47</v>
      </c>
      <c r="AZ396" s="19" t="n">
        <f aca="false">SUM(AZ7:AZ389)</f>
        <v>18082.62</v>
      </c>
      <c r="BA396" s="19" t="n">
        <f aca="false">SUM(BA7:BA389)</f>
        <v>71864.79</v>
      </c>
      <c r="BB396" s="19" t="n">
        <f aca="false">SUM(AW396:BA396)</f>
        <v>341521.77</v>
      </c>
    </row>
    <row r="397" customFormat="false" ht="12.75" hidden="true" customHeight="false" outlineLevel="0" collapsed="false">
      <c r="A397" s="240"/>
      <c r="B397" s="147"/>
      <c r="C397" s="147"/>
      <c r="D397" s="147"/>
      <c r="E397" s="147"/>
      <c r="F397" s="147"/>
      <c r="G397" s="147"/>
      <c r="H397" s="147"/>
      <c r="I397" s="152"/>
      <c r="J397" s="148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  <c r="Y397" s="142"/>
      <c r="Z397" s="142"/>
      <c r="AA397" s="142"/>
      <c r="AB397" s="142"/>
      <c r="AC397" s="142"/>
      <c r="AD397" s="142"/>
      <c r="AE397" s="142"/>
      <c r="AF397" s="142"/>
      <c r="AG397" s="150"/>
      <c r="AN397" s="19"/>
      <c r="AO397" s="241"/>
      <c r="AU397" s="241"/>
      <c r="AV397" s="241" t="s">
        <v>91</v>
      </c>
      <c r="AW397" s="19" t="n">
        <v>104308.15</v>
      </c>
      <c r="AX397" s="19" t="n">
        <v>5994.52</v>
      </c>
      <c r="AY397" s="19" t="n">
        <v>159509.42</v>
      </c>
      <c r="AZ397" s="19" t="n">
        <v>18082.62</v>
      </c>
      <c r="BA397" s="19" t="n">
        <v>74988.39</v>
      </c>
      <c r="BB397" s="19" t="n">
        <f aca="false">SUM(AW397:BA397)</f>
        <v>362883.1</v>
      </c>
    </row>
    <row r="398" customFormat="false" ht="12.75" hidden="true" customHeight="false" outlineLevel="0" collapsed="false">
      <c r="A398" s="240"/>
      <c r="B398" s="147"/>
      <c r="C398" s="147"/>
      <c r="D398" s="147"/>
      <c r="E398" s="147"/>
      <c r="F398" s="147"/>
      <c r="G398" s="147"/>
      <c r="H398" s="147"/>
      <c r="I398" s="152"/>
      <c r="J398" s="148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  <c r="AA398" s="142"/>
      <c r="AB398" s="142"/>
      <c r="AC398" s="142"/>
      <c r="AD398" s="142"/>
      <c r="AE398" s="142"/>
      <c r="AF398" s="142"/>
      <c r="AG398" s="150"/>
      <c r="AN398" s="19"/>
      <c r="AO398" s="241"/>
      <c r="AU398" s="241"/>
      <c r="AV398" s="241"/>
      <c r="AW398" s="19" t="n">
        <v>11</v>
      </c>
      <c r="AX398" s="19" t="n">
        <v>43</v>
      </c>
      <c r="AY398" s="19" t="n">
        <v>52</v>
      </c>
      <c r="AZ398" s="19" t="n">
        <v>53</v>
      </c>
      <c r="BA398" s="19" t="n">
        <v>91</v>
      </c>
    </row>
    <row r="399" customFormat="false" ht="12.75" hidden="true" customHeight="false" outlineLevel="0" collapsed="false">
      <c r="A399" s="148"/>
      <c r="B399" s="147"/>
      <c r="C399" s="147"/>
      <c r="D399" s="147"/>
      <c r="E399" s="147"/>
      <c r="F399" s="147"/>
      <c r="G399" s="147"/>
      <c r="H399" s="147"/>
      <c r="I399" s="152"/>
      <c r="J399" s="148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  <c r="V399" s="149"/>
      <c r="W399" s="149"/>
      <c r="X399" s="142"/>
      <c r="Y399" s="142"/>
      <c r="Z399" s="142"/>
      <c r="AA399" s="142"/>
      <c r="AB399" s="142"/>
      <c r="AC399" s="142"/>
      <c r="AD399" s="142"/>
      <c r="AE399" s="142"/>
      <c r="AF399" s="142"/>
      <c r="AG399" s="150"/>
      <c r="BB399" s="19" t="n">
        <f aca="false">SUM(BB397-BB396)</f>
        <v>21361.33</v>
      </c>
    </row>
    <row r="400" customFormat="false" ht="12.75" hidden="true" customHeight="false" outlineLevel="0" collapsed="false">
      <c r="A400" s="148"/>
      <c r="B400" s="147"/>
      <c r="C400" s="147"/>
      <c r="D400" s="147"/>
      <c r="E400" s="147"/>
      <c r="F400" s="147"/>
      <c r="G400" s="147"/>
      <c r="H400" s="147"/>
      <c r="I400" s="152"/>
      <c r="J400" s="148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9"/>
      <c r="W400" s="149"/>
      <c r="X400" s="142"/>
      <c r="Y400" s="142"/>
      <c r="Z400" s="142"/>
      <c r="AA400" s="142"/>
      <c r="AB400" s="142"/>
      <c r="AC400" s="142"/>
      <c r="AD400" s="142"/>
      <c r="AE400" s="142"/>
      <c r="AF400" s="142"/>
      <c r="AG400" s="150"/>
    </row>
    <row r="401" customFormat="false" ht="13.5" hidden="true" customHeight="false" outlineLevel="0" collapsed="false">
      <c r="A401" s="148"/>
      <c r="B401" s="147"/>
      <c r="C401" s="147"/>
      <c r="D401" s="147"/>
      <c r="E401" s="147"/>
      <c r="F401" s="147"/>
      <c r="G401" s="147"/>
      <c r="H401" s="147"/>
      <c r="I401" s="152"/>
      <c r="J401" s="148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9"/>
      <c r="W401" s="149"/>
      <c r="X401" s="142"/>
      <c r="Y401" s="142"/>
      <c r="Z401" s="142"/>
      <c r="AA401" s="142"/>
      <c r="AB401" s="142"/>
      <c r="AC401" s="142"/>
      <c r="AD401" s="142"/>
      <c r="AE401" s="142"/>
      <c r="AF401" s="142"/>
      <c r="AG401" s="150"/>
    </row>
    <row r="402" customFormat="false" ht="15.75" hidden="true" customHeight="false" outlineLevel="0" collapsed="false">
      <c r="A402" s="148"/>
      <c r="B402" s="147"/>
      <c r="C402" s="147"/>
      <c r="D402" s="147"/>
      <c r="E402" s="147"/>
      <c r="F402" s="147"/>
      <c r="G402" s="147"/>
      <c r="H402" s="147"/>
      <c r="I402" s="242"/>
      <c r="J402" s="243" t="s">
        <v>509</v>
      </c>
      <c r="K402" s="244"/>
      <c r="L402" s="244"/>
      <c r="M402" s="244"/>
      <c r="N402" s="244"/>
      <c r="O402" s="244"/>
      <c r="P402" s="244"/>
      <c r="Q402" s="244"/>
      <c r="R402" s="244"/>
      <c r="S402" s="244"/>
      <c r="T402" s="244"/>
      <c r="U402" s="244"/>
      <c r="V402" s="245"/>
      <c r="W402" s="245"/>
      <c r="X402" s="244"/>
      <c r="Y402" s="244"/>
      <c r="Z402" s="244"/>
      <c r="AA402" s="246" t="s">
        <v>195</v>
      </c>
      <c r="AB402" s="246" t="s">
        <v>97</v>
      </c>
      <c r="AC402" s="246" t="s">
        <v>52</v>
      </c>
      <c r="AD402" s="246"/>
      <c r="AE402" s="246" t="s">
        <v>99</v>
      </c>
      <c r="AF402" s="246" t="s">
        <v>100</v>
      </c>
      <c r="AG402" s="246" t="s">
        <v>510</v>
      </c>
      <c r="AH402" s="247"/>
      <c r="AI402" s="246" t="s">
        <v>104</v>
      </c>
      <c r="AJ402" s="71"/>
      <c r="AK402" s="246" t="s">
        <v>197</v>
      </c>
      <c r="AL402" s="246" t="s">
        <v>99</v>
      </c>
      <c r="AM402" s="246" t="s">
        <v>100</v>
      </c>
      <c r="AN402" s="248" t="s">
        <v>511</v>
      </c>
      <c r="AO402" s="249" t="s">
        <v>106</v>
      </c>
      <c r="AP402" s="249" t="s">
        <v>107</v>
      </c>
      <c r="AQ402" s="249"/>
      <c r="AR402" s="249" t="s">
        <v>108</v>
      </c>
      <c r="AS402" s="249" t="s">
        <v>198</v>
      </c>
      <c r="AT402" s="249"/>
      <c r="AU402" s="249" t="s">
        <v>20</v>
      </c>
      <c r="AV402" s="249"/>
    </row>
    <row r="403" customFormat="false" ht="12.75" hidden="true" customHeight="false" outlineLevel="0" collapsed="false">
      <c r="A403" s="148"/>
      <c r="B403" s="147"/>
      <c r="C403" s="147"/>
      <c r="D403" s="147"/>
      <c r="E403" s="147"/>
      <c r="F403" s="147"/>
      <c r="G403" s="147"/>
      <c r="H403" s="147"/>
      <c r="I403" s="250" t="s">
        <v>512</v>
      </c>
      <c r="J403" s="251" t="s">
        <v>513</v>
      </c>
      <c r="K403" s="252"/>
      <c r="L403" s="252"/>
      <c r="M403" s="252"/>
      <c r="N403" s="252"/>
      <c r="O403" s="252"/>
      <c r="P403" s="252"/>
      <c r="Q403" s="252"/>
      <c r="R403" s="252"/>
      <c r="S403" s="252"/>
      <c r="T403" s="252"/>
      <c r="U403" s="252"/>
      <c r="V403" s="253"/>
      <c r="W403" s="253"/>
      <c r="X403" s="252"/>
      <c r="Y403" s="252"/>
      <c r="Z403" s="252"/>
      <c r="AA403" s="252" t="e">
        <f aca="false">SUM(AA10+AA21+AA30+AA117+AA366+AA392+AA126)</f>
        <v>#REF!</v>
      </c>
      <c r="AB403" s="252" t="e">
        <f aca="false">SUM(AB10+AB21+AB30+AB117+AB366+AB392+AB126)</f>
        <v>#REF!</v>
      </c>
      <c r="AC403" s="252" t="e">
        <f aca="false">SUM(AC10+AC21+AC30+AC117+AC366+AC392+AC126)</f>
        <v>#REF!</v>
      </c>
      <c r="AD403" s="252"/>
      <c r="AE403" s="252" t="n">
        <f aca="false">SUM(AE10+AE21+AE30+AE117+AE366+AE392+AE126)</f>
        <v>0</v>
      </c>
      <c r="AF403" s="252" t="n">
        <f aca="false">SUM(AF10+AF21+AF30+AF117+AF366+AF392+AF126)</f>
        <v>0</v>
      </c>
      <c r="AG403" s="252" t="e">
        <f aca="false">SUM(AG10+AG21+AG30+AG117+AG366+AG392+AG126)</f>
        <v>#REF!</v>
      </c>
      <c r="AH403" s="252" t="n">
        <f aca="false">SUM(AH10+AH21+AH30+AH117+AH366+AH392+AH126)</f>
        <v>1995647.09</v>
      </c>
      <c r="AI403" s="252" t="n">
        <f aca="false">SUM(AI10+AI21+AI30+AI117+AI366+AI392+AI126)</f>
        <v>3510000</v>
      </c>
      <c r="AJ403" s="252" t="n">
        <f aca="false">SUM(AJ10+AJ21+AJ30+AJ117+AJ366+AJ392+AJ126)</f>
        <v>1317132.98</v>
      </c>
      <c r="AK403" s="252" t="n">
        <f aca="false">SUM(AK10+AK21+AK30+AK117+AK366+AK392+AK126)</f>
        <v>3556161.6</v>
      </c>
      <c r="AL403" s="252" t="n">
        <f aca="false">SUM(AL10+AL21+AL30+AL117+AL366+AL392+AL126)</f>
        <v>253000</v>
      </c>
      <c r="AM403" s="252" t="n">
        <f aca="false">SUM(AM10+AM21+AM30+AM117+AM366+AM392+AM126)</f>
        <v>325500</v>
      </c>
      <c r="AN403" s="252" t="n">
        <f aca="false">SUM(AN10+AN21+AN30+AN117+AN366+AN392+AN126)</f>
        <v>3488661.6</v>
      </c>
      <c r="AO403" s="169" t="n">
        <f aca="false">SUM(AO10+AO21+AO30+AO117+AO366+AO392+AO126)</f>
        <v>463024.965160263</v>
      </c>
      <c r="AP403" s="169" t="n">
        <f aca="false">SUM(AP10+AP21+AP30+AP117+AP366+AP392+AP126)</f>
        <v>3079000</v>
      </c>
      <c r="AQ403" s="169" t="n">
        <f aca="false">SUM(AQ10+AQ21+AQ30+AQ117+AQ366+AQ392+AQ126)</f>
        <v>0</v>
      </c>
      <c r="AR403" s="169" t="n">
        <f aca="false">SUM(AR10+AR21+AR30+AR117+AR366+AR392+AR126)</f>
        <v>408653.527108634</v>
      </c>
      <c r="AS403" s="169" t="n">
        <f aca="false">SUM(AS10+AS21+AS30+AS117+AS366+AS392+AS126)</f>
        <v>3095000</v>
      </c>
      <c r="AT403" s="169" t="n">
        <f aca="false">SUM(AT10+AT21+AT30+AT117+AT366+AT392+AT126)</f>
        <v>0</v>
      </c>
      <c r="AU403" s="169" t="n">
        <f aca="false">SUM(AU10+AU21+AU30+AU117+AU366+AU392+AU126)</f>
        <v>238596.79</v>
      </c>
      <c r="AV403" s="169"/>
    </row>
    <row r="404" customFormat="false" ht="12.75" hidden="true" customHeight="false" outlineLevel="0" collapsed="false">
      <c r="A404" s="148"/>
      <c r="B404" s="147"/>
      <c r="C404" s="147"/>
      <c r="D404" s="147"/>
      <c r="E404" s="147"/>
      <c r="F404" s="147"/>
      <c r="G404" s="147"/>
      <c r="H404" s="147"/>
      <c r="I404" s="254" t="s">
        <v>514</v>
      </c>
      <c r="J404" s="84" t="s">
        <v>515</v>
      </c>
      <c r="K404" s="192"/>
      <c r="L404" s="192"/>
      <c r="M404" s="192"/>
      <c r="N404" s="192"/>
      <c r="O404" s="192"/>
      <c r="P404" s="192"/>
      <c r="Q404" s="192"/>
      <c r="R404" s="192"/>
      <c r="S404" s="192"/>
      <c r="T404" s="192"/>
      <c r="U404" s="192"/>
      <c r="V404" s="227"/>
      <c r="W404" s="227"/>
      <c r="X404" s="192"/>
      <c r="Y404" s="192"/>
      <c r="Z404" s="192"/>
      <c r="AA404" s="192" t="n">
        <f aca="false">SUM(AA151)</f>
        <v>85000</v>
      </c>
      <c r="AB404" s="192" t="n">
        <f aca="false">SUM(AB151)</f>
        <v>0</v>
      </c>
      <c r="AC404" s="192" t="n">
        <f aca="false">SUM(AC151)</f>
        <v>85000</v>
      </c>
      <c r="AD404" s="192"/>
      <c r="AE404" s="192" t="n">
        <f aca="false">SUM(AE151)</f>
        <v>0</v>
      </c>
      <c r="AF404" s="192" t="n">
        <f aca="false">SUM(AF151)</f>
        <v>0</v>
      </c>
      <c r="AG404" s="192" t="n">
        <f aca="false">SUM(AG151)</f>
        <v>85000</v>
      </c>
      <c r="AH404" s="192" t="n">
        <f aca="false">SUM(AH151)</f>
        <v>0</v>
      </c>
      <c r="AI404" s="192" t="n">
        <f aca="false">SUM(AI151)</f>
        <v>50000</v>
      </c>
      <c r="AJ404" s="192" t="n">
        <f aca="false">SUM(AJ151)</f>
        <v>0</v>
      </c>
      <c r="AK404" s="192" t="n">
        <f aca="false">SUM(AK151)</f>
        <v>50000</v>
      </c>
      <c r="AL404" s="192" t="n">
        <f aca="false">SUM(AL151)</f>
        <v>0</v>
      </c>
      <c r="AM404" s="192" t="n">
        <f aca="false">SUM(AM151)</f>
        <v>0</v>
      </c>
      <c r="AN404" s="192" t="n">
        <f aca="false">SUM(AN151)</f>
        <v>50000</v>
      </c>
      <c r="AO404" s="176" t="n">
        <f aca="false">SUM(AO151)</f>
        <v>6636.1404207313</v>
      </c>
      <c r="AP404" s="176" t="n">
        <f aca="false">SUM(AP151)</f>
        <v>50000</v>
      </c>
      <c r="AQ404" s="176" t="n">
        <f aca="false">SUM(AQ151)</f>
        <v>0</v>
      </c>
      <c r="AR404" s="176" t="n">
        <f aca="false">SUM(AR151)</f>
        <v>6636.1404207313</v>
      </c>
      <c r="AS404" s="176" t="n">
        <f aca="false">SUM(AS151)</f>
        <v>50000</v>
      </c>
      <c r="AT404" s="176" t="n">
        <f aca="false">SUM(AT151)</f>
        <v>0</v>
      </c>
      <c r="AU404" s="176" t="n">
        <f aca="false">SUM(AU151)</f>
        <v>0</v>
      </c>
      <c r="AV404" s="176"/>
    </row>
    <row r="405" customFormat="false" ht="12.75" hidden="true" customHeight="false" outlineLevel="0" collapsed="false">
      <c r="A405" s="148"/>
      <c r="B405" s="147"/>
      <c r="C405" s="147"/>
      <c r="D405" s="147"/>
      <c r="E405" s="147"/>
      <c r="F405" s="147"/>
      <c r="G405" s="147"/>
      <c r="H405" s="147"/>
      <c r="I405" s="255" t="s">
        <v>516</v>
      </c>
      <c r="J405" s="84" t="s">
        <v>517</v>
      </c>
      <c r="K405" s="192"/>
      <c r="L405" s="192"/>
      <c r="M405" s="192"/>
      <c r="N405" s="192"/>
      <c r="O405" s="192"/>
      <c r="P405" s="192"/>
      <c r="Q405" s="192"/>
      <c r="R405" s="192"/>
      <c r="S405" s="192"/>
      <c r="T405" s="192"/>
      <c r="U405" s="192"/>
      <c r="V405" s="227"/>
      <c r="W405" s="227"/>
      <c r="X405" s="192"/>
      <c r="Y405" s="192"/>
      <c r="Z405" s="192"/>
      <c r="AA405" s="192" t="n">
        <f aca="false">SUM(AA158)</f>
        <v>8000</v>
      </c>
      <c r="AB405" s="192" t="n">
        <f aca="false">SUM(AB158)</f>
        <v>0</v>
      </c>
      <c r="AC405" s="192" t="n">
        <f aca="false">SUM(AC158)</f>
        <v>30000</v>
      </c>
      <c r="AD405" s="192"/>
      <c r="AE405" s="192" t="n">
        <f aca="false">SUM(AE158)</f>
        <v>0</v>
      </c>
      <c r="AF405" s="192" t="n">
        <f aca="false">SUM(AF158)</f>
        <v>0</v>
      </c>
      <c r="AG405" s="192" t="n">
        <f aca="false">SUM(AG158)</f>
        <v>10000</v>
      </c>
      <c r="AH405" s="192" t="n">
        <f aca="false">SUM(AH158)</f>
        <v>4997.09</v>
      </c>
      <c r="AI405" s="192" t="n">
        <f aca="false">SUM(AI158)</f>
        <v>10000</v>
      </c>
      <c r="AJ405" s="192" t="n">
        <f aca="false">SUM(AJ158)</f>
        <v>0</v>
      </c>
      <c r="AK405" s="192" t="n">
        <f aca="false">SUM(AK158)</f>
        <v>10000</v>
      </c>
      <c r="AL405" s="192" t="n">
        <f aca="false">SUM(AL158)</f>
        <v>0</v>
      </c>
      <c r="AM405" s="192" t="n">
        <f aca="false">SUM(AM158)</f>
        <v>0</v>
      </c>
      <c r="AN405" s="192" t="n">
        <f aca="false">SUM(AN158)</f>
        <v>10000</v>
      </c>
      <c r="AO405" s="176" t="n">
        <f aca="false">SUM(AO158)</f>
        <v>1327.22808414626</v>
      </c>
      <c r="AP405" s="176" t="n">
        <f aca="false">SUM(AP158)</f>
        <v>10000</v>
      </c>
      <c r="AQ405" s="176" t="n">
        <f aca="false">SUM(AQ158)</f>
        <v>0</v>
      </c>
      <c r="AR405" s="176" t="n">
        <f aca="false">SUM(AR158)</f>
        <v>1327.22808414626</v>
      </c>
      <c r="AS405" s="176" t="n">
        <f aca="false">SUM(AS158)</f>
        <v>10000</v>
      </c>
      <c r="AT405" s="176" t="n">
        <f aca="false">SUM(AT158)</f>
        <v>0</v>
      </c>
      <c r="AU405" s="176" t="n">
        <f aca="false">SUM(AU158)</f>
        <v>0</v>
      </c>
      <c r="AV405" s="176"/>
    </row>
    <row r="406" customFormat="false" ht="12.75" hidden="true" customHeight="false" outlineLevel="0" collapsed="false">
      <c r="A406" s="148"/>
      <c r="B406" s="147"/>
      <c r="C406" s="147"/>
      <c r="D406" s="147"/>
      <c r="E406" s="147"/>
      <c r="F406" s="147"/>
      <c r="G406" s="147"/>
      <c r="H406" s="147"/>
      <c r="I406" s="255" t="s">
        <v>518</v>
      </c>
      <c r="J406" s="84" t="s">
        <v>519</v>
      </c>
      <c r="K406" s="192"/>
      <c r="L406" s="192"/>
      <c r="M406" s="192"/>
      <c r="N406" s="192"/>
      <c r="O406" s="192"/>
      <c r="P406" s="192"/>
      <c r="Q406" s="192"/>
      <c r="R406" s="192"/>
      <c r="S406" s="192"/>
      <c r="T406" s="192"/>
      <c r="U406" s="192"/>
      <c r="V406" s="227"/>
      <c r="W406" s="227"/>
      <c r="X406" s="192"/>
      <c r="Y406" s="192"/>
      <c r="Z406" s="192"/>
      <c r="AA406" s="192" t="n">
        <v>35000</v>
      </c>
      <c r="AB406" s="192" t="n">
        <v>30000</v>
      </c>
      <c r="AC406" s="192" t="n">
        <v>315000</v>
      </c>
      <c r="AD406" s="192"/>
      <c r="AE406" s="192" t="n">
        <v>0</v>
      </c>
      <c r="AF406" s="192" t="n">
        <v>25000</v>
      </c>
      <c r="AG406" s="192" t="n">
        <f aca="false">SUM(AG353)</f>
        <v>290000</v>
      </c>
      <c r="AH406" s="192" t="n">
        <f aca="false">SUM(AH353)</f>
        <v>133000</v>
      </c>
      <c r="AI406" s="192" t="n">
        <f aca="false">SUM(AI353)</f>
        <v>555000</v>
      </c>
      <c r="AJ406" s="192" t="n">
        <f aca="false">SUM(AJ353)</f>
        <v>0</v>
      </c>
      <c r="AK406" s="192" t="n">
        <f aca="false">SUM(AK353)</f>
        <v>555000</v>
      </c>
      <c r="AL406" s="192" t="n">
        <f aca="false">SUM(AL353)</f>
        <v>0</v>
      </c>
      <c r="AM406" s="192" t="n">
        <f aca="false">SUM(AM353)</f>
        <v>150000</v>
      </c>
      <c r="AN406" s="192" t="n">
        <f aca="false">SUM(AN353)</f>
        <v>405000</v>
      </c>
      <c r="AO406" s="176" t="n">
        <f aca="false">SUM(AO353)</f>
        <v>53752.7374079235</v>
      </c>
      <c r="AP406" s="176" t="n">
        <f aca="false">SUM(AP353)</f>
        <v>260000</v>
      </c>
      <c r="AQ406" s="176" t="n">
        <f aca="false">SUM(AQ353)</f>
        <v>0</v>
      </c>
      <c r="AR406" s="176" t="n">
        <f aca="false">SUM(AR353)</f>
        <v>34507.9301878028</v>
      </c>
      <c r="AS406" s="176" t="n">
        <f aca="false">SUM(AS353)</f>
        <v>370000</v>
      </c>
      <c r="AT406" s="176" t="n">
        <f aca="false">SUM(AT353)</f>
        <v>0</v>
      </c>
      <c r="AU406" s="176" t="n">
        <f aca="false">SUM(AU353)</f>
        <v>18354.45</v>
      </c>
      <c r="AV406" s="176"/>
    </row>
    <row r="407" customFormat="false" ht="12.75" hidden="true" customHeight="false" outlineLevel="0" collapsed="false">
      <c r="A407" s="148"/>
      <c r="B407" s="147"/>
      <c r="C407" s="147"/>
      <c r="D407" s="147"/>
      <c r="E407" s="147"/>
      <c r="F407" s="147"/>
      <c r="G407" s="147"/>
      <c r="H407" s="147"/>
      <c r="I407" s="255" t="s">
        <v>520</v>
      </c>
      <c r="J407" s="84" t="s">
        <v>521</v>
      </c>
      <c r="K407" s="192"/>
      <c r="L407" s="192"/>
      <c r="M407" s="192"/>
      <c r="N407" s="192"/>
      <c r="O407" s="192"/>
      <c r="P407" s="192"/>
      <c r="Q407" s="192"/>
      <c r="R407" s="192"/>
      <c r="S407" s="192"/>
      <c r="T407" s="192"/>
      <c r="U407" s="192"/>
      <c r="V407" s="227"/>
      <c r="W407" s="227"/>
      <c r="X407" s="192"/>
      <c r="Y407" s="192"/>
      <c r="Z407" s="192"/>
      <c r="AA407" s="192" t="n">
        <f aca="false">SUM(AA222)</f>
        <v>50000</v>
      </c>
      <c r="AB407" s="192" t="n">
        <f aca="false">SUM(AB222)</f>
        <v>7230.75</v>
      </c>
      <c r="AC407" s="192" t="n">
        <f aca="false">SUM(AC222)</f>
        <v>50000</v>
      </c>
      <c r="AD407" s="192"/>
      <c r="AE407" s="192" t="n">
        <f aca="false">SUM(AE222)</f>
        <v>0</v>
      </c>
      <c r="AF407" s="192" t="n">
        <f aca="false">SUM(AF222)</f>
        <v>0</v>
      </c>
      <c r="AG407" s="192" t="n">
        <f aca="false">SUM(AG222)</f>
        <v>50000</v>
      </c>
      <c r="AH407" s="192" t="n">
        <f aca="false">SUM(AH222)</f>
        <v>8325</v>
      </c>
      <c r="AI407" s="192" t="n">
        <f aca="false">SUM(AI222)</f>
        <v>50000</v>
      </c>
      <c r="AJ407" s="192" t="n">
        <f aca="false">SUM(AJ222)</f>
        <v>0</v>
      </c>
      <c r="AK407" s="192" t="n">
        <f aca="false">SUM(AK222)</f>
        <v>50000</v>
      </c>
      <c r="AL407" s="192" t="n">
        <f aca="false">SUM(AL222)</f>
        <v>0</v>
      </c>
      <c r="AM407" s="192" t="n">
        <f aca="false">SUM(AM222)</f>
        <v>0</v>
      </c>
      <c r="AN407" s="192" t="n">
        <f aca="false">SUM(AN222)</f>
        <v>50000</v>
      </c>
      <c r="AO407" s="176" t="n">
        <f aca="false">SUM(AO222)</f>
        <v>6636.1404207313</v>
      </c>
      <c r="AP407" s="176" t="n">
        <f aca="false">SUM(AP222)</f>
        <v>100000</v>
      </c>
      <c r="AQ407" s="176" t="n">
        <f aca="false">SUM(AQ222)</f>
        <v>0</v>
      </c>
      <c r="AR407" s="176" t="n">
        <f aca="false">SUM(AR222)</f>
        <v>13272.2808414626</v>
      </c>
      <c r="AS407" s="176" t="n">
        <f aca="false">SUM(AS222)</f>
        <v>100000</v>
      </c>
      <c r="AT407" s="176" t="n">
        <f aca="false">SUM(AT222)</f>
        <v>0</v>
      </c>
      <c r="AU407" s="176" t="n">
        <f aca="false">SUM(AU222)</f>
        <v>137.58</v>
      </c>
      <c r="AV407" s="176"/>
    </row>
    <row r="408" customFormat="false" ht="12.75" hidden="true" customHeight="false" outlineLevel="0" collapsed="false">
      <c r="A408" s="148"/>
      <c r="B408" s="147"/>
      <c r="C408" s="147"/>
      <c r="D408" s="147"/>
      <c r="E408" s="147"/>
      <c r="F408" s="147"/>
      <c r="G408" s="147"/>
      <c r="H408" s="147"/>
      <c r="I408" s="255" t="s">
        <v>522</v>
      </c>
      <c r="J408" s="84" t="s">
        <v>523</v>
      </c>
      <c r="K408" s="192"/>
      <c r="L408" s="192"/>
      <c r="M408" s="192"/>
      <c r="N408" s="192"/>
      <c r="O408" s="192"/>
      <c r="P408" s="192"/>
      <c r="Q408" s="192"/>
      <c r="R408" s="192"/>
      <c r="S408" s="192"/>
      <c r="T408" s="192"/>
      <c r="U408" s="192"/>
      <c r="V408" s="227"/>
      <c r="W408" s="227"/>
      <c r="X408" s="192"/>
      <c r="Y408" s="192"/>
      <c r="Z408" s="192"/>
      <c r="AA408" s="192" t="n">
        <f aca="false">SUM(AA213+AA232+AA245+AA201)</f>
        <v>1050000</v>
      </c>
      <c r="AB408" s="192" t="n">
        <f aca="false">SUM(AB213+AB232+AB245+AB201)</f>
        <v>75137.46</v>
      </c>
      <c r="AC408" s="192" t="n">
        <f aca="false">SUM(AC213+AC232+AC245+AC201)</f>
        <v>1988000</v>
      </c>
      <c r="AD408" s="192"/>
      <c r="AE408" s="192" t="n">
        <f aca="false">SUM(AE213+AE232+AE245+AE201)</f>
        <v>0</v>
      </c>
      <c r="AF408" s="192" t="n">
        <f aca="false">SUM(AF213+AF232+AF245+AF201)</f>
        <v>0</v>
      </c>
      <c r="AG408" s="192" t="n">
        <f aca="false">SUM(AG213+AG232+AG245+AG201)</f>
        <v>2198000</v>
      </c>
      <c r="AH408" s="192" t="n">
        <f aca="false">SUM(AH213+AH232+AH245+AH201)</f>
        <v>745536.41</v>
      </c>
      <c r="AI408" s="192" t="n">
        <f aca="false">SUM(AI213+AI232+AI245+AI201)</f>
        <v>2150000</v>
      </c>
      <c r="AJ408" s="192" t="n">
        <f aca="false">SUM(AJ213+AJ232+AJ245+AJ201)</f>
        <v>300247.48</v>
      </c>
      <c r="AK408" s="192" t="n">
        <f aca="false">SUM(AK213+AK232+AK245+AK201)</f>
        <v>5750000</v>
      </c>
      <c r="AL408" s="192" t="n">
        <f aca="false">SUM(AL213+AL232+AL245+AL201)</f>
        <v>770000</v>
      </c>
      <c r="AM408" s="192" t="n">
        <f aca="false">SUM(AM213+AM232+AM245+AM201)</f>
        <v>200000</v>
      </c>
      <c r="AN408" s="192" t="n">
        <f aca="false">SUM(AN213+AN232+AN245+AN201)</f>
        <v>6320000</v>
      </c>
      <c r="AO408" s="176" t="n">
        <f aca="false">SUM(AO213+AO232+AO245+AO201)</f>
        <v>838808.149180437</v>
      </c>
      <c r="AP408" s="176" t="n">
        <f aca="false">SUM(AP213+AP232+AP245+AP201)</f>
        <v>8170000</v>
      </c>
      <c r="AQ408" s="176" t="n">
        <f aca="false">SUM(AQ213+AQ232+AQ245+AQ201)</f>
        <v>0</v>
      </c>
      <c r="AR408" s="176" t="n">
        <f aca="false">SUM(AR213+AR232+AR245+AR201)</f>
        <v>1084345.3447475</v>
      </c>
      <c r="AS408" s="176" t="n">
        <f aca="false">SUM(AS213+AS232+AS245+AS201)</f>
        <v>8200000</v>
      </c>
      <c r="AT408" s="176" t="n">
        <f aca="false">SUM(AT213+AT232+AT245+AT201)</f>
        <v>0</v>
      </c>
      <c r="AU408" s="176" t="n">
        <f aca="false">SUM(AU213+AU232+AU245+AU201)</f>
        <v>9273.03</v>
      </c>
      <c r="AV408" s="176"/>
    </row>
    <row r="409" customFormat="false" ht="12.75" hidden="true" customHeight="false" outlineLevel="0" collapsed="false">
      <c r="A409" s="148"/>
      <c r="B409" s="147"/>
      <c r="C409" s="147"/>
      <c r="D409" s="147"/>
      <c r="E409" s="147"/>
      <c r="F409" s="147"/>
      <c r="G409" s="147"/>
      <c r="H409" s="147"/>
      <c r="I409" s="255" t="s">
        <v>524</v>
      </c>
      <c r="J409" s="84" t="s">
        <v>525</v>
      </c>
      <c r="K409" s="192"/>
      <c r="L409" s="192"/>
      <c r="M409" s="192"/>
      <c r="N409" s="192"/>
      <c r="O409" s="192"/>
      <c r="P409" s="192"/>
      <c r="Q409" s="192"/>
      <c r="R409" s="192"/>
      <c r="S409" s="192"/>
      <c r="T409" s="192"/>
      <c r="U409" s="192"/>
      <c r="V409" s="227"/>
      <c r="W409" s="227"/>
      <c r="X409" s="192"/>
      <c r="Y409" s="192"/>
      <c r="Z409" s="192"/>
      <c r="AA409" s="192" t="n">
        <f aca="false">SUM(AA343)</f>
        <v>207000</v>
      </c>
      <c r="AB409" s="192" t="n">
        <f aca="false">SUM(AB343)</f>
        <v>135700</v>
      </c>
      <c r="AC409" s="192" t="n">
        <f aca="false">SUM(AC343)</f>
        <v>207000</v>
      </c>
      <c r="AD409" s="192"/>
      <c r="AE409" s="192" t="n">
        <f aca="false">SUM(AE343)</f>
        <v>0</v>
      </c>
      <c r="AF409" s="192" t="n">
        <f aca="false">SUM(AF343)</f>
        <v>0</v>
      </c>
      <c r="AG409" s="192" t="n">
        <f aca="false">SUM(AG343)</f>
        <v>207000</v>
      </c>
      <c r="AH409" s="192" t="n">
        <f aca="false">SUM(AH343)</f>
        <v>138000</v>
      </c>
      <c r="AI409" s="192" t="n">
        <f aca="false">SUM(AI343)</f>
        <v>207000</v>
      </c>
      <c r="AJ409" s="192" t="n">
        <f aca="false">SUM(AJ343)</f>
        <v>115000</v>
      </c>
      <c r="AK409" s="192" t="n">
        <f aca="false">SUM(AK343)</f>
        <v>293000</v>
      </c>
      <c r="AL409" s="192" t="n">
        <f aca="false">SUM(AL343)</f>
        <v>130000</v>
      </c>
      <c r="AM409" s="192" t="n">
        <f aca="false">SUM(AM343)</f>
        <v>0</v>
      </c>
      <c r="AN409" s="192" t="n">
        <f aca="false">SUM(AN343)</f>
        <v>423000</v>
      </c>
      <c r="AO409" s="176" t="n">
        <f aca="false">SUM(AO343)</f>
        <v>56141.7479593868</v>
      </c>
      <c r="AP409" s="176" t="n">
        <f aca="false">SUM(AP343)</f>
        <v>431000</v>
      </c>
      <c r="AQ409" s="176" t="n">
        <f aca="false">SUM(AQ343)</f>
        <v>0</v>
      </c>
      <c r="AR409" s="176" t="n">
        <f aca="false">SUM(AR343)</f>
        <v>57203.5304267038</v>
      </c>
      <c r="AS409" s="176" t="n">
        <f aca="false">SUM(AS343)</f>
        <v>431000</v>
      </c>
      <c r="AT409" s="176" t="n">
        <f aca="false">SUM(AT343)</f>
        <v>0</v>
      </c>
      <c r="AU409" s="176" t="n">
        <f aca="false">SUM(AU343)</f>
        <v>32397.25</v>
      </c>
      <c r="AV409" s="176"/>
    </row>
    <row r="410" customFormat="false" ht="12.75" hidden="true" customHeight="false" outlineLevel="0" collapsed="false">
      <c r="A410" s="148"/>
      <c r="B410" s="147"/>
      <c r="C410" s="147"/>
      <c r="D410" s="147"/>
      <c r="E410" s="147"/>
      <c r="F410" s="147"/>
      <c r="G410" s="147"/>
      <c r="H410" s="147"/>
      <c r="I410" s="255" t="s">
        <v>526</v>
      </c>
      <c r="J410" s="84" t="s">
        <v>527</v>
      </c>
      <c r="K410" s="192"/>
      <c r="L410" s="192"/>
      <c r="M410" s="192"/>
      <c r="N410" s="192"/>
      <c r="O410" s="192"/>
      <c r="P410" s="192"/>
      <c r="Q410" s="192"/>
      <c r="R410" s="192"/>
      <c r="S410" s="192"/>
      <c r="T410" s="192"/>
      <c r="U410" s="192"/>
      <c r="V410" s="227"/>
      <c r="W410" s="227"/>
      <c r="X410" s="192"/>
      <c r="Y410" s="192"/>
      <c r="Z410" s="192"/>
      <c r="AA410" s="192" t="n">
        <f aca="false">SUM(AA301+AA308+AA315+AA322)</f>
        <v>268000</v>
      </c>
      <c r="AB410" s="192" t="n">
        <f aca="false">SUM(AB301+AB308+AB315+AB322)</f>
        <v>103500</v>
      </c>
      <c r="AC410" s="192" t="n">
        <f aca="false">SUM(AC301+AC308+AC315+AC322)</f>
        <v>318000</v>
      </c>
      <c r="AD410" s="192"/>
      <c r="AE410" s="192" t="n">
        <f aca="false">SUM(AE301+AE308+AE315+AE322)</f>
        <v>0</v>
      </c>
      <c r="AF410" s="192" t="n">
        <f aca="false">SUM(AF301+AF308+AF315+AF322)</f>
        <v>0</v>
      </c>
      <c r="AG410" s="192" t="n">
        <f aca="false">SUM(AG301+AG308+AG315+AG322)</f>
        <v>336000</v>
      </c>
      <c r="AH410" s="192" t="n">
        <f aca="false">SUM(AH301+AH308+AH315+AH322)</f>
        <v>184000</v>
      </c>
      <c r="AI410" s="192" t="n">
        <f aca="false">SUM(AI301+AI308+AI315+AI322)</f>
        <v>327000</v>
      </c>
      <c r="AJ410" s="192" t="n">
        <f aca="false">SUM(AJ301+AJ308+AJ315+AJ322)</f>
        <v>150000</v>
      </c>
      <c r="AK410" s="192" t="n">
        <f aca="false">SUM(AK301+AK308+AK315+AK322)</f>
        <v>388000</v>
      </c>
      <c r="AL410" s="192" t="n">
        <f aca="false">SUM(AL301+AL308+AL315+AL322)</f>
        <v>47000</v>
      </c>
      <c r="AM410" s="192" t="n">
        <f aca="false">SUM(AM301+AM308+AM315+AM322)</f>
        <v>0</v>
      </c>
      <c r="AN410" s="192" t="n">
        <f aca="false">SUM(AN301+AN308+AN315+AN322)</f>
        <v>435000</v>
      </c>
      <c r="AO410" s="176" t="n">
        <f aca="false">SUM(AO301+AO308+AO315+AO322)</f>
        <v>57734.4216603623</v>
      </c>
      <c r="AP410" s="176" t="n">
        <f aca="false">SUM(AP301+AP308+AP315+AP322)</f>
        <v>376000</v>
      </c>
      <c r="AQ410" s="176" t="n">
        <f aca="false">SUM(AQ301+AQ308+AQ315+AQ322)</f>
        <v>0</v>
      </c>
      <c r="AR410" s="176" t="n">
        <f aca="false">SUM(AR301+AR308+AR315+AR322)</f>
        <v>49903.7759638994</v>
      </c>
      <c r="AS410" s="176" t="n">
        <f aca="false">SUM(AS301+AS308+AS315+AS322)</f>
        <v>388000</v>
      </c>
      <c r="AT410" s="176" t="n">
        <f aca="false">SUM(AT301+AT308+AT315+AT322)</f>
        <v>0</v>
      </c>
      <c r="AU410" s="176" t="n">
        <f aca="false">SUM(AU301+AU308+AU315+AU322)</f>
        <v>14838.06</v>
      </c>
      <c r="AV410" s="176"/>
    </row>
    <row r="411" customFormat="false" ht="12.75" hidden="true" customHeight="false" outlineLevel="0" collapsed="false">
      <c r="A411" s="148"/>
      <c r="B411" s="147"/>
      <c r="C411" s="147"/>
      <c r="D411" s="147"/>
      <c r="E411" s="147"/>
      <c r="F411" s="147"/>
      <c r="G411" s="147"/>
      <c r="H411" s="147"/>
      <c r="I411" s="255" t="s">
        <v>528</v>
      </c>
      <c r="J411" s="84" t="s">
        <v>529</v>
      </c>
      <c r="K411" s="192"/>
      <c r="L411" s="192"/>
      <c r="M411" s="192"/>
      <c r="N411" s="192"/>
      <c r="O411" s="192"/>
      <c r="P411" s="192"/>
      <c r="Q411" s="192"/>
      <c r="R411" s="192"/>
      <c r="S411" s="192"/>
      <c r="T411" s="192"/>
      <c r="U411" s="192"/>
      <c r="V411" s="227"/>
      <c r="W411" s="227"/>
      <c r="X411" s="192"/>
      <c r="Y411" s="192"/>
      <c r="Z411" s="192"/>
      <c r="AA411" s="192" t="n">
        <f aca="false">SUM(AA290)</f>
        <v>55000</v>
      </c>
      <c r="AB411" s="192" t="n">
        <f aca="false">SUM(AB290)</f>
        <v>9500</v>
      </c>
      <c r="AC411" s="192" t="n">
        <f aca="false">SUM(AC290)</f>
        <v>115000</v>
      </c>
      <c r="AD411" s="192"/>
      <c r="AE411" s="192" t="n">
        <f aca="false">SUM(AE290)</f>
        <v>0</v>
      </c>
      <c r="AF411" s="192" t="n">
        <f aca="false">SUM(AF290)</f>
        <v>0</v>
      </c>
      <c r="AG411" s="192" t="n">
        <f aca="false">SUM(AG290)</f>
        <v>220000</v>
      </c>
      <c r="AH411" s="192" t="n">
        <f aca="false">SUM(AH290)</f>
        <v>211155</v>
      </c>
      <c r="AI411" s="192" t="n">
        <f aca="false">SUM(AI290)</f>
        <v>135000</v>
      </c>
      <c r="AJ411" s="192" t="n">
        <f aca="false">SUM(AJ290)</f>
        <v>12500</v>
      </c>
      <c r="AK411" s="192" t="n">
        <f aca="false">SUM(AK290)</f>
        <v>200000</v>
      </c>
      <c r="AL411" s="192" t="n">
        <f aca="false">SUM(AL290)</f>
        <v>0</v>
      </c>
      <c r="AM411" s="192" t="n">
        <f aca="false">SUM(AM290)</f>
        <v>0</v>
      </c>
      <c r="AN411" s="192" t="n">
        <f aca="false">SUM(AN290)</f>
        <v>200000</v>
      </c>
      <c r="AO411" s="176" t="n">
        <f aca="false">SUM(AO290)</f>
        <v>26544.5616829252</v>
      </c>
      <c r="AP411" s="176" t="n">
        <f aca="false">SUM(AP290)</f>
        <v>175000</v>
      </c>
      <c r="AQ411" s="176" t="n">
        <f aca="false">SUM(AQ290)</f>
        <v>0</v>
      </c>
      <c r="AR411" s="176" t="n">
        <f aca="false">SUM(AR290)</f>
        <v>23226.4914725596</v>
      </c>
      <c r="AS411" s="176" t="n">
        <f aca="false">SUM(AS290)</f>
        <v>180000</v>
      </c>
      <c r="AT411" s="176" t="n">
        <f aca="false">SUM(AT290)</f>
        <v>0</v>
      </c>
      <c r="AU411" s="176" t="n">
        <f aca="false">SUM(AU290)</f>
        <v>0</v>
      </c>
      <c r="AV411" s="176"/>
    </row>
    <row r="412" customFormat="false" ht="12.75" hidden="true" customHeight="false" outlineLevel="0" collapsed="false">
      <c r="A412" s="148"/>
      <c r="B412" s="147"/>
      <c r="C412" s="147"/>
      <c r="D412" s="147"/>
      <c r="E412" s="147"/>
      <c r="F412" s="147"/>
      <c r="G412" s="147"/>
      <c r="H412" s="147"/>
      <c r="I412" s="255" t="s">
        <v>530</v>
      </c>
      <c r="J412" s="84" t="s">
        <v>531</v>
      </c>
      <c r="K412" s="192"/>
      <c r="L412" s="192"/>
      <c r="M412" s="192"/>
      <c r="N412" s="192"/>
      <c r="O412" s="192"/>
      <c r="P412" s="192"/>
      <c r="Q412" s="192"/>
      <c r="R412" s="192"/>
      <c r="S412" s="192"/>
      <c r="T412" s="192"/>
      <c r="U412" s="192"/>
      <c r="V412" s="227"/>
      <c r="W412" s="227"/>
      <c r="X412" s="192"/>
      <c r="Y412" s="192"/>
      <c r="Z412" s="192"/>
      <c r="AA412" s="192" t="n">
        <f aca="false">SUM(AA166)</f>
        <v>116000</v>
      </c>
      <c r="AB412" s="192" t="n">
        <f aca="false">SUM(AB166)</f>
        <v>63895.98</v>
      </c>
      <c r="AC412" s="192" t="n">
        <f aca="false">SUM(AC166)</f>
        <v>116000</v>
      </c>
      <c r="AD412" s="192"/>
      <c r="AE412" s="192" t="n">
        <f aca="false">SUM(AE166)</f>
        <v>0</v>
      </c>
      <c r="AF412" s="192" t="n">
        <f aca="false">SUM(AF166)</f>
        <v>0</v>
      </c>
      <c r="AG412" s="192" t="n">
        <f aca="false">SUM(AG166)</f>
        <v>116000</v>
      </c>
      <c r="AH412" s="192" t="n">
        <f aca="false">SUM(AH166)</f>
        <v>80602.94</v>
      </c>
      <c r="AI412" s="192" t="n">
        <f aca="false">SUM(AI166)</f>
        <v>116000</v>
      </c>
      <c r="AJ412" s="192" t="n">
        <f aca="false">SUM(AJ166)</f>
        <v>51267.74</v>
      </c>
      <c r="AK412" s="192" t="n">
        <f aca="false">SUM(AK166)</f>
        <v>136000</v>
      </c>
      <c r="AL412" s="192" t="n">
        <f aca="false">SUM(AL166)</f>
        <v>5000</v>
      </c>
      <c r="AM412" s="192" t="n">
        <f aca="false">SUM(AM166)</f>
        <v>0</v>
      </c>
      <c r="AN412" s="192" t="n">
        <f aca="false">SUM(AN166)</f>
        <v>141000</v>
      </c>
      <c r="AO412" s="176" t="n">
        <f aca="false">SUM(AO166)</f>
        <v>18713.9159864623</v>
      </c>
      <c r="AP412" s="176" t="n">
        <f aca="false">SUM(AP166)</f>
        <v>142000</v>
      </c>
      <c r="AQ412" s="176" t="n">
        <f aca="false">SUM(AQ166)</f>
        <v>0</v>
      </c>
      <c r="AR412" s="176" t="n">
        <f aca="false">SUM(AR166)</f>
        <v>18846.6387948769</v>
      </c>
      <c r="AS412" s="176" t="n">
        <f aca="false">SUM(AS166)</f>
        <v>145000</v>
      </c>
      <c r="AT412" s="176" t="n">
        <f aca="false">SUM(AT166)</f>
        <v>0</v>
      </c>
      <c r="AU412" s="176" t="n">
        <f aca="false">SUM(AU166)</f>
        <v>9161.74</v>
      </c>
      <c r="AV412" s="176"/>
    </row>
    <row r="413" customFormat="false" ht="12.75" hidden="true" customHeight="false" outlineLevel="0" collapsed="false">
      <c r="A413" s="148"/>
      <c r="B413" s="147"/>
      <c r="C413" s="147"/>
      <c r="D413" s="147"/>
      <c r="E413" s="147"/>
      <c r="F413" s="147"/>
      <c r="G413" s="147"/>
      <c r="H413" s="147"/>
      <c r="I413" s="255" t="s">
        <v>532</v>
      </c>
      <c r="J413" s="84" t="s">
        <v>533</v>
      </c>
      <c r="K413" s="192"/>
      <c r="L413" s="192"/>
      <c r="M413" s="192"/>
      <c r="N413" s="192"/>
      <c r="O413" s="192"/>
      <c r="P413" s="192"/>
      <c r="Q413" s="192"/>
      <c r="R413" s="192"/>
      <c r="S413" s="192"/>
      <c r="T413" s="192"/>
      <c r="U413" s="192"/>
      <c r="V413" s="227"/>
      <c r="W413" s="227"/>
      <c r="X413" s="192"/>
      <c r="Y413" s="192"/>
      <c r="Z413" s="192"/>
      <c r="AA413" s="192" t="n">
        <f aca="false">SUM(AA184)</f>
        <v>69000</v>
      </c>
      <c r="AB413" s="192" t="n">
        <f aca="false">SUM(AB184)</f>
        <v>40113.64</v>
      </c>
      <c r="AC413" s="192" t="n">
        <f aca="false">SUM(AC184)</f>
        <v>69000</v>
      </c>
      <c r="AD413" s="192"/>
      <c r="AE413" s="192" t="n">
        <f aca="false">SUM(AE184)</f>
        <v>0</v>
      </c>
      <c r="AF413" s="192" t="n">
        <f aca="false">SUM(AF184)</f>
        <v>0</v>
      </c>
      <c r="AG413" s="192" t="n">
        <f aca="false">SUM(AG184)</f>
        <v>73000</v>
      </c>
      <c r="AH413" s="192" t="n">
        <f aca="false">SUM(AH184)</f>
        <v>49222.9</v>
      </c>
      <c r="AI413" s="192" t="n">
        <f aca="false">SUM(AI184)</f>
        <v>72000</v>
      </c>
      <c r="AJ413" s="192" t="n">
        <f aca="false">SUM(AJ184)</f>
        <v>8051</v>
      </c>
      <c r="AK413" s="192" t="n">
        <f aca="false">SUM(AK184)</f>
        <v>100000</v>
      </c>
      <c r="AL413" s="192" t="n">
        <f aca="false">SUM(AL184)</f>
        <v>28500</v>
      </c>
      <c r="AM413" s="192" t="n">
        <f aca="false">SUM(AM184)</f>
        <v>0</v>
      </c>
      <c r="AN413" s="192" t="n">
        <f aca="false">SUM(AN184)</f>
        <v>128500</v>
      </c>
      <c r="AO413" s="176" t="n">
        <f aca="false">SUM(AO184)</f>
        <v>17054.8808812795</v>
      </c>
      <c r="AP413" s="176" t="n">
        <f aca="false">SUM(AP184)</f>
        <v>133500</v>
      </c>
      <c r="AQ413" s="176" t="n">
        <f aca="false">SUM(AQ184)</f>
        <v>0</v>
      </c>
      <c r="AR413" s="176" t="n">
        <f aca="false">SUM(AR184)</f>
        <v>17718.4949233526</v>
      </c>
      <c r="AS413" s="176" t="n">
        <f aca="false">SUM(AS184)</f>
        <v>140000</v>
      </c>
      <c r="AT413" s="176" t="n">
        <f aca="false">SUM(AT184)</f>
        <v>0</v>
      </c>
      <c r="AU413" s="176" t="n">
        <f aca="false">SUM(AU184)</f>
        <v>8788.94</v>
      </c>
      <c r="AV413" s="176"/>
    </row>
    <row r="414" customFormat="false" ht="12.75" hidden="true" customHeight="false" outlineLevel="0" collapsed="false">
      <c r="A414" s="148"/>
      <c r="B414" s="147"/>
      <c r="C414" s="147"/>
      <c r="D414" s="147"/>
      <c r="E414" s="147"/>
      <c r="F414" s="147"/>
      <c r="G414" s="147"/>
      <c r="H414" s="147"/>
      <c r="I414" s="255" t="s">
        <v>534</v>
      </c>
      <c r="J414" s="84" t="s">
        <v>535</v>
      </c>
      <c r="K414" s="192"/>
      <c r="L414" s="192"/>
      <c r="M414" s="192"/>
      <c r="N414" s="192"/>
      <c r="O414" s="192"/>
      <c r="P414" s="192"/>
      <c r="Q414" s="192"/>
      <c r="R414" s="192"/>
      <c r="S414" s="192"/>
      <c r="T414" s="192"/>
      <c r="U414" s="192"/>
      <c r="V414" s="227"/>
      <c r="W414" s="227"/>
      <c r="X414" s="192"/>
      <c r="Y414" s="192"/>
      <c r="Z414" s="192"/>
      <c r="AA414" s="192" t="n">
        <f aca="false">SUM(AA177)</f>
        <v>35000</v>
      </c>
      <c r="AB414" s="192" t="n">
        <f aca="false">SUM(AB177)</f>
        <v>6735.11</v>
      </c>
      <c r="AC414" s="192" t="n">
        <f aca="false">SUM(AC177)</f>
        <v>35000</v>
      </c>
      <c r="AD414" s="192"/>
      <c r="AE414" s="192" t="n">
        <f aca="false">SUM(AE177)</f>
        <v>0</v>
      </c>
      <c r="AF414" s="192" t="n">
        <f aca="false">SUM(AF177)</f>
        <v>0</v>
      </c>
      <c r="AG414" s="192" t="n">
        <f aca="false">SUM(AG177)</f>
        <v>35000</v>
      </c>
      <c r="AH414" s="192" t="n">
        <f aca="false">SUM(AH177)</f>
        <v>6097.03</v>
      </c>
      <c r="AI414" s="192" t="n">
        <f aca="false">SUM(AI177)</f>
        <v>35000</v>
      </c>
      <c r="AJ414" s="192" t="n">
        <f aca="false">SUM(AJ177)</f>
        <v>5570.24</v>
      </c>
      <c r="AK414" s="192" t="n">
        <f aca="false">SUM(AK177)</f>
        <v>35000</v>
      </c>
      <c r="AL414" s="192" t="n">
        <f aca="false">SUM(AL177)</f>
        <v>0</v>
      </c>
      <c r="AM414" s="192" t="n">
        <f aca="false">SUM(AM177)</f>
        <v>0</v>
      </c>
      <c r="AN414" s="192" t="n">
        <f aca="false">SUM(AN177)</f>
        <v>35000</v>
      </c>
      <c r="AO414" s="176" t="n">
        <f aca="false">SUM(AO177)</f>
        <v>4645.29829451191</v>
      </c>
      <c r="AP414" s="176" t="n">
        <f aca="false">SUM(AP177)</f>
        <v>25000</v>
      </c>
      <c r="AQ414" s="176" t="n">
        <f aca="false">SUM(AQ177)</f>
        <v>0</v>
      </c>
      <c r="AR414" s="176" t="n">
        <f aca="false">SUM(AR177)</f>
        <v>3318.07021036565</v>
      </c>
      <c r="AS414" s="176" t="n">
        <f aca="false">SUM(AS177)</f>
        <v>30000</v>
      </c>
      <c r="AT414" s="176" t="n">
        <f aca="false">SUM(AT177)</f>
        <v>0</v>
      </c>
      <c r="AU414" s="176" t="n">
        <f aca="false">SUM(AU177)</f>
        <v>1444.38</v>
      </c>
      <c r="AV414" s="176"/>
    </row>
    <row r="415" customFormat="false" ht="13.5" hidden="true" customHeight="false" outlineLevel="0" collapsed="false">
      <c r="A415" s="148"/>
      <c r="B415" s="147"/>
      <c r="C415" s="147"/>
      <c r="D415" s="147"/>
      <c r="E415" s="147"/>
      <c r="F415" s="147"/>
      <c r="G415" s="147"/>
      <c r="H415" s="147"/>
      <c r="I415" s="256" t="n">
        <v>1070</v>
      </c>
      <c r="J415" s="257" t="s">
        <v>536</v>
      </c>
      <c r="K415" s="258"/>
      <c r="L415" s="258"/>
      <c r="M415" s="258"/>
      <c r="N415" s="258"/>
      <c r="O415" s="258"/>
      <c r="P415" s="258"/>
      <c r="Q415" s="258"/>
      <c r="R415" s="258"/>
      <c r="S415" s="258"/>
      <c r="T415" s="258"/>
      <c r="U415" s="258"/>
      <c r="V415" s="259"/>
      <c r="W415" s="259"/>
      <c r="X415" s="258"/>
      <c r="Y415" s="258"/>
      <c r="Z415" s="258"/>
      <c r="AA415" s="258" t="n">
        <f aca="false">SUM(AA255+AA267+AA282)</f>
        <v>112000</v>
      </c>
      <c r="AB415" s="258" t="n">
        <f aca="false">SUM(AB255+AB267+AB282)</f>
        <v>39395.38</v>
      </c>
      <c r="AC415" s="258" t="n">
        <f aca="false">SUM(AC255+AC267+AC282)</f>
        <v>132000</v>
      </c>
      <c r="AD415" s="258"/>
      <c r="AE415" s="258" t="n">
        <f aca="false">SUM(AE255+AE267+AE282)</f>
        <v>0</v>
      </c>
      <c r="AF415" s="258" t="n">
        <f aca="false">SUM(AF255+AF267+AF282)</f>
        <v>0</v>
      </c>
      <c r="AG415" s="258" t="n">
        <f aca="false">SUM(AG255+AG267+AG282)</f>
        <v>149000</v>
      </c>
      <c r="AH415" s="258" t="n">
        <f aca="false">SUM(AH255+AH267+AH282)</f>
        <v>95153.98</v>
      </c>
      <c r="AI415" s="258" t="n">
        <f aca="false">SUM(AI255+AI267+AI282)</f>
        <v>185000</v>
      </c>
      <c r="AJ415" s="258" t="n">
        <f aca="false">SUM(AJ255+AJ267+AJ282)</f>
        <v>86900.66</v>
      </c>
      <c r="AK415" s="258" t="n">
        <f aca="false">SUM(AK255+AK267+AK282)</f>
        <v>307000</v>
      </c>
      <c r="AL415" s="258" t="n">
        <f aca="false">SUM(AL255+AL267+AL282)</f>
        <v>30000</v>
      </c>
      <c r="AM415" s="258" t="n">
        <f aca="false">SUM(AM255+AM267+AM282)</f>
        <v>0</v>
      </c>
      <c r="AN415" s="258" t="n">
        <f aca="false">SUM(AN255+AN267+AN282)</f>
        <v>337000</v>
      </c>
      <c r="AO415" s="237" t="n">
        <f aca="false">SUM(AO255+AO267+AO282)</f>
        <v>44727.586435729</v>
      </c>
      <c r="AP415" s="237" t="n">
        <f aca="false">SUM(AP255+AP267+AP282)</f>
        <v>271000</v>
      </c>
      <c r="AQ415" s="237" t="n">
        <f aca="false">SUM(AQ255+AQ267+AQ282)</f>
        <v>0</v>
      </c>
      <c r="AR415" s="237" t="n">
        <f aca="false">SUM(AR255+AR267+AR282)</f>
        <v>35967.8810803637</v>
      </c>
      <c r="AS415" s="237" t="n">
        <f aca="false">SUM(AS255+AS267+AS282)</f>
        <v>295000</v>
      </c>
      <c r="AT415" s="237" t="n">
        <f aca="false">SUM(AT255+AT267+AT282)</f>
        <v>0</v>
      </c>
      <c r="AU415" s="237" t="n">
        <f aca="false">SUM(AU255+AU267+AU282)</f>
        <v>8529.55</v>
      </c>
      <c r="AV415" s="237"/>
    </row>
    <row r="416" customFormat="false" ht="13.5" hidden="true" customHeight="false" outlineLevel="0" collapsed="false">
      <c r="A416" s="148"/>
      <c r="B416" s="147"/>
      <c r="C416" s="147"/>
      <c r="D416" s="147"/>
      <c r="E416" s="147"/>
      <c r="F416" s="147"/>
      <c r="G416" s="147"/>
      <c r="H416" s="147"/>
      <c r="I416" s="260"/>
      <c r="J416" s="261" t="s">
        <v>508</v>
      </c>
      <c r="K416" s="262"/>
      <c r="L416" s="262"/>
      <c r="M416" s="262"/>
      <c r="N416" s="262"/>
      <c r="O416" s="262"/>
      <c r="P416" s="262"/>
      <c r="Q416" s="262"/>
      <c r="R416" s="262"/>
      <c r="S416" s="262"/>
      <c r="T416" s="262"/>
      <c r="U416" s="262"/>
      <c r="V416" s="263"/>
      <c r="W416" s="263"/>
      <c r="X416" s="262"/>
      <c r="Y416" s="262"/>
      <c r="Z416" s="262"/>
      <c r="AA416" s="262" t="e">
        <f aca="false">SUM(AA403:AA415)</f>
        <v>#REF!</v>
      </c>
      <c r="AB416" s="262" t="e">
        <f aca="false">SUM(AB403:AB415)</f>
        <v>#REF!</v>
      </c>
      <c r="AC416" s="262" t="e">
        <f aca="false">SUM(AC403:AC415)</f>
        <v>#REF!</v>
      </c>
      <c r="AD416" s="262"/>
      <c r="AE416" s="262" t="n">
        <f aca="false">SUM(AE403:AE415)</f>
        <v>0</v>
      </c>
      <c r="AF416" s="262" t="n">
        <f aca="false">SUM(AF403:AF415)</f>
        <v>25000</v>
      </c>
      <c r="AG416" s="262" t="e">
        <f aca="false">SUM(AG403:AG415)</f>
        <v>#REF!</v>
      </c>
      <c r="AH416" s="262" t="n">
        <f aca="false">SUM(AH403:AH415)</f>
        <v>3651737.44</v>
      </c>
      <c r="AI416" s="262" t="n">
        <f aca="false">SUM(AI403:AI415)</f>
        <v>7402000</v>
      </c>
      <c r="AJ416" s="262" t="n">
        <f aca="false">SUM(AJ403:AJ415)</f>
        <v>2046670.1</v>
      </c>
      <c r="AK416" s="262" t="n">
        <f aca="false">SUM(AK403:AK415)</f>
        <v>11430161.6</v>
      </c>
      <c r="AL416" s="262" t="n">
        <f aca="false">SUM(AL403:AL415)</f>
        <v>1263500</v>
      </c>
      <c r="AM416" s="262" t="n">
        <f aca="false">SUM(AM403:AM415)</f>
        <v>675500</v>
      </c>
      <c r="AN416" s="264" t="n">
        <f aca="false">SUM(AN403:AN415)</f>
        <v>12023161.6</v>
      </c>
      <c r="AO416" s="265" t="n">
        <f aca="false">SUM(AO403:AO415)</f>
        <v>1595747.77357489</v>
      </c>
      <c r="AP416" s="265" t="n">
        <f aca="false">SUM(AP403:AP415)</f>
        <v>13222500</v>
      </c>
      <c r="AQ416" s="265" t="n">
        <f aca="false">SUM(AQ403:AQ415)</f>
        <v>0</v>
      </c>
      <c r="AR416" s="265" t="n">
        <f aca="false">SUM(AR403:AR415)</f>
        <v>1754927.33426239</v>
      </c>
      <c r="AS416" s="265" t="n">
        <f aca="false">SUM(AS403:AS415)</f>
        <v>13434000</v>
      </c>
      <c r="AT416" s="265" t="n">
        <f aca="false">SUM(AT403:AT415)</f>
        <v>0</v>
      </c>
      <c r="AU416" s="265" t="n">
        <f aca="false">SUM(AU403:AU415)</f>
        <v>341521.77</v>
      </c>
      <c r="AV416" s="265" t="n">
        <f aca="false">SUM(AV403:AV415)</f>
        <v>0</v>
      </c>
    </row>
    <row r="417" customFormat="false" ht="12.75" hidden="true" customHeight="false" outlineLevel="0" collapsed="false">
      <c r="A417" s="148"/>
      <c r="B417" s="147"/>
      <c r="C417" s="147"/>
      <c r="D417" s="147"/>
      <c r="E417" s="147"/>
      <c r="F417" s="147"/>
      <c r="G417" s="147"/>
      <c r="H417" s="147"/>
      <c r="I417" s="152"/>
      <c r="J417" s="148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  <c r="V417" s="149"/>
      <c r="W417" s="149"/>
      <c r="X417" s="142"/>
      <c r="Y417" s="142"/>
      <c r="Z417" s="142"/>
      <c r="AA417" s="142"/>
      <c r="AB417" s="142"/>
      <c r="AC417" s="142"/>
      <c r="AD417" s="142"/>
      <c r="AE417" s="142"/>
      <c r="AF417" s="142"/>
      <c r="AG417" s="150"/>
    </row>
    <row r="418" customFormat="false" ht="12.75" hidden="true" customHeight="false" outlineLevel="0" collapsed="false"/>
    <row r="419" customFormat="false" ht="12.75" hidden="true" customHeight="false" outlineLevel="0" collapsed="false"/>
    <row r="420" customFormat="false" ht="12.75" hidden="true" customHeight="false" outlineLevel="0" collapsed="false"/>
    <row r="421" customFormat="false" ht="12.75" hidden="true" customHeight="fals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BD429"/>
  <sheetViews>
    <sheetView showFormulas="false" showGridLines="true" showRowColHeaders="true" showZeros="true" rightToLeft="false" tabSelected="false" showOutlineSymbols="true" defaultGridColor="true" view="normal" topLeftCell="I1" colorId="64" zoomScale="100" zoomScaleNormal="100" zoomScalePageLayoutView="100" workbookViewId="0">
      <selection pane="topLeft" activeCell="J438" activeCellId="0" sqref="J438"/>
    </sheetView>
  </sheetViews>
  <sheetFormatPr defaultColWidth="8.6796875" defaultRowHeight="12.75" zeroHeight="false" outlineLevelRow="0" outlineLevelCol="0"/>
  <cols>
    <col collapsed="false" customWidth="true" hidden="true" outlineLevel="0" max="1" min="1" style="0" width="7.57"/>
    <col collapsed="false" customWidth="true" hidden="true" outlineLevel="0" max="2" min="2" style="0" width="6"/>
    <col collapsed="false" customWidth="true" hidden="true" outlineLevel="0" max="8" min="3" style="0" width="11.53"/>
    <col collapsed="false" customWidth="true" hidden="false" outlineLevel="0" max="9" min="9" style="0" width="17.86"/>
    <col collapsed="false" customWidth="true" hidden="false" outlineLevel="0" max="10" min="10" style="0" width="57.14"/>
    <col collapsed="false" customWidth="true" hidden="true" outlineLevel="0" max="24" min="11" style="0" width="8.86"/>
    <col collapsed="false" customWidth="true" hidden="true" outlineLevel="0" max="25" min="25" style="0" width="13.42"/>
    <col collapsed="false" customWidth="true" hidden="true" outlineLevel="0" max="26" min="26" style="0" width="11.85"/>
    <col collapsed="false" customWidth="true" hidden="true" outlineLevel="0" max="27" min="27" style="0" width="11.71"/>
    <col collapsed="false" customWidth="true" hidden="true" outlineLevel="0" max="28" min="28" style="0" width="11.57"/>
    <col collapsed="false" customWidth="true" hidden="true" outlineLevel="0" max="30" min="29" style="0" width="10.71"/>
    <col collapsed="false" customWidth="true" hidden="true" outlineLevel="0" max="32" min="31" style="0" width="12.29"/>
    <col collapsed="false" customWidth="true" hidden="true" outlineLevel="0" max="33" min="33" style="0" width="13.15"/>
    <col collapsed="false" customWidth="true" hidden="true" outlineLevel="0" max="34" min="34" style="142" width="13.86"/>
    <col collapsed="false" customWidth="true" hidden="true" outlineLevel="0" max="35" min="35" style="142" width="15.42"/>
    <col collapsed="false" customWidth="true" hidden="true" outlineLevel="0" max="36" min="36" style="19" width="14.29"/>
    <col collapsed="false" customWidth="true" hidden="true" outlineLevel="0" max="37" min="37" style="142" width="13.57"/>
    <col collapsed="false" customWidth="true" hidden="true" outlineLevel="0" max="39" min="38" style="142" width="12.71"/>
    <col collapsed="false" customWidth="true" hidden="true" outlineLevel="0" max="40" min="40" style="0" width="18.14"/>
    <col collapsed="false" customWidth="true" hidden="false" outlineLevel="0" max="41" min="41" style="92" width="18.14"/>
    <col collapsed="false" customWidth="true" hidden="true" outlineLevel="0" max="43" min="42" style="93" width="14.42"/>
    <col collapsed="false" customWidth="true" hidden="false" outlineLevel="0" max="44" min="44" style="93" width="14.42"/>
    <col collapsed="false" customWidth="true" hidden="true" outlineLevel="0" max="46" min="45" style="93" width="14.42"/>
    <col collapsed="false" customWidth="true" hidden="false" outlineLevel="0" max="48" min="47" style="93" width="14.42"/>
    <col collapsed="false" customWidth="true" hidden="true" outlineLevel="0" max="49" min="49" style="19" width="16.43"/>
    <col collapsed="false" customWidth="true" hidden="true" outlineLevel="0" max="50" min="50" style="19" width="14.14"/>
    <col collapsed="false" customWidth="true" hidden="true" outlineLevel="0" max="51" min="51" style="19" width="15.14"/>
    <col collapsed="false" customWidth="true" hidden="true" outlineLevel="0" max="53" min="52" style="19" width="17.71"/>
    <col collapsed="false" customWidth="true" hidden="true" outlineLevel="0" max="54" min="54" style="19" width="13.29"/>
    <col collapsed="false" customWidth="true" hidden="true" outlineLevel="0" max="55" min="55" style="143" width="15.14"/>
    <col collapsed="false" customWidth="true" hidden="true" outlineLevel="0" max="57" min="56" style="0" width="11.53"/>
  </cols>
  <sheetData>
    <row r="2" customFormat="false" ht="18" hidden="false" customHeight="false" outlineLevel="0" collapsed="false">
      <c r="J2" s="3" t="s">
        <v>1</v>
      </c>
    </row>
    <row r="3" customFormat="false" ht="18" hidden="false" customHeight="false" outlineLevel="0" collapsed="false">
      <c r="J3" s="6" t="s">
        <v>2</v>
      </c>
    </row>
    <row r="4" customFormat="false" ht="18" hidden="false" customHeight="false" outlineLevel="0" collapsed="false">
      <c r="J4" s="6"/>
    </row>
    <row r="5" customFormat="false" ht="18" hidden="false" customHeight="false" outlineLevel="0" collapsed="false">
      <c r="J5" s="6"/>
    </row>
    <row r="6" customFormat="false" ht="18" hidden="false" customHeight="false" outlineLevel="0" collapsed="false">
      <c r="J6" s="95" t="s">
        <v>187</v>
      </c>
    </row>
    <row r="7" customFormat="false" ht="18" hidden="false" customHeight="false" outlineLevel="0" collapsed="false">
      <c r="J7" s="95"/>
    </row>
    <row r="8" customFormat="false" ht="18" hidden="false" customHeight="false" outlineLevel="0" collapsed="false">
      <c r="J8" s="95"/>
    </row>
    <row r="9" customFormat="false" ht="18" hidden="false" customHeight="false" outlineLevel="0" collapsed="false">
      <c r="A9" s="146" t="s">
        <v>186</v>
      </c>
      <c r="B9" s="147"/>
      <c r="C9" s="147"/>
      <c r="D9" s="147"/>
      <c r="E9" s="147"/>
      <c r="F9" s="147"/>
      <c r="G9" s="147"/>
      <c r="H9" s="147"/>
      <c r="I9" s="146"/>
      <c r="J9" s="95" t="s">
        <v>567</v>
      </c>
      <c r="N9" s="142"/>
      <c r="O9" s="142"/>
      <c r="P9" s="142"/>
      <c r="Q9" s="142"/>
      <c r="R9" s="142"/>
      <c r="S9" s="142"/>
      <c r="T9" s="142"/>
      <c r="U9" s="142"/>
      <c r="V9" s="149"/>
      <c r="W9" s="149"/>
      <c r="X9" s="142"/>
      <c r="Y9" s="142"/>
      <c r="Z9" s="142"/>
      <c r="AA9" s="142"/>
      <c r="AB9" s="142"/>
      <c r="AC9" s="142"/>
      <c r="AD9" s="142"/>
      <c r="AE9" s="142"/>
      <c r="AF9" s="142"/>
      <c r="AG9" s="150"/>
    </row>
    <row r="10" customFormat="false" ht="12.75" hidden="false" customHeight="false" outlineLevel="0" collapsed="false">
      <c r="A10" s="146" t="s">
        <v>187</v>
      </c>
      <c r="B10" s="147"/>
      <c r="C10" s="147"/>
      <c r="D10" s="147"/>
      <c r="E10" s="147"/>
      <c r="F10" s="147"/>
      <c r="G10" s="147"/>
      <c r="H10" s="147"/>
      <c r="I10" s="146"/>
      <c r="J10" s="148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9"/>
      <c r="W10" s="149"/>
      <c r="X10" s="142"/>
      <c r="Y10" s="142"/>
      <c r="Z10" s="142"/>
      <c r="AA10" s="142"/>
      <c r="AB10" s="142"/>
      <c r="AC10" s="142"/>
      <c r="AD10" s="142"/>
      <c r="AE10" s="142"/>
      <c r="AF10" s="142"/>
      <c r="AG10" s="150"/>
      <c r="AN10" s="151" t="n">
        <v>7.5345</v>
      </c>
      <c r="AO10" s="93"/>
    </row>
    <row r="11" customFormat="false" ht="13.5" hidden="false" customHeight="false" outlineLevel="0" collapsed="false">
      <c r="A11" s="148"/>
      <c r="B11" s="147"/>
      <c r="C11" s="147"/>
      <c r="D11" s="147"/>
      <c r="E11" s="147"/>
      <c r="F11" s="147"/>
      <c r="G11" s="147"/>
      <c r="H11" s="147"/>
      <c r="I11" s="152"/>
      <c r="J11" s="148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9"/>
      <c r="W11" s="149"/>
      <c r="X11" s="142"/>
      <c r="Y11" s="142"/>
      <c r="Z11" s="142"/>
      <c r="AA11" s="142"/>
      <c r="AB11" s="142"/>
      <c r="AC11" s="142"/>
      <c r="AD11" s="142"/>
      <c r="AE11" s="142"/>
      <c r="AF11" s="142"/>
      <c r="AG11" s="150"/>
    </row>
    <row r="12" customFormat="false" ht="26.25" hidden="false" customHeight="false" outlineLevel="0" collapsed="false">
      <c r="A12" s="153" t="s">
        <v>188</v>
      </c>
      <c r="B12" s="154" t="s">
        <v>189</v>
      </c>
      <c r="C12" s="154" t="n">
        <v>2</v>
      </c>
      <c r="D12" s="154" t="n">
        <v>3</v>
      </c>
      <c r="E12" s="154" t="n">
        <v>4</v>
      </c>
      <c r="F12" s="154" t="n">
        <v>5</v>
      </c>
      <c r="G12" s="154" t="n">
        <v>6</v>
      </c>
      <c r="H12" s="154" t="n">
        <v>7</v>
      </c>
      <c r="I12" s="155" t="s">
        <v>190</v>
      </c>
      <c r="J12" s="155" t="s">
        <v>191</v>
      </c>
      <c r="K12" s="156" t="s">
        <v>92</v>
      </c>
      <c r="L12" s="156" t="s">
        <v>93</v>
      </c>
      <c r="M12" s="157" t="s">
        <v>94</v>
      </c>
      <c r="N12" s="156" t="s">
        <v>46</v>
      </c>
      <c r="O12" s="156" t="s">
        <v>192</v>
      </c>
      <c r="P12" s="156" t="s">
        <v>47</v>
      </c>
      <c r="Q12" s="156" t="s">
        <v>193</v>
      </c>
      <c r="R12" s="156" t="s">
        <v>50</v>
      </c>
      <c r="S12" s="156" t="s">
        <v>48</v>
      </c>
      <c r="T12" s="156" t="s">
        <v>50</v>
      </c>
      <c r="U12" s="156" t="s">
        <v>51</v>
      </c>
      <c r="V12" s="158" t="s">
        <v>194</v>
      </c>
      <c r="W12" s="158" t="s">
        <v>49</v>
      </c>
      <c r="X12" s="159" t="s">
        <v>51</v>
      </c>
      <c r="Y12" s="159" t="s">
        <v>15</v>
      </c>
      <c r="Z12" s="159" t="s">
        <v>15</v>
      </c>
      <c r="AA12" s="159" t="s">
        <v>195</v>
      </c>
      <c r="AB12" s="159" t="s">
        <v>97</v>
      </c>
      <c r="AC12" s="159" t="s">
        <v>52</v>
      </c>
      <c r="AD12" s="159"/>
      <c r="AE12" s="160" t="s">
        <v>99</v>
      </c>
      <c r="AF12" s="160" t="s">
        <v>100</v>
      </c>
      <c r="AG12" s="161" t="s">
        <v>196</v>
      </c>
      <c r="AH12" s="159" t="s">
        <v>20</v>
      </c>
      <c r="AI12" s="159" t="s">
        <v>104</v>
      </c>
      <c r="AJ12" s="159" t="s">
        <v>50</v>
      </c>
      <c r="AK12" s="159" t="s">
        <v>16</v>
      </c>
      <c r="AL12" s="159" t="s">
        <v>99</v>
      </c>
      <c r="AM12" s="159" t="s">
        <v>100</v>
      </c>
      <c r="AN12" s="159" t="s">
        <v>197</v>
      </c>
      <c r="AO12" s="162" t="s">
        <v>106</v>
      </c>
      <c r="AP12" s="162" t="s">
        <v>107</v>
      </c>
      <c r="AQ12" s="162"/>
      <c r="AR12" s="162" t="s">
        <v>108</v>
      </c>
      <c r="AS12" s="162" t="s">
        <v>198</v>
      </c>
      <c r="AT12" s="162"/>
      <c r="AU12" s="162" t="s">
        <v>20</v>
      </c>
      <c r="AV12" s="162" t="s">
        <v>103</v>
      </c>
      <c r="AW12" s="163"/>
      <c r="AX12" s="163"/>
      <c r="AY12" s="163"/>
      <c r="AZ12" s="163"/>
      <c r="BA12" s="163"/>
    </row>
    <row r="13" customFormat="false" ht="12.75" hidden="false" customHeight="false" outlineLevel="0" collapsed="false">
      <c r="A13" s="164"/>
      <c r="B13" s="165"/>
      <c r="C13" s="165"/>
      <c r="D13" s="165"/>
      <c r="E13" s="165"/>
      <c r="F13" s="165"/>
      <c r="G13" s="165"/>
      <c r="H13" s="165"/>
      <c r="I13" s="166" t="s">
        <v>199</v>
      </c>
      <c r="J13" s="167"/>
      <c r="K13" s="168" t="e">
        <f aca="false">SUM(K14)</f>
        <v>#REF!</v>
      </c>
      <c r="L13" s="168" t="e">
        <f aca="false">SUM(L14)</f>
        <v>#REF!</v>
      </c>
      <c r="M13" s="168" t="e">
        <f aca="false">SUM(M14)</f>
        <v>#REF!</v>
      </c>
      <c r="N13" s="168" t="e">
        <f aca="false">SUM(N14)</f>
        <v>#REF!</v>
      </c>
      <c r="O13" s="168" t="e">
        <f aca="false">SUM(O14)</f>
        <v>#REF!</v>
      </c>
      <c r="P13" s="168" t="e">
        <f aca="false">SUM(P14)</f>
        <v>#REF!</v>
      </c>
      <c r="Q13" s="168" t="e">
        <f aca="false">SUM(Q14)</f>
        <v>#REF!</v>
      </c>
      <c r="R13" s="168" t="e">
        <f aca="false">SUM(R14)</f>
        <v>#REF!</v>
      </c>
      <c r="S13" s="168" t="e">
        <f aca="false">SUM(S14)</f>
        <v>#REF!</v>
      </c>
      <c r="T13" s="168" t="e">
        <f aca="false">SUM(T14)</f>
        <v>#REF!</v>
      </c>
      <c r="U13" s="168" t="e">
        <f aca="false">SUM(U14)</f>
        <v>#REF!</v>
      </c>
      <c r="V13" s="168" t="e">
        <f aca="false">SUM(V14)</f>
        <v>#DIV/0!</v>
      </c>
      <c r="W13" s="168" t="e">
        <f aca="false">SUM(W14)</f>
        <v>#REF!</v>
      </c>
      <c r="X13" s="168" t="e">
        <f aca="false">SUM(X14)</f>
        <v>#REF!</v>
      </c>
      <c r="Y13" s="168" t="e">
        <f aca="false">SUM(Y14)</f>
        <v>#REF!</v>
      </c>
      <c r="Z13" s="168" t="e">
        <f aca="false">SUM(Z14)</f>
        <v>#REF!</v>
      </c>
      <c r="AA13" s="168" t="e">
        <f aca="false">SUM(AA14)</f>
        <v>#REF!</v>
      </c>
      <c r="AB13" s="168" t="e">
        <f aca="false">SUM(AB14)</f>
        <v>#REF!</v>
      </c>
      <c r="AC13" s="168" t="e">
        <f aca="false">SUM(AC14)</f>
        <v>#REF!</v>
      </c>
      <c r="AD13" s="168" t="n">
        <f aca="false">SUM(AD14)</f>
        <v>6910000</v>
      </c>
      <c r="AE13" s="168" t="n">
        <f aca="false">SUM(AE14)</f>
        <v>0</v>
      </c>
      <c r="AF13" s="168" t="n">
        <f aca="false">SUM(AF14)</f>
        <v>0</v>
      </c>
      <c r="AG13" s="168" t="e">
        <f aca="false">SUM(AG14)</f>
        <v>#REF!</v>
      </c>
      <c r="AH13" s="168" t="n">
        <f aca="false">SUM(AH14)</f>
        <v>3651737.44</v>
      </c>
      <c r="AI13" s="168" t="n">
        <f aca="false">SUM(AI14)</f>
        <v>7402000</v>
      </c>
      <c r="AJ13" s="168" t="n">
        <f aca="false">SUM(AJ14)</f>
        <v>2046670.1</v>
      </c>
      <c r="AK13" s="168" t="n">
        <f aca="false">SUM(AK14)</f>
        <v>11430161.6</v>
      </c>
      <c r="AL13" s="168" t="n">
        <f aca="false">SUM(AL14)</f>
        <v>1263500</v>
      </c>
      <c r="AM13" s="168" t="n">
        <f aca="false">SUM(AM14)</f>
        <v>675500</v>
      </c>
      <c r="AN13" s="168" t="n">
        <f aca="false">SUM(AN14)</f>
        <v>12023161.6</v>
      </c>
      <c r="AO13" s="169" t="n">
        <f aca="false">SUM(AN13/$AN$10)</f>
        <v>1595747.77357489</v>
      </c>
      <c r="AP13" s="169" t="n">
        <f aca="false">SUM(AP14)</f>
        <v>13222500</v>
      </c>
      <c r="AQ13" s="169" t="n">
        <f aca="false">SUM(AQ14)</f>
        <v>0</v>
      </c>
      <c r="AR13" s="169" t="n">
        <f aca="false">SUM(AP13/$AN$10)</f>
        <v>1754927.33426239</v>
      </c>
      <c r="AS13" s="169" t="n">
        <f aca="false">SUM(AQ13/$AN$10)</f>
        <v>0</v>
      </c>
      <c r="AT13" s="169" t="n">
        <f aca="false">SUM(AR13/$AN$10)</f>
        <v>232918.884366898</v>
      </c>
      <c r="AU13" s="169" t="n">
        <f aca="false">SUM(AU14)</f>
        <v>341521.77</v>
      </c>
      <c r="AV13" s="170" t="n">
        <f aca="false">SUM(AU13/AR13*100)</f>
        <v>19.4607356858763</v>
      </c>
    </row>
    <row r="14" customFormat="false" ht="12.75" hidden="false" customHeight="false" outlineLevel="0" collapsed="false">
      <c r="A14" s="171"/>
      <c r="B14" s="172"/>
      <c r="C14" s="172"/>
      <c r="D14" s="172"/>
      <c r="E14" s="172"/>
      <c r="F14" s="172"/>
      <c r="G14" s="172"/>
      <c r="H14" s="172"/>
      <c r="I14" s="173" t="s">
        <v>200</v>
      </c>
      <c r="J14" s="174" t="s">
        <v>201</v>
      </c>
      <c r="K14" s="175" t="e">
        <f aca="false">SUM(K15+#REF!+K35)</f>
        <v>#REF!</v>
      </c>
      <c r="L14" s="175" t="e">
        <f aca="false">SUM(L15+#REF!+L35)</f>
        <v>#REF!</v>
      </c>
      <c r="M14" s="175" t="e">
        <f aca="false">SUM(M15+#REF!+M35)</f>
        <v>#REF!</v>
      </c>
      <c r="N14" s="175" t="e">
        <f aca="false">SUM(N15+N35)</f>
        <v>#REF!</v>
      </c>
      <c r="O14" s="175" t="e">
        <f aca="false">SUM(O15+O35)</f>
        <v>#REF!</v>
      </c>
      <c r="P14" s="175" t="e">
        <f aca="false">SUM(P15+P35)</f>
        <v>#REF!</v>
      </c>
      <c r="Q14" s="175" t="e">
        <f aca="false">SUM(Q15+Q35)</f>
        <v>#REF!</v>
      </c>
      <c r="R14" s="175" t="e">
        <f aca="false">SUM(R15+R35)</f>
        <v>#REF!</v>
      </c>
      <c r="S14" s="175" t="e">
        <f aca="false">SUM(S15+S35)</f>
        <v>#REF!</v>
      </c>
      <c r="T14" s="175" t="e">
        <f aca="false">SUM(T15+T35)</f>
        <v>#REF!</v>
      </c>
      <c r="U14" s="175" t="e">
        <f aca="false">SUM(U15+U35)</f>
        <v>#REF!</v>
      </c>
      <c r="V14" s="175" t="e">
        <f aca="false">SUM(V15+V35)</f>
        <v>#DIV/0!</v>
      </c>
      <c r="W14" s="175" t="e">
        <f aca="false">SUM(W15+W35)</f>
        <v>#REF!</v>
      </c>
      <c r="X14" s="175" t="e">
        <f aca="false">SUM(X15+X35)</f>
        <v>#REF!</v>
      </c>
      <c r="Y14" s="175" t="e">
        <f aca="false">SUM(Y15+Y35)</f>
        <v>#REF!</v>
      </c>
      <c r="Z14" s="175" t="e">
        <f aca="false">SUM(Z15+Z35)</f>
        <v>#REF!</v>
      </c>
      <c r="AA14" s="175" t="e">
        <f aca="false">SUM(AA15+AA35)</f>
        <v>#REF!</v>
      </c>
      <c r="AB14" s="175" t="e">
        <f aca="false">SUM(AB15+AB35)</f>
        <v>#REF!</v>
      </c>
      <c r="AC14" s="175" t="e">
        <f aca="false">SUM(AC15+AC35)</f>
        <v>#REF!</v>
      </c>
      <c r="AD14" s="175" t="n">
        <f aca="false">SUM(AD15+AD35)</f>
        <v>6910000</v>
      </c>
      <c r="AE14" s="175" t="n">
        <f aca="false">SUM(AE15+AE35)</f>
        <v>0</v>
      </c>
      <c r="AF14" s="175" t="n">
        <f aca="false">SUM(AF15+AF35)</f>
        <v>0</v>
      </c>
      <c r="AG14" s="175" t="e">
        <f aca="false">SUM(AG15+AG35)</f>
        <v>#REF!</v>
      </c>
      <c r="AH14" s="175" t="n">
        <f aca="false">SUM(AH15+AH35)</f>
        <v>3651737.44</v>
      </c>
      <c r="AI14" s="175" t="n">
        <f aca="false">SUM(AI15+AI35)</f>
        <v>7402000</v>
      </c>
      <c r="AJ14" s="175" t="n">
        <f aca="false">SUM(AJ15+AJ35)</f>
        <v>2046670.1</v>
      </c>
      <c r="AK14" s="175" t="n">
        <f aca="false">SUM(AK15+AK35)</f>
        <v>11430161.6</v>
      </c>
      <c r="AL14" s="175" t="n">
        <f aca="false">SUM(AL15+AL35)</f>
        <v>1263500</v>
      </c>
      <c r="AM14" s="175" t="n">
        <f aca="false">SUM(AM15+AM35)</f>
        <v>675500</v>
      </c>
      <c r="AN14" s="175" t="n">
        <f aca="false">SUM(AN15+AN35)</f>
        <v>12023161.6</v>
      </c>
      <c r="AO14" s="176" t="n">
        <f aca="false">SUM(AN14/$AN$10)</f>
        <v>1595747.77357489</v>
      </c>
      <c r="AP14" s="176" t="n">
        <f aca="false">SUM(AP15+AP35)</f>
        <v>13222500</v>
      </c>
      <c r="AQ14" s="176" t="n">
        <f aca="false">SUM(AQ15+AQ35)</f>
        <v>0</v>
      </c>
      <c r="AR14" s="176" t="n">
        <f aca="false">SUM(AP14/$AN$10)</f>
        <v>1754927.33426239</v>
      </c>
      <c r="AS14" s="176" t="n">
        <f aca="false">SUM(AS15+AS35)</f>
        <v>13434000</v>
      </c>
      <c r="AT14" s="176" t="n">
        <f aca="false">SUM(AT15+AT35)</f>
        <v>0</v>
      </c>
      <c r="AU14" s="176" t="n">
        <f aca="false">SUM(AU15+AU35)</f>
        <v>341521.77</v>
      </c>
      <c r="AV14" s="177" t="n">
        <f aca="false">SUM(AU14/AR14*100)</f>
        <v>19.4607356858763</v>
      </c>
    </row>
    <row r="15" customFormat="false" ht="12.75" hidden="false" customHeight="false" outlineLevel="0" collapsed="false">
      <c r="A15" s="178"/>
      <c r="B15" s="179"/>
      <c r="C15" s="179"/>
      <c r="D15" s="179"/>
      <c r="E15" s="179"/>
      <c r="F15" s="179"/>
      <c r="G15" s="179"/>
      <c r="H15" s="179"/>
      <c r="I15" s="180" t="s">
        <v>202</v>
      </c>
      <c r="J15" s="181" t="s">
        <v>203</v>
      </c>
      <c r="K15" s="182" t="e">
        <f aca="false">SUM(K16)</f>
        <v>#REF!</v>
      </c>
      <c r="L15" s="182" t="e">
        <f aca="false">SUM(L16)</f>
        <v>#REF!</v>
      </c>
      <c r="M15" s="182" t="e">
        <f aca="false">SUM(M16)</f>
        <v>#REF!</v>
      </c>
      <c r="N15" s="182" t="n">
        <f aca="false">SUM(N16)</f>
        <v>128000</v>
      </c>
      <c r="O15" s="182" t="n">
        <f aca="false">SUM(O16)</f>
        <v>128000</v>
      </c>
      <c r="P15" s="182" t="n">
        <f aca="false">SUM(P16)</f>
        <v>128000</v>
      </c>
      <c r="Q15" s="182" t="n">
        <f aca="false">SUM(Q16)</f>
        <v>128000</v>
      </c>
      <c r="R15" s="182" t="n">
        <f aca="false">SUM(R16)</f>
        <v>67838.38</v>
      </c>
      <c r="S15" s="182" t="n">
        <f aca="false">SUM(S16)</f>
        <v>135000</v>
      </c>
      <c r="T15" s="182" t="n">
        <f aca="false">SUM(T16)</f>
        <v>46004.14</v>
      </c>
      <c r="U15" s="182" t="n">
        <f aca="false">SUM(U16)</f>
        <v>0</v>
      </c>
      <c r="V15" s="182" t="n">
        <f aca="false">SUM(V16)</f>
        <v>946.666666666667</v>
      </c>
      <c r="W15" s="182" t="n">
        <f aca="false">SUM(W16)</f>
        <v>220000</v>
      </c>
      <c r="X15" s="182" t="n">
        <f aca="false">SUM(X16)</f>
        <v>160000</v>
      </c>
      <c r="Y15" s="182" t="n">
        <f aca="false">SUM(Y16)</f>
        <v>210000</v>
      </c>
      <c r="Z15" s="182" t="n">
        <f aca="false">SUM(Z16)</f>
        <v>193000</v>
      </c>
      <c r="AA15" s="182" t="n">
        <f aca="false">SUM(AA16)</f>
        <v>160000</v>
      </c>
      <c r="AB15" s="182" t="n">
        <f aca="false">SUM(AB16)</f>
        <v>78432.05</v>
      </c>
      <c r="AC15" s="182" t="n">
        <f aca="false">SUM(AC16)</f>
        <v>160000</v>
      </c>
      <c r="AD15" s="182" t="n">
        <f aca="false">SUM(AD16)</f>
        <v>150000</v>
      </c>
      <c r="AE15" s="182" t="n">
        <f aca="false">SUM(AE16)</f>
        <v>0</v>
      </c>
      <c r="AF15" s="182" t="n">
        <f aca="false">SUM(AF16)</f>
        <v>0</v>
      </c>
      <c r="AG15" s="182" t="n">
        <f aca="false">SUM(AG16)</f>
        <v>150000</v>
      </c>
      <c r="AH15" s="182" t="n">
        <f aca="false">SUM(AH16)</f>
        <v>99202.66</v>
      </c>
      <c r="AI15" s="182" t="n">
        <f aca="false">SUM(AI16)</f>
        <v>260000</v>
      </c>
      <c r="AJ15" s="182" t="n">
        <f aca="false">SUM(AJ16)</f>
        <v>83193.96</v>
      </c>
      <c r="AK15" s="182" t="n">
        <f aca="false">SUM(AK16)</f>
        <v>130000</v>
      </c>
      <c r="AL15" s="182" t="n">
        <f aca="false">SUM(AL16)</f>
        <v>0</v>
      </c>
      <c r="AM15" s="182" t="n">
        <f aca="false">SUM(AM16)</f>
        <v>0</v>
      </c>
      <c r="AN15" s="182" t="n">
        <f aca="false">SUM(AN16)</f>
        <v>130000</v>
      </c>
      <c r="AO15" s="176" t="n">
        <f aca="false">SUM(AN15/$AN$10)</f>
        <v>17253.9650939014</v>
      </c>
      <c r="AP15" s="183" t="n">
        <f aca="false">SUM(AP16)</f>
        <v>165000</v>
      </c>
      <c r="AQ15" s="183" t="n">
        <f aca="false">SUM(AQ16)</f>
        <v>0</v>
      </c>
      <c r="AR15" s="176" t="n">
        <f aca="false">SUM(AP15/$AN$10)</f>
        <v>21899.2633884133</v>
      </c>
      <c r="AS15" s="183" t="n">
        <f aca="false">SUM(AS16)</f>
        <v>130000</v>
      </c>
      <c r="AT15" s="183" t="n">
        <f aca="false">SUM(AT16)</f>
        <v>0</v>
      </c>
      <c r="AU15" s="176" t="n">
        <f aca="false">SUM(AU16)</f>
        <v>9270.45</v>
      </c>
      <c r="AV15" s="177" t="n">
        <f aca="false">SUM(AU15/AR15*100)</f>
        <v>42.3322457727273</v>
      </c>
    </row>
    <row r="16" customFormat="false" ht="13.5" hidden="true" customHeight="true" outlineLevel="0" collapsed="false">
      <c r="A16" s="184" t="s">
        <v>204</v>
      </c>
      <c r="B16" s="179"/>
      <c r="C16" s="179"/>
      <c r="D16" s="179"/>
      <c r="E16" s="179"/>
      <c r="F16" s="179"/>
      <c r="G16" s="179"/>
      <c r="H16" s="179"/>
      <c r="I16" s="180" t="s">
        <v>205</v>
      </c>
      <c r="J16" s="181"/>
      <c r="K16" s="182" t="e">
        <f aca="false">SUM(K17+K28)</f>
        <v>#REF!</v>
      </c>
      <c r="L16" s="182" t="e">
        <f aca="false">SUM(L17+L28)</f>
        <v>#REF!</v>
      </c>
      <c r="M16" s="182" t="e">
        <f aca="false">SUM(M17+M28)</f>
        <v>#REF!</v>
      </c>
      <c r="N16" s="182" t="n">
        <f aca="false">SUM(N17+N28)</f>
        <v>128000</v>
      </c>
      <c r="O16" s="182" t="n">
        <f aca="false">SUM(O17+O28)</f>
        <v>128000</v>
      </c>
      <c r="P16" s="182" t="n">
        <f aca="false">SUM(P17+P28)</f>
        <v>128000</v>
      </c>
      <c r="Q16" s="182" t="n">
        <f aca="false">SUM(Q17+Q28)</f>
        <v>128000</v>
      </c>
      <c r="R16" s="182" t="n">
        <f aca="false">SUM(R17+R28)</f>
        <v>67838.38</v>
      </c>
      <c r="S16" s="182" t="n">
        <f aca="false">SUM(S17+S28)</f>
        <v>135000</v>
      </c>
      <c r="T16" s="182" t="n">
        <f aca="false">SUM(T17+T28)</f>
        <v>46004.14</v>
      </c>
      <c r="U16" s="182" t="n">
        <f aca="false">SUM(U17+U28)</f>
        <v>0</v>
      </c>
      <c r="V16" s="182" t="n">
        <f aca="false">SUM(V17+V28)</f>
        <v>946.666666666667</v>
      </c>
      <c r="W16" s="182" t="n">
        <f aca="false">SUM(W17+W28)</f>
        <v>220000</v>
      </c>
      <c r="X16" s="182" t="n">
        <f aca="false">SUM(X17+X28)</f>
        <v>160000</v>
      </c>
      <c r="Y16" s="182" t="n">
        <f aca="false">SUM(Y17+Y28)</f>
        <v>210000</v>
      </c>
      <c r="Z16" s="182" t="n">
        <f aca="false">SUM(Z17+Z28)</f>
        <v>193000</v>
      </c>
      <c r="AA16" s="182" t="n">
        <f aca="false">SUM(AA17+AA28)</f>
        <v>160000</v>
      </c>
      <c r="AB16" s="182" t="n">
        <f aca="false">SUM(AB17+AB28)</f>
        <v>78432.05</v>
      </c>
      <c r="AC16" s="182" t="n">
        <f aca="false">SUM(AC17+AC28)</f>
        <v>160000</v>
      </c>
      <c r="AD16" s="182" t="n">
        <f aca="false">SUM(AD17+AD28)</f>
        <v>150000</v>
      </c>
      <c r="AE16" s="182" t="n">
        <f aca="false">SUM(AE17+AE28)</f>
        <v>0</v>
      </c>
      <c r="AF16" s="182" t="n">
        <f aca="false">SUM(AF17+AF28)</f>
        <v>0</v>
      </c>
      <c r="AG16" s="182" t="n">
        <f aca="false">SUM(AG17+AG28)</f>
        <v>150000</v>
      </c>
      <c r="AH16" s="182" t="n">
        <f aca="false">SUM(AH17+AH28)</f>
        <v>99202.66</v>
      </c>
      <c r="AI16" s="182" t="n">
        <f aca="false">SUM(AI17+AI28)</f>
        <v>260000</v>
      </c>
      <c r="AJ16" s="182" t="n">
        <f aca="false">SUM(AJ17+AJ28)</f>
        <v>83193.96</v>
      </c>
      <c r="AK16" s="182" t="n">
        <f aca="false">SUM(AK17+AK28)</f>
        <v>130000</v>
      </c>
      <c r="AL16" s="182" t="n">
        <f aca="false">SUM(AL17+AL28)</f>
        <v>0</v>
      </c>
      <c r="AM16" s="182" t="n">
        <f aca="false">SUM(AM17+AM28)</f>
        <v>0</v>
      </c>
      <c r="AN16" s="182" t="n">
        <f aca="false">SUM(AN17+AN28)</f>
        <v>130000</v>
      </c>
      <c r="AO16" s="176" t="n">
        <f aca="false">SUM(AN16/$AN$10)</f>
        <v>17253.9650939014</v>
      </c>
      <c r="AP16" s="183" t="n">
        <f aca="false">SUM(AP17+AP28)</f>
        <v>165000</v>
      </c>
      <c r="AQ16" s="183" t="n">
        <f aca="false">SUM(AQ17+AQ28)</f>
        <v>0</v>
      </c>
      <c r="AR16" s="176" t="n">
        <f aca="false">SUM(AP16/$AN$10)</f>
        <v>21899.2633884133</v>
      </c>
      <c r="AS16" s="183" t="n">
        <f aca="false">SUM(AS17+AS28)</f>
        <v>130000</v>
      </c>
      <c r="AT16" s="183" t="n">
        <f aca="false">SUM(AT17+AT28)</f>
        <v>0</v>
      </c>
      <c r="AU16" s="176" t="n">
        <f aca="false">SUM(AU17+AU28)</f>
        <v>9270.45</v>
      </c>
      <c r="AV16" s="177" t="n">
        <f aca="false">SUM(AU16/AR16*100)</f>
        <v>42.3322457727273</v>
      </c>
    </row>
    <row r="17" customFormat="false" ht="12.75" hidden="true" customHeight="false" outlineLevel="0" collapsed="false">
      <c r="A17" s="178" t="s">
        <v>206</v>
      </c>
      <c r="B17" s="172"/>
      <c r="C17" s="172"/>
      <c r="D17" s="172"/>
      <c r="E17" s="172"/>
      <c r="F17" s="172"/>
      <c r="G17" s="172"/>
      <c r="H17" s="172"/>
      <c r="I17" s="185" t="s">
        <v>207</v>
      </c>
      <c r="J17" s="186" t="s">
        <v>208</v>
      </c>
      <c r="K17" s="187" t="e">
        <f aca="false">SUM(K18)</f>
        <v>#REF!</v>
      </c>
      <c r="L17" s="187" t="e">
        <f aca="false">SUM(L18)</f>
        <v>#REF!</v>
      </c>
      <c r="M17" s="187" t="e">
        <f aca="false">SUM(M18)</f>
        <v>#REF!</v>
      </c>
      <c r="N17" s="187" t="n">
        <f aca="false">SUM(N18)</f>
        <v>108000</v>
      </c>
      <c r="O17" s="187" t="n">
        <f aca="false">SUM(O18)</f>
        <v>108000</v>
      </c>
      <c r="P17" s="187" t="n">
        <f aca="false">SUM(P18)</f>
        <v>108000</v>
      </c>
      <c r="Q17" s="187" t="n">
        <f aca="false">SUM(Q18)</f>
        <v>108000</v>
      </c>
      <c r="R17" s="187" t="n">
        <f aca="false">SUM(R18)</f>
        <v>57838.38</v>
      </c>
      <c r="S17" s="187" t="n">
        <f aca="false">SUM(S18)</f>
        <v>115000</v>
      </c>
      <c r="T17" s="187" t="n">
        <f aca="false">SUM(T18)</f>
        <v>41004.14</v>
      </c>
      <c r="U17" s="187" t="n">
        <f aca="false">SUM(U18)</f>
        <v>0</v>
      </c>
      <c r="V17" s="187" t="n">
        <f aca="false">SUM(V18)</f>
        <v>846.666666666667</v>
      </c>
      <c r="W17" s="187" t="n">
        <f aca="false">SUM(W18)</f>
        <v>200000</v>
      </c>
      <c r="X17" s="187" t="n">
        <f aca="false">SUM(X18)</f>
        <v>130000</v>
      </c>
      <c r="Y17" s="187" t="n">
        <f aca="false">SUM(Y18)</f>
        <v>180000</v>
      </c>
      <c r="Z17" s="187" t="n">
        <f aca="false">SUM(Z18)</f>
        <v>163000</v>
      </c>
      <c r="AA17" s="187" t="n">
        <f aca="false">SUM(AA18)</f>
        <v>130000</v>
      </c>
      <c r="AB17" s="187" t="n">
        <f aca="false">SUM(AB18)</f>
        <v>65932.05</v>
      </c>
      <c r="AC17" s="187" t="n">
        <f aca="false">SUM(AC18)</f>
        <v>130000</v>
      </c>
      <c r="AD17" s="187" t="n">
        <f aca="false">SUM(AD18)</f>
        <v>120000</v>
      </c>
      <c r="AE17" s="187" t="n">
        <f aca="false">SUM(AE18)</f>
        <v>0</v>
      </c>
      <c r="AF17" s="187" t="n">
        <f aca="false">SUM(AF18)</f>
        <v>0</v>
      </c>
      <c r="AG17" s="187" t="n">
        <f aca="false">SUM(AG18)</f>
        <v>120000</v>
      </c>
      <c r="AH17" s="187" t="n">
        <f aca="false">SUM(AH18)</f>
        <v>84202.66</v>
      </c>
      <c r="AI17" s="187" t="n">
        <f aca="false">SUM(AI18)</f>
        <v>220000</v>
      </c>
      <c r="AJ17" s="187" t="n">
        <f aca="false">SUM(AJ18)</f>
        <v>73193.96</v>
      </c>
      <c r="AK17" s="187" t="n">
        <f aca="false">SUM(AK18)</f>
        <v>90000</v>
      </c>
      <c r="AL17" s="187" t="n">
        <f aca="false">SUM(AL18)</f>
        <v>0</v>
      </c>
      <c r="AM17" s="187" t="n">
        <f aca="false">SUM(AM18)</f>
        <v>0</v>
      </c>
      <c r="AN17" s="187" t="n">
        <f aca="false">SUM(AN18)</f>
        <v>90000</v>
      </c>
      <c r="AO17" s="176" t="n">
        <f aca="false">SUM(AN17/$AN$10)</f>
        <v>11945.0527573163</v>
      </c>
      <c r="AP17" s="188" t="n">
        <f aca="false">SUM(AP18)</f>
        <v>125000</v>
      </c>
      <c r="AQ17" s="188" t="n">
        <f aca="false">SUM(AQ18)</f>
        <v>0</v>
      </c>
      <c r="AR17" s="176" t="n">
        <f aca="false">SUM(AP17/$AN$10)</f>
        <v>16590.3510518283</v>
      </c>
      <c r="AS17" s="188" t="n">
        <f aca="false">SUM(AS18)</f>
        <v>90000</v>
      </c>
      <c r="AT17" s="188" t="n">
        <f aca="false">SUM(AT18)</f>
        <v>0</v>
      </c>
      <c r="AU17" s="176" t="n">
        <f aca="false">SUM(AU18)</f>
        <v>7943.2</v>
      </c>
      <c r="AV17" s="177" t="n">
        <f aca="false">SUM(AU17/AR17*100)</f>
        <v>47.87843232</v>
      </c>
    </row>
    <row r="18" customFormat="false" ht="12.75" hidden="true" customHeight="false" outlineLevel="0" collapsed="false">
      <c r="A18" s="178"/>
      <c r="B18" s="172"/>
      <c r="C18" s="172"/>
      <c r="D18" s="172"/>
      <c r="E18" s="172"/>
      <c r="F18" s="172"/>
      <c r="G18" s="172"/>
      <c r="H18" s="172"/>
      <c r="I18" s="185" t="s">
        <v>209</v>
      </c>
      <c r="J18" s="186"/>
      <c r="K18" s="187" t="e">
        <f aca="false">SUM(K21)</f>
        <v>#REF!</v>
      </c>
      <c r="L18" s="187" t="e">
        <f aca="false">SUM(L21)</f>
        <v>#REF!</v>
      </c>
      <c r="M18" s="187" t="e">
        <f aca="false">SUM(M21)</f>
        <v>#REF!</v>
      </c>
      <c r="N18" s="187" t="n">
        <f aca="false">SUM(N21)</f>
        <v>108000</v>
      </c>
      <c r="O18" s="187" t="n">
        <f aca="false">SUM(O21)</f>
        <v>108000</v>
      </c>
      <c r="P18" s="187" t="n">
        <f aca="false">SUM(P21)</f>
        <v>108000</v>
      </c>
      <c r="Q18" s="187" t="n">
        <f aca="false">SUM(Q21)</f>
        <v>108000</v>
      </c>
      <c r="R18" s="187" t="n">
        <f aca="false">SUM(R21)</f>
        <v>57838.38</v>
      </c>
      <c r="S18" s="187" t="n">
        <f aca="false">SUM(S21)</f>
        <v>115000</v>
      </c>
      <c r="T18" s="187" t="n">
        <f aca="false">SUM(T21)</f>
        <v>41004.14</v>
      </c>
      <c r="U18" s="187" t="n">
        <f aca="false">SUM(U21)</f>
        <v>0</v>
      </c>
      <c r="V18" s="187" t="n">
        <f aca="false">SUM(V21)</f>
        <v>846.666666666667</v>
      </c>
      <c r="W18" s="187" t="n">
        <f aca="false">SUM(W21)</f>
        <v>200000</v>
      </c>
      <c r="X18" s="187" t="n">
        <f aca="false">SUM(X21)</f>
        <v>130000</v>
      </c>
      <c r="Y18" s="187" t="n">
        <f aca="false">SUM(Y21)</f>
        <v>180000</v>
      </c>
      <c r="Z18" s="187" t="n">
        <f aca="false">SUM(Z21)</f>
        <v>163000</v>
      </c>
      <c r="AA18" s="187" t="n">
        <f aca="false">SUM(AA21)</f>
        <v>130000</v>
      </c>
      <c r="AB18" s="187" t="n">
        <f aca="false">SUM(AB21)</f>
        <v>65932.05</v>
      </c>
      <c r="AC18" s="187" t="n">
        <f aca="false">SUM(AC21)</f>
        <v>130000</v>
      </c>
      <c r="AD18" s="187" t="n">
        <f aca="false">SUM(AD21)</f>
        <v>120000</v>
      </c>
      <c r="AE18" s="187" t="n">
        <f aca="false">SUM(AE21)</f>
        <v>0</v>
      </c>
      <c r="AF18" s="187" t="n">
        <f aca="false">SUM(AF21)</f>
        <v>0</v>
      </c>
      <c r="AG18" s="187" t="n">
        <f aca="false">SUM(AG21)</f>
        <v>120000</v>
      </c>
      <c r="AH18" s="187" t="n">
        <f aca="false">SUM(AH21)</f>
        <v>84202.66</v>
      </c>
      <c r="AI18" s="187" t="n">
        <f aca="false">SUM(AI21)</f>
        <v>220000</v>
      </c>
      <c r="AJ18" s="187" t="n">
        <f aca="false">SUM(AJ21)</f>
        <v>73193.96</v>
      </c>
      <c r="AK18" s="187" t="n">
        <f aca="false">SUM(AK21)</f>
        <v>90000</v>
      </c>
      <c r="AL18" s="187" t="n">
        <f aca="false">SUM(AL21)</f>
        <v>0</v>
      </c>
      <c r="AM18" s="187" t="n">
        <f aca="false">SUM(AM21)</f>
        <v>0</v>
      </c>
      <c r="AN18" s="187" t="n">
        <f aca="false">SUM(AN21)</f>
        <v>90000</v>
      </c>
      <c r="AO18" s="176" t="n">
        <f aca="false">SUM(AN18/$AN$10)</f>
        <v>11945.0527573163</v>
      </c>
      <c r="AP18" s="188" t="n">
        <f aca="false">SUM(AP21)</f>
        <v>125000</v>
      </c>
      <c r="AQ18" s="188" t="n">
        <f aca="false">SUM(AQ21)</f>
        <v>0</v>
      </c>
      <c r="AR18" s="176" t="n">
        <f aca="false">SUM(AP18/$AN$10)</f>
        <v>16590.3510518283</v>
      </c>
      <c r="AS18" s="188" t="n">
        <f aca="false">SUM(AS21)</f>
        <v>90000</v>
      </c>
      <c r="AT18" s="188" t="n">
        <f aca="false">SUM(AT21)</f>
        <v>0</v>
      </c>
      <c r="AU18" s="176" t="n">
        <f aca="false">SUM(AU19:AU20)</f>
        <v>7943.2</v>
      </c>
      <c r="AV18" s="177" t="n">
        <f aca="false">SUM(AU18/AR18*100)</f>
        <v>47.87843232</v>
      </c>
    </row>
    <row r="19" customFormat="false" ht="12.75" hidden="true" customHeight="false" outlineLevel="0" collapsed="false">
      <c r="A19" s="178"/>
      <c r="B19" s="172" t="s">
        <v>210</v>
      </c>
      <c r="C19" s="172"/>
      <c r="D19" s="172"/>
      <c r="E19" s="172"/>
      <c r="F19" s="172"/>
      <c r="G19" s="172"/>
      <c r="H19" s="172"/>
      <c r="I19" s="185" t="s">
        <v>211</v>
      </c>
      <c r="J19" s="186" t="s">
        <v>114</v>
      </c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 t="n">
        <v>90000</v>
      </c>
      <c r="AO19" s="176" t="n">
        <f aca="false">SUM(AN19/$AN$10)</f>
        <v>11945.0527573163</v>
      </c>
      <c r="AP19" s="188" t="n">
        <f aca="false">SUM(AP21)</f>
        <v>125000</v>
      </c>
      <c r="AQ19" s="188" t="n">
        <f aca="false">SUM(AQ21)</f>
        <v>0</v>
      </c>
      <c r="AR19" s="176" t="n">
        <v>6590.35</v>
      </c>
      <c r="AS19" s="188" t="n">
        <f aca="false">SUM(AS21)</f>
        <v>90000</v>
      </c>
      <c r="AT19" s="188" t="n">
        <f aca="false">SUM(AT21)</f>
        <v>0</v>
      </c>
      <c r="AU19" s="176" t="n">
        <f aca="false">SUM(AW24+AW27)</f>
        <v>3007.26</v>
      </c>
      <c r="AV19" s="177" t="n">
        <f aca="false">SUM(AU19/AR19*100)</f>
        <v>45.6312638934199</v>
      </c>
    </row>
    <row r="20" customFormat="false" ht="12.75" hidden="true" customHeight="false" outlineLevel="0" collapsed="false">
      <c r="A20" s="178"/>
      <c r="B20" s="172" t="s">
        <v>229</v>
      </c>
      <c r="C20" s="172"/>
      <c r="D20" s="172"/>
      <c r="E20" s="172"/>
      <c r="F20" s="172"/>
      <c r="G20" s="172"/>
      <c r="H20" s="172"/>
      <c r="I20" s="201" t="s">
        <v>230</v>
      </c>
      <c r="J20" s="186" t="s">
        <v>28</v>
      </c>
      <c r="K20" s="172"/>
      <c r="L20" s="172"/>
      <c r="M20" s="172"/>
      <c r="N20" s="172"/>
      <c r="O20" s="172"/>
      <c r="P20" s="201" t="s">
        <v>230</v>
      </c>
      <c r="Q20" s="186" t="s">
        <v>28</v>
      </c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76"/>
      <c r="AP20" s="188"/>
      <c r="AQ20" s="188"/>
      <c r="AR20" s="176" t="n">
        <v>10000</v>
      </c>
      <c r="AS20" s="188"/>
      <c r="AT20" s="188"/>
      <c r="AU20" s="176" t="n">
        <v>4935.94</v>
      </c>
      <c r="AV20" s="177"/>
    </row>
    <row r="21" customFormat="false" ht="12.75" hidden="true" customHeight="false" outlineLevel="0" collapsed="false">
      <c r="A21" s="189"/>
      <c r="B21" s="190"/>
      <c r="C21" s="190"/>
      <c r="D21" s="190"/>
      <c r="E21" s="190"/>
      <c r="F21" s="190"/>
      <c r="G21" s="190"/>
      <c r="H21" s="190"/>
      <c r="I21" s="191" t="n">
        <v>3</v>
      </c>
      <c r="J21" s="84" t="s">
        <v>64</v>
      </c>
      <c r="K21" s="192" t="e">
        <f aca="false">SUM(K22)</f>
        <v>#REF!</v>
      </c>
      <c r="L21" s="192" t="e">
        <f aca="false">SUM(L22)</f>
        <v>#REF!</v>
      </c>
      <c r="M21" s="192" t="e">
        <f aca="false">SUM(M22)</f>
        <v>#REF!</v>
      </c>
      <c r="N21" s="192" t="n">
        <f aca="false">SUM(N22)</f>
        <v>108000</v>
      </c>
      <c r="O21" s="192" t="n">
        <f aca="false">SUM(O22)</f>
        <v>108000</v>
      </c>
      <c r="P21" s="192" t="n">
        <f aca="false">SUM(P22)</f>
        <v>108000</v>
      </c>
      <c r="Q21" s="192" t="n">
        <f aca="false">SUM(Q22)</f>
        <v>108000</v>
      </c>
      <c r="R21" s="192" t="n">
        <f aca="false">SUM(R22)</f>
        <v>57838.38</v>
      </c>
      <c r="S21" s="192" t="n">
        <f aca="false">SUM(S22)</f>
        <v>115000</v>
      </c>
      <c r="T21" s="192" t="n">
        <f aca="false">SUM(T22)</f>
        <v>41004.14</v>
      </c>
      <c r="U21" s="192" t="n">
        <f aca="false">SUM(U22)</f>
        <v>0</v>
      </c>
      <c r="V21" s="192" t="n">
        <f aca="false">SUM(V22)</f>
        <v>846.666666666667</v>
      </c>
      <c r="W21" s="192" t="n">
        <f aca="false">SUM(W22)</f>
        <v>200000</v>
      </c>
      <c r="X21" s="192" t="n">
        <f aca="false">SUM(X22)</f>
        <v>130000</v>
      </c>
      <c r="Y21" s="192" t="n">
        <f aca="false">SUM(Y22)</f>
        <v>180000</v>
      </c>
      <c r="Z21" s="192" t="n">
        <f aca="false">SUM(Z22)</f>
        <v>163000</v>
      </c>
      <c r="AA21" s="192" t="n">
        <f aca="false">SUM(AA22)</f>
        <v>130000</v>
      </c>
      <c r="AB21" s="192" t="n">
        <f aca="false">SUM(AB22)</f>
        <v>65932.05</v>
      </c>
      <c r="AC21" s="192" t="n">
        <f aca="false">SUM(AC22)</f>
        <v>130000</v>
      </c>
      <c r="AD21" s="192" t="n">
        <f aca="false">SUM(AD22)</f>
        <v>120000</v>
      </c>
      <c r="AE21" s="192" t="n">
        <f aca="false">SUM(AE22)</f>
        <v>0</v>
      </c>
      <c r="AF21" s="192" t="n">
        <f aca="false">SUM(AF22)</f>
        <v>0</v>
      </c>
      <c r="AG21" s="192" t="n">
        <f aca="false">SUM(AG22)</f>
        <v>120000</v>
      </c>
      <c r="AH21" s="192" t="n">
        <f aca="false">SUM(AH22)</f>
        <v>84202.66</v>
      </c>
      <c r="AI21" s="192" t="n">
        <f aca="false">SUM(AI22)</f>
        <v>220000</v>
      </c>
      <c r="AJ21" s="192" t="n">
        <f aca="false">SUM(AJ22)</f>
        <v>73193.96</v>
      </c>
      <c r="AK21" s="192" t="n">
        <f aca="false">SUM(AK22)</f>
        <v>90000</v>
      </c>
      <c r="AL21" s="192" t="n">
        <f aca="false">SUM(AL22)</f>
        <v>0</v>
      </c>
      <c r="AM21" s="192" t="n">
        <f aca="false">SUM(AM22)</f>
        <v>0</v>
      </c>
      <c r="AN21" s="192" t="n">
        <f aca="false">SUM(AN22)</f>
        <v>90000</v>
      </c>
      <c r="AO21" s="176" t="n">
        <f aca="false">SUM(AN21/$AN$10)</f>
        <v>11945.0527573163</v>
      </c>
      <c r="AP21" s="176" t="n">
        <f aca="false">SUM(AP22)</f>
        <v>125000</v>
      </c>
      <c r="AQ21" s="176" t="n">
        <f aca="false">SUM(AQ22)</f>
        <v>0</v>
      </c>
      <c r="AR21" s="176" t="n">
        <f aca="false">SUM(AP21/$AN$10)</f>
        <v>16590.3510518283</v>
      </c>
      <c r="AS21" s="176" t="n">
        <f aca="false">SUM(AS22)</f>
        <v>90000</v>
      </c>
      <c r="AT21" s="176" t="n">
        <f aca="false">SUM(AT22)</f>
        <v>0</v>
      </c>
      <c r="AU21" s="176" t="n">
        <f aca="false">SUM(AU22)</f>
        <v>7943.2</v>
      </c>
      <c r="AV21" s="177" t="n">
        <f aca="false">SUM(AU21/AR21*100)</f>
        <v>47.87843232</v>
      </c>
    </row>
    <row r="22" customFormat="false" ht="12.75" hidden="true" customHeight="false" outlineLevel="0" collapsed="false">
      <c r="A22" s="189"/>
      <c r="B22" s="190"/>
      <c r="C22" s="190"/>
      <c r="D22" s="190"/>
      <c r="E22" s="190"/>
      <c r="F22" s="190"/>
      <c r="G22" s="190"/>
      <c r="H22" s="190"/>
      <c r="I22" s="191" t="n">
        <v>32</v>
      </c>
      <c r="J22" s="84" t="s">
        <v>66</v>
      </c>
      <c r="K22" s="192" t="e">
        <f aca="false">SUM(#REF!+K23)</f>
        <v>#REF!</v>
      </c>
      <c r="L22" s="192" t="e">
        <f aca="false">SUM(#REF!+L23)</f>
        <v>#REF!</v>
      </c>
      <c r="M22" s="192" t="e">
        <f aca="false">SUM(#REF!+M23)</f>
        <v>#REF!</v>
      </c>
      <c r="N22" s="192" t="n">
        <f aca="false">SUM(N23)</f>
        <v>108000</v>
      </c>
      <c r="O22" s="192" t="n">
        <f aca="false">SUM(O23)</f>
        <v>108000</v>
      </c>
      <c r="P22" s="192" t="n">
        <f aca="false">SUM(P23)</f>
        <v>108000</v>
      </c>
      <c r="Q22" s="192" t="n">
        <f aca="false">SUM(Q23)</f>
        <v>108000</v>
      </c>
      <c r="R22" s="192" t="n">
        <f aca="false">SUM(R23)</f>
        <v>57838.38</v>
      </c>
      <c r="S22" s="192" t="n">
        <f aca="false">SUM(S23)</f>
        <v>115000</v>
      </c>
      <c r="T22" s="192" t="n">
        <f aca="false">SUM(T23)</f>
        <v>41004.14</v>
      </c>
      <c r="U22" s="192" t="n">
        <f aca="false">SUM(U23)</f>
        <v>0</v>
      </c>
      <c r="V22" s="192" t="n">
        <f aca="false">SUM(V23)</f>
        <v>846.666666666667</v>
      </c>
      <c r="W22" s="192" t="n">
        <f aca="false">SUM(W23)</f>
        <v>200000</v>
      </c>
      <c r="X22" s="192" t="n">
        <f aca="false">SUM(X23)</f>
        <v>130000</v>
      </c>
      <c r="Y22" s="192" t="n">
        <f aca="false">SUM(Y23)</f>
        <v>180000</v>
      </c>
      <c r="Z22" s="192" t="n">
        <f aca="false">SUM(Z23)</f>
        <v>163000</v>
      </c>
      <c r="AA22" s="192" t="n">
        <f aca="false">SUM(AA23)</f>
        <v>130000</v>
      </c>
      <c r="AB22" s="192" t="n">
        <f aca="false">SUM(AB23)</f>
        <v>65932.05</v>
      </c>
      <c r="AC22" s="192" t="n">
        <f aca="false">SUM(AC23)</f>
        <v>130000</v>
      </c>
      <c r="AD22" s="192" t="n">
        <f aca="false">SUM(AD23)</f>
        <v>120000</v>
      </c>
      <c r="AE22" s="192" t="n">
        <f aca="false">SUM(AE23)</f>
        <v>0</v>
      </c>
      <c r="AF22" s="192" t="n">
        <f aca="false">SUM(AF23)</f>
        <v>0</v>
      </c>
      <c r="AG22" s="192" t="n">
        <f aca="false">SUM(AG23)</f>
        <v>120000</v>
      </c>
      <c r="AH22" s="192" t="n">
        <f aca="false">SUM(AH23)</f>
        <v>84202.66</v>
      </c>
      <c r="AI22" s="192" t="n">
        <f aca="false">SUM(AI23)</f>
        <v>220000</v>
      </c>
      <c r="AJ22" s="192" t="n">
        <f aca="false">SUM(AJ23)</f>
        <v>73193.96</v>
      </c>
      <c r="AK22" s="192" t="n">
        <f aca="false">SUM(AK23)</f>
        <v>90000</v>
      </c>
      <c r="AL22" s="192" t="n">
        <f aca="false">SUM(AL23)</f>
        <v>0</v>
      </c>
      <c r="AM22" s="192" t="n">
        <f aca="false">SUM(AM23)</f>
        <v>0</v>
      </c>
      <c r="AN22" s="192" t="n">
        <f aca="false">SUM(AN23)</f>
        <v>90000</v>
      </c>
      <c r="AO22" s="176" t="n">
        <f aca="false">SUM(AN22/$AN$10)</f>
        <v>11945.0527573163</v>
      </c>
      <c r="AP22" s="176" t="n">
        <f aca="false">SUM(AP23)</f>
        <v>125000</v>
      </c>
      <c r="AQ22" s="176"/>
      <c r="AR22" s="176" t="n">
        <f aca="false">SUM(AP22/$AN$10)</f>
        <v>16590.3510518283</v>
      </c>
      <c r="AS22" s="176" t="n">
        <v>90000</v>
      </c>
      <c r="AT22" s="176"/>
      <c r="AU22" s="176" t="n">
        <f aca="false">SUM(AU23)</f>
        <v>7943.2</v>
      </c>
      <c r="AV22" s="177" t="n">
        <f aca="false">SUM(AU22/AR22*100)</f>
        <v>47.87843232</v>
      </c>
    </row>
    <row r="23" customFormat="false" ht="12.75" hidden="true" customHeight="false" outlineLevel="0" collapsed="false">
      <c r="A23" s="193"/>
      <c r="B23" s="194" t="s">
        <v>83</v>
      </c>
      <c r="C23" s="194"/>
      <c r="D23" s="194"/>
      <c r="E23" s="194"/>
      <c r="F23" s="194"/>
      <c r="G23" s="194"/>
      <c r="H23" s="194"/>
      <c r="I23" s="195" t="n">
        <v>329</v>
      </c>
      <c r="J23" s="196" t="s">
        <v>212</v>
      </c>
      <c r="K23" s="197" t="n">
        <f aca="false">SUM(K24:K27)</f>
        <v>0</v>
      </c>
      <c r="L23" s="197" t="n">
        <f aca="false">SUM(L24:L27)</f>
        <v>0</v>
      </c>
      <c r="M23" s="197" t="n">
        <f aca="false">SUM(M24:M27)</f>
        <v>0</v>
      </c>
      <c r="N23" s="197" t="n">
        <f aca="false">SUM(N24:N27)</f>
        <v>108000</v>
      </c>
      <c r="O23" s="197" t="n">
        <f aca="false">SUM(O24:O27)</f>
        <v>108000</v>
      </c>
      <c r="P23" s="197" t="n">
        <f aca="false">SUM(P24:P27)</f>
        <v>108000</v>
      </c>
      <c r="Q23" s="197" t="n">
        <f aca="false">SUM(Q24:Q27)</f>
        <v>108000</v>
      </c>
      <c r="R23" s="197" t="n">
        <f aca="false">SUM(R24:R27)</f>
        <v>57838.38</v>
      </c>
      <c r="S23" s="197" t="n">
        <f aca="false">SUM(S24:S27)</f>
        <v>115000</v>
      </c>
      <c r="T23" s="197" t="n">
        <f aca="false">SUM(T24:T27)</f>
        <v>41004.14</v>
      </c>
      <c r="U23" s="197" t="n">
        <f aca="false">SUM(U24:U27)</f>
        <v>0</v>
      </c>
      <c r="V23" s="197" t="n">
        <f aca="false">SUM(V24:V27)</f>
        <v>846.666666666667</v>
      </c>
      <c r="W23" s="197" t="n">
        <f aca="false">SUM(W24:W27)</f>
        <v>200000</v>
      </c>
      <c r="X23" s="197" t="n">
        <f aca="false">SUM(X24:X27)</f>
        <v>130000</v>
      </c>
      <c r="Y23" s="197" t="n">
        <f aca="false">SUM(Y24:Y27)</f>
        <v>180000</v>
      </c>
      <c r="Z23" s="197" t="n">
        <f aca="false">SUM(Z24:Z27)</f>
        <v>163000</v>
      </c>
      <c r="AA23" s="197" t="n">
        <f aca="false">SUM(AA24:AA27)</f>
        <v>130000</v>
      </c>
      <c r="AB23" s="197" t="n">
        <f aca="false">SUM(AB24:AB27)</f>
        <v>65932.05</v>
      </c>
      <c r="AC23" s="197" t="n">
        <f aca="false">SUM(AC24:AC27)</f>
        <v>130000</v>
      </c>
      <c r="AD23" s="197" t="n">
        <f aca="false">SUM(AD24:AD27)</f>
        <v>120000</v>
      </c>
      <c r="AE23" s="197" t="n">
        <f aca="false">SUM(AE24:AE27)</f>
        <v>0</v>
      </c>
      <c r="AF23" s="197" t="n">
        <f aca="false">SUM(AF24:AF27)</f>
        <v>0</v>
      </c>
      <c r="AG23" s="197" t="n">
        <f aca="false">SUM(AG24:AG27)</f>
        <v>120000</v>
      </c>
      <c r="AH23" s="197" t="n">
        <f aca="false">SUM(AH24:AH27)</f>
        <v>84202.66</v>
      </c>
      <c r="AI23" s="197" t="n">
        <f aca="false">SUM(AI24:AI27)</f>
        <v>220000</v>
      </c>
      <c r="AJ23" s="197" t="n">
        <f aca="false">SUM(AJ24:AJ27)</f>
        <v>73193.96</v>
      </c>
      <c r="AK23" s="197" t="n">
        <f aca="false">SUM(AK24:AK27)</f>
        <v>90000</v>
      </c>
      <c r="AL23" s="197" t="n">
        <f aca="false">SUM(AL24:AL27)</f>
        <v>0</v>
      </c>
      <c r="AM23" s="197" t="n">
        <f aca="false">SUM(AM24:AM27)</f>
        <v>0</v>
      </c>
      <c r="AN23" s="197" t="n">
        <f aca="false">SUM(AN24:AN27)</f>
        <v>90000</v>
      </c>
      <c r="AO23" s="176" t="n">
        <f aca="false">SUM(AN23/$AN$10)</f>
        <v>11945.0527573163</v>
      </c>
      <c r="AP23" s="188" t="n">
        <f aca="false">SUM(AP24:AP27)</f>
        <v>125000</v>
      </c>
      <c r="AQ23" s="188"/>
      <c r="AR23" s="176" t="n">
        <f aca="false">SUM(AP23/$AN$10)</f>
        <v>16590.3510518283</v>
      </c>
      <c r="AS23" s="176" t="n">
        <f aca="false">SUM(AQ23/$AN$10)</f>
        <v>0</v>
      </c>
      <c r="AT23" s="176" t="n">
        <f aca="false">SUM(AR23/$AN$10)</f>
        <v>2201.91798418319</v>
      </c>
      <c r="AU23" s="176" t="n">
        <f aca="false">SUM(AU24:AU27)</f>
        <v>7943.2</v>
      </c>
      <c r="AV23" s="177" t="n">
        <f aca="false">SUM(AU23/AR23*100)</f>
        <v>47.87843232</v>
      </c>
    </row>
    <row r="24" customFormat="false" ht="12.75" hidden="true" customHeight="false" outlineLevel="0" collapsed="false">
      <c r="A24" s="193"/>
      <c r="B24" s="194"/>
      <c r="C24" s="194"/>
      <c r="D24" s="194"/>
      <c r="E24" s="194"/>
      <c r="F24" s="194"/>
      <c r="G24" s="194"/>
      <c r="H24" s="194"/>
      <c r="I24" s="195" t="n">
        <v>32911</v>
      </c>
      <c r="J24" s="196" t="s">
        <v>213</v>
      </c>
      <c r="K24" s="197"/>
      <c r="L24" s="197"/>
      <c r="M24" s="197"/>
      <c r="N24" s="197" t="n">
        <v>100000</v>
      </c>
      <c r="O24" s="197" t="n">
        <v>100000</v>
      </c>
      <c r="P24" s="197" t="n">
        <v>100000</v>
      </c>
      <c r="Q24" s="197" t="n">
        <v>100000</v>
      </c>
      <c r="R24" s="197" t="n">
        <v>28652.38</v>
      </c>
      <c r="S24" s="197" t="n">
        <v>80000</v>
      </c>
      <c r="T24" s="197" t="n">
        <v>36253.9</v>
      </c>
      <c r="U24" s="197"/>
      <c r="V24" s="176" t="n">
        <f aca="false">S24/P24*100</f>
        <v>80</v>
      </c>
      <c r="W24" s="188" t="n">
        <v>80000</v>
      </c>
      <c r="X24" s="197" t="n">
        <v>100000</v>
      </c>
      <c r="Y24" s="197" t="n">
        <v>100000</v>
      </c>
      <c r="Z24" s="197" t="n">
        <v>100000</v>
      </c>
      <c r="AA24" s="197" t="n">
        <v>100000</v>
      </c>
      <c r="AB24" s="197" t="n">
        <v>19829.59</v>
      </c>
      <c r="AC24" s="197" t="n">
        <v>100000</v>
      </c>
      <c r="AD24" s="197" t="n">
        <v>80000</v>
      </c>
      <c r="AE24" s="197"/>
      <c r="AF24" s="197"/>
      <c r="AG24" s="198" t="n">
        <v>80000</v>
      </c>
      <c r="AH24" s="197" t="n">
        <v>60839.65</v>
      </c>
      <c r="AI24" s="197" t="n">
        <v>80000</v>
      </c>
      <c r="AJ24" s="129" t="n">
        <v>27663.23</v>
      </c>
      <c r="AK24" s="197" t="n">
        <v>50000</v>
      </c>
      <c r="AL24" s="197"/>
      <c r="AM24" s="197"/>
      <c r="AN24" s="129" t="n">
        <f aca="false">SUM(AK24+AL24-AM24)</f>
        <v>50000</v>
      </c>
      <c r="AO24" s="176" t="n">
        <f aca="false">SUM(AN24/$AN$10)</f>
        <v>6636.1404207313</v>
      </c>
      <c r="AP24" s="131" t="n">
        <v>50000</v>
      </c>
      <c r="AQ24" s="131"/>
      <c r="AR24" s="176" t="n">
        <f aca="false">SUM(AP24/$AN$10)</f>
        <v>6636.1404207313</v>
      </c>
      <c r="AS24" s="131"/>
      <c r="AT24" s="131"/>
      <c r="AU24" s="176" t="n">
        <v>2617.64</v>
      </c>
      <c r="AV24" s="177" t="n">
        <f aca="false">SUM(AU24/AR24*100)</f>
        <v>39.44521716</v>
      </c>
      <c r="AW24" s="176" t="n">
        <v>2617.64</v>
      </c>
      <c r="BB24" s="19" t="n">
        <f aca="false">SUM(AW24+AX24+AY24+AZ24+BA24)</f>
        <v>2617.64</v>
      </c>
      <c r="BC24" s="143" t="n">
        <f aca="false">SUM(AU24-BB24)</f>
        <v>0</v>
      </c>
    </row>
    <row r="25" customFormat="false" ht="12.75" hidden="true" customHeight="false" outlineLevel="0" collapsed="false">
      <c r="A25" s="193"/>
      <c r="B25" s="194"/>
      <c r="C25" s="194"/>
      <c r="D25" s="194"/>
      <c r="E25" s="194"/>
      <c r="F25" s="194"/>
      <c r="G25" s="194"/>
      <c r="H25" s="194"/>
      <c r="I25" s="195" t="n">
        <v>32921</v>
      </c>
      <c r="J25" s="196" t="s">
        <v>214</v>
      </c>
      <c r="K25" s="197"/>
      <c r="L25" s="197"/>
      <c r="M25" s="197"/>
      <c r="N25" s="197" t="n">
        <v>5000</v>
      </c>
      <c r="O25" s="197" t="n">
        <v>5000</v>
      </c>
      <c r="P25" s="197" t="n">
        <v>5000</v>
      </c>
      <c r="Q25" s="197" t="n">
        <v>5000</v>
      </c>
      <c r="R25" s="197" t="n">
        <v>25856.88</v>
      </c>
      <c r="S25" s="197" t="n">
        <v>30000</v>
      </c>
      <c r="T25" s="197" t="n">
        <v>1754.19</v>
      </c>
      <c r="U25" s="197"/>
      <c r="V25" s="176" t="n">
        <f aca="false">S25/P25*100</f>
        <v>600</v>
      </c>
      <c r="W25" s="188" t="n">
        <v>15000</v>
      </c>
      <c r="X25" s="197" t="n">
        <v>15000</v>
      </c>
      <c r="Y25" s="197" t="n">
        <v>15000</v>
      </c>
      <c r="Z25" s="197" t="n">
        <v>15000</v>
      </c>
      <c r="AA25" s="197" t="n">
        <v>15000</v>
      </c>
      <c r="AB25" s="197" t="n">
        <v>1916.2</v>
      </c>
      <c r="AC25" s="197" t="n">
        <v>15000</v>
      </c>
      <c r="AD25" s="197" t="n">
        <v>15000</v>
      </c>
      <c r="AE25" s="197"/>
      <c r="AF25" s="197"/>
      <c r="AG25" s="198" t="n">
        <f aca="false">SUM(AC25+AE25-AF25)</f>
        <v>15000</v>
      </c>
      <c r="AH25" s="197" t="n">
        <v>1596.84</v>
      </c>
      <c r="AI25" s="197" t="n">
        <v>15000</v>
      </c>
      <c r="AJ25" s="129" t="n">
        <v>0</v>
      </c>
      <c r="AK25" s="197" t="n">
        <v>15000</v>
      </c>
      <c r="AL25" s="197"/>
      <c r="AM25" s="197"/>
      <c r="AN25" s="129" t="n">
        <f aca="false">SUM(AK25+AL25-AM25)</f>
        <v>15000</v>
      </c>
      <c r="AO25" s="176" t="n">
        <f aca="false">SUM(AN25/$AN$10)</f>
        <v>1990.84212621939</v>
      </c>
      <c r="AP25" s="131" t="n">
        <v>15000</v>
      </c>
      <c r="AQ25" s="131"/>
      <c r="AR25" s="176" t="n">
        <f aca="false">SUM(AP25/$AN$10)</f>
        <v>1990.84212621939</v>
      </c>
      <c r="AS25" s="131"/>
      <c r="AT25" s="131"/>
      <c r="AU25" s="176"/>
      <c r="AV25" s="177" t="n">
        <f aca="false">SUM(AU25/AR25*100)</f>
        <v>0</v>
      </c>
      <c r="AW25" s="176"/>
      <c r="BB25" s="19" t="n">
        <f aca="false">SUM(AW25+AX25+AY25+AZ25+BA25)</f>
        <v>0</v>
      </c>
      <c r="BC25" s="143" t="n">
        <f aca="false">SUM(AU25-BB25)</f>
        <v>0</v>
      </c>
    </row>
    <row r="26" customFormat="false" ht="12.75" hidden="true" customHeight="false" outlineLevel="0" collapsed="false">
      <c r="A26" s="193"/>
      <c r="B26" s="194"/>
      <c r="C26" s="194"/>
      <c r="D26" s="194"/>
      <c r="E26" s="194"/>
      <c r="F26" s="194"/>
      <c r="G26" s="194"/>
      <c r="H26" s="194"/>
      <c r="I26" s="195" t="n">
        <v>32931</v>
      </c>
      <c r="J26" s="196" t="s">
        <v>215</v>
      </c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76"/>
      <c r="W26" s="188" t="n">
        <v>100000</v>
      </c>
      <c r="X26" s="197"/>
      <c r="Y26" s="197" t="n">
        <v>50000</v>
      </c>
      <c r="Z26" s="197" t="n">
        <v>35000</v>
      </c>
      <c r="AA26" s="197" t="n">
        <v>0</v>
      </c>
      <c r="AB26" s="197" t="n">
        <v>33526.45</v>
      </c>
      <c r="AC26" s="197" t="n">
        <v>0</v>
      </c>
      <c r="AD26" s="197"/>
      <c r="AE26" s="197"/>
      <c r="AF26" s="197"/>
      <c r="AG26" s="198" t="n">
        <f aca="false">SUM(AC26+AE26-AF26)</f>
        <v>0</v>
      </c>
      <c r="AH26" s="197"/>
      <c r="AI26" s="197" t="n">
        <v>100000</v>
      </c>
      <c r="AJ26" s="129" t="n">
        <v>32350.4</v>
      </c>
      <c r="AK26" s="197" t="n">
        <v>0</v>
      </c>
      <c r="AL26" s="197"/>
      <c r="AM26" s="197"/>
      <c r="AN26" s="129" t="n">
        <f aca="false">SUM(AK26+AL26-AM26)</f>
        <v>0</v>
      </c>
      <c r="AO26" s="176" t="n">
        <f aca="false">SUM(AN26/$AN$10)</f>
        <v>0</v>
      </c>
      <c r="AP26" s="131" t="n">
        <v>30000</v>
      </c>
      <c r="AQ26" s="131"/>
      <c r="AR26" s="176" t="n">
        <f aca="false">SUM(AP26/$AN$10)</f>
        <v>3981.68425243878</v>
      </c>
      <c r="AS26" s="131"/>
      <c r="AT26" s="131"/>
      <c r="AU26" s="176" t="n">
        <v>4935.94</v>
      </c>
      <c r="AV26" s="177" t="n">
        <f aca="false">SUM(AU26/AR26*100)</f>
        <v>123.9661331</v>
      </c>
      <c r="AW26" s="176"/>
      <c r="AY26" s="19" t="n">
        <v>4935.94</v>
      </c>
      <c r="BB26" s="19" t="n">
        <f aca="false">SUM(AW26+AX26+AY26+AZ26+BA26)</f>
        <v>4935.94</v>
      </c>
      <c r="BC26" s="143" t="n">
        <f aca="false">SUM(AU26-BB26)</f>
        <v>0</v>
      </c>
    </row>
    <row r="27" customFormat="false" ht="12.75" hidden="true" customHeight="false" outlineLevel="0" collapsed="false">
      <c r="A27" s="193"/>
      <c r="B27" s="194"/>
      <c r="C27" s="194"/>
      <c r="D27" s="194"/>
      <c r="E27" s="194"/>
      <c r="F27" s="194"/>
      <c r="G27" s="194"/>
      <c r="H27" s="194"/>
      <c r="I27" s="195" t="n">
        <v>32921</v>
      </c>
      <c r="J27" s="196" t="s">
        <v>216</v>
      </c>
      <c r="K27" s="197"/>
      <c r="L27" s="197"/>
      <c r="M27" s="197"/>
      <c r="N27" s="197" t="n">
        <v>3000</v>
      </c>
      <c r="O27" s="197" t="n">
        <v>3000</v>
      </c>
      <c r="P27" s="197" t="n">
        <v>3000</v>
      </c>
      <c r="Q27" s="197" t="n">
        <v>3000</v>
      </c>
      <c r="R27" s="197" t="n">
        <v>3329.12</v>
      </c>
      <c r="S27" s="197" t="n">
        <v>5000</v>
      </c>
      <c r="T27" s="197" t="n">
        <v>2996.05</v>
      </c>
      <c r="U27" s="197"/>
      <c r="V27" s="176" t="n">
        <f aca="false">S27/P27*100</f>
        <v>166.666666666667</v>
      </c>
      <c r="W27" s="188" t="n">
        <v>5000</v>
      </c>
      <c r="X27" s="197" t="n">
        <v>15000</v>
      </c>
      <c r="Y27" s="197" t="n">
        <v>15000</v>
      </c>
      <c r="Z27" s="197" t="n">
        <v>13000</v>
      </c>
      <c r="AA27" s="188" t="n">
        <v>15000</v>
      </c>
      <c r="AB27" s="197" t="n">
        <v>10659.81</v>
      </c>
      <c r="AC27" s="188" t="n">
        <v>15000</v>
      </c>
      <c r="AD27" s="188" t="n">
        <v>25000</v>
      </c>
      <c r="AE27" s="188"/>
      <c r="AF27" s="188"/>
      <c r="AG27" s="198" t="n">
        <v>25000</v>
      </c>
      <c r="AH27" s="188" t="n">
        <v>21766.17</v>
      </c>
      <c r="AI27" s="188" t="n">
        <v>25000</v>
      </c>
      <c r="AJ27" s="129" t="n">
        <v>13180.33</v>
      </c>
      <c r="AK27" s="197" t="n">
        <v>25000</v>
      </c>
      <c r="AL27" s="197"/>
      <c r="AM27" s="197"/>
      <c r="AN27" s="129" t="n">
        <f aca="false">SUM(AK27+AL27-AM27)</f>
        <v>25000</v>
      </c>
      <c r="AO27" s="176" t="n">
        <f aca="false">SUM(AN27/$AN$10)</f>
        <v>3318.07021036565</v>
      </c>
      <c r="AP27" s="131" t="n">
        <v>30000</v>
      </c>
      <c r="AQ27" s="131"/>
      <c r="AR27" s="176" t="n">
        <f aca="false">SUM(AP27/$AN$10)</f>
        <v>3981.68425243878</v>
      </c>
      <c r="AS27" s="131"/>
      <c r="AT27" s="131"/>
      <c r="AU27" s="176" t="n">
        <v>389.62</v>
      </c>
      <c r="AV27" s="177" t="n">
        <f aca="false">SUM(AU27/AR27*100)</f>
        <v>9.7853063</v>
      </c>
      <c r="AW27" s="176" t="n">
        <v>389.62</v>
      </c>
      <c r="BB27" s="19" t="n">
        <f aca="false">SUM(AW27+AX27+AY27+AZ27+BA27)</f>
        <v>389.62</v>
      </c>
      <c r="BC27" s="143" t="n">
        <f aca="false">SUM(AU27-BB27)</f>
        <v>0</v>
      </c>
    </row>
    <row r="28" customFormat="false" ht="12.75" hidden="true" customHeight="false" outlineLevel="0" collapsed="false">
      <c r="A28" s="178" t="s">
        <v>217</v>
      </c>
      <c r="B28" s="172"/>
      <c r="C28" s="172"/>
      <c r="D28" s="172"/>
      <c r="E28" s="172"/>
      <c r="F28" s="172"/>
      <c r="G28" s="172"/>
      <c r="H28" s="172"/>
      <c r="I28" s="185" t="s">
        <v>207</v>
      </c>
      <c r="J28" s="186" t="s">
        <v>218</v>
      </c>
      <c r="K28" s="187" t="n">
        <f aca="false">SUM(K29)</f>
        <v>0</v>
      </c>
      <c r="L28" s="187" t="n">
        <f aca="false">SUM(L29)</f>
        <v>22000</v>
      </c>
      <c r="M28" s="187" t="n">
        <f aca="false">SUM(M29)</f>
        <v>22000</v>
      </c>
      <c r="N28" s="187" t="n">
        <f aca="false">SUM(N29)</f>
        <v>20000</v>
      </c>
      <c r="O28" s="187" t="n">
        <f aca="false">SUM(O29)</f>
        <v>20000</v>
      </c>
      <c r="P28" s="187" t="n">
        <f aca="false">SUM(P29)</f>
        <v>20000</v>
      </c>
      <c r="Q28" s="187" t="n">
        <f aca="false">SUM(Q29)</f>
        <v>20000</v>
      </c>
      <c r="R28" s="187" t="n">
        <f aca="false">SUM(R29)</f>
        <v>10000</v>
      </c>
      <c r="S28" s="187" t="n">
        <f aca="false">SUM(S29)</f>
        <v>20000</v>
      </c>
      <c r="T28" s="187" t="n">
        <f aca="false">SUM(T29)</f>
        <v>5000</v>
      </c>
      <c r="U28" s="187" t="n">
        <f aca="false">SUM(U29)</f>
        <v>0</v>
      </c>
      <c r="V28" s="187" t="n">
        <f aca="false">SUM(V29)</f>
        <v>100</v>
      </c>
      <c r="W28" s="187" t="n">
        <f aca="false">SUM(W29)</f>
        <v>20000</v>
      </c>
      <c r="X28" s="187" t="n">
        <f aca="false">SUM(X29)</f>
        <v>30000</v>
      </c>
      <c r="Y28" s="187" t="n">
        <f aca="false">SUM(Y29)</f>
        <v>30000</v>
      </c>
      <c r="Z28" s="187" t="n">
        <f aca="false">SUM(Z29)</f>
        <v>30000</v>
      </c>
      <c r="AA28" s="187" t="n">
        <f aca="false">SUM(AA29)</f>
        <v>30000</v>
      </c>
      <c r="AB28" s="187" t="n">
        <f aca="false">SUM(AB29)</f>
        <v>12500</v>
      </c>
      <c r="AC28" s="187" t="n">
        <f aca="false">SUM(AC29)</f>
        <v>30000</v>
      </c>
      <c r="AD28" s="187" t="n">
        <f aca="false">SUM(AD29)</f>
        <v>30000</v>
      </c>
      <c r="AE28" s="187" t="n">
        <f aca="false">SUM(AE29)</f>
        <v>0</v>
      </c>
      <c r="AF28" s="187" t="n">
        <f aca="false">SUM(AF29)</f>
        <v>0</v>
      </c>
      <c r="AG28" s="187" t="n">
        <f aca="false">SUM(AG29)</f>
        <v>30000</v>
      </c>
      <c r="AH28" s="187" t="n">
        <f aca="false">SUM(AH29)</f>
        <v>15000</v>
      </c>
      <c r="AI28" s="187" t="n">
        <f aca="false">SUM(AI29)</f>
        <v>40000</v>
      </c>
      <c r="AJ28" s="187" t="n">
        <f aca="false">SUM(AJ29)</f>
        <v>10000</v>
      </c>
      <c r="AK28" s="187" t="n">
        <f aca="false">SUM(AK29)</f>
        <v>40000</v>
      </c>
      <c r="AL28" s="187" t="n">
        <f aca="false">SUM(AL29)</f>
        <v>0</v>
      </c>
      <c r="AM28" s="187" t="n">
        <f aca="false">SUM(AM29)</f>
        <v>0</v>
      </c>
      <c r="AN28" s="187" t="n">
        <f aca="false">SUM(AN29)</f>
        <v>40000</v>
      </c>
      <c r="AO28" s="176" t="n">
        <f aca="false">SUM(AN28/$AN$10)</f>
        <v>5308.91233658504</v>
      </c>
      <c r="AP28" s="188" t="n">
        <f aca="false">SUM(AP29)</f>
        <v>40000</v>
      </c>
      <c r="AQ28" s="188" t="n">
        <f aca="false">SUM(AQ29)</f>
        <v>0</v>
      </c>
      <c r="AR28" s="176" t="n">
        <f aca="false">SUM(AP28/$AN$10)</f>
        <v>5308.91233658504</v>
      </c>
      <c r="AS28" s="188" t="n">
        <f aca="false">SUM(AS29)</f>
        <v>40000</v>
      </c>
      <c r="AT28" s="188" t="n">
        <f aca="false">SUM(AT29)</f>
        <v>0</v>
      </c>
      <c r="AU28" s="176" t="n">
        <f aca="false">SUM(AU29)</f>
        <v>1327.25</v>
      </c>
      <c r="AV28" s="177" t="n">
        <f aca="false">SUM(AU28/AR28*100)</f>
        <v>25.0004128125</v>
      </c>
      <c r="AW28" s="176"/>
      <c r="BB28" s="19" t="n">
        <f aca="false">SUM(AW28+AX28+AY28+AZ28+BA28)</f>
        <v>0</v>
      </c>
      <c r="BC28" s="143" t="n">
        <f aca="false">SUM(AU28-BB28)</f>
        <v>1327.25</v>
      </c>
    </row>
    <row r="29" customFormat="false" ht="12.75" hidden="true" customHeight="false" outlineLevel="0" collapsed="false">
      <c r="A29" s="178"/>
      <c r="B29" s="172"/>
      <c r="C29" s="172"/>
      <c r="D29" s="172"/>
      <c r="E29" s="172"/>
      <c r="F29" s="172"/>
      <c r="G29" s="172"/>
      <c r="H29" s="172"/>
      <c r="I29" s="185" t="s">
        <v>209</v>
      </c>
      <c r="J29" s="186"/>
      <c r="K29" s="187" t="n">
        <f aca="false">SUM(K31)</f>
        <v>0</v>
      </c>
      <c r="L29" s="187" t="n">
        <f aca="false">SUM(L31)</f>
        <v>22000</v>
      </c>
      <c r="M29" s="187" t="n">
        <f aca="false">SUM(M31)</f>
        <v>22000</v>
      </c>
      <c r="N29" s="187" t="n">
        <f aca="false">SUM(N31)</f>
        <v>20000</v>
      </c>
      <c r="O29" s="187" t="n">
        <f aca="false">SUM(O31)</f>
        <v>20000</v>
      </c>
      <c r="P29" s="187" t="n">
        <f aca="false">SUM(P31)</f>
        <v>20000</v>
      </c>
      <c r="Q29" s="187" t="n">
        <f aca="false">SUM(Q31)</f>
        <v>20000</v>
      </c>
      <c r="R29" s="187" t="n">
        <f aca="false">SUM(R31)</f>
        <v>10000</v>
      </c>
      <c r="S29" s="187" t="n">
        <f aca="false">SUM(S31)</f>
        <v>20000</v>
      </c>
      <c r="T29" s="187" t="n">
        <f aca="false">SUM(T31)</f>
        <v>5000</v>
      </c>
      <c r="U29" s="187" t="n">
        <f aca="false">SUM(U31)</f>
        <v>0</v>
      </c>
      <c r="V29" s="187" t="n">
        <f aca="false">SUM(V31)</f>
        <v>100</v>
      </c>
      <c r="W29" s="187" t="n">
        <f aca="false">SUM(W31)</f>
        <v>20000</v>
      </c>
      <c r="X29" s="187" t="n">
        <f aca="false">SUM(X31)</f>
        <v>30000</v>
      </c>
      <c r="Y29" s="187" t="n">
        <f aca="false">SUM(Y31)</f>
        <v>30000</v>
      </c>
      <c r="Z29" s="187" t="n">
        <f aca="false">SUM(Z31)</f>
        <v>30000</v>
      </c>
      <c r="AA29" s="187" t="n">
        <f aca="false">SUM(AA31)</f>
        <v>30000</v>
      </c>
      <c r="AB29" s="187" t="n">
        <f aca="false">SUM(AB31)</f>
        <v>12500</v>
      </c>
      <c r="AC29" s="187" t="n">
        <f aca="false">SUM(AC31)</f>
        <v>30000</v>
      </c>
      <c r="AD29" s="187" t="n">
        <f aca="false">SUM(AD31)</f>
        <v>30000</v>
      </c>
      <c r="AE29" s="187" t="n">
        <f aca="false">SUM(AE31)</f>
        <v>0</v>
      </c>
      <c r="AF29" s="187" t="n">
        <f aca="false">SUM(AF31)</f>
        <v>0</v>
      </c>
      <c r="AG29" s="187" t="n">
        <f aca="false">SUM(AG31)</f>
        <v>30000</v>
      </c>
      <c r="AH29" s="187" t="n">
        <f aca="false">SUM(AH31)</f>
        <v>15000</v>
      </c>
      <c r="AI29" s="187" t="n">
        <f aca="false">SUM(AI31)</f>
        <v>40000</v>
      </c>
      <c r="AJ29" s="187" t="n">
        <f aca="false">SUM(AJ31)</f>
        <v>10000</v>
      </c>
      <c r="AK29" s="187" t="n">
        <f aca="false">SUM(AK31)</f>
        <v>40000</v>
      </c>
      <c r="AL29" s="187" t="n">
        <f aca="false">SUM(AL31)</f>
        <v>0</v>
      </c>
      <c r="AM29" s="187" t="n">
        <f aca="false">SUM(AM31)</f>
        <v>0</v>
      </c>
      <c r="AN29" s="187" t="n">
        <f aca="false">SUM(AN31)</f>
        <v>40000</v>
      </c>
      <c r="AO29" s="176" t="n">
        <f aca="false">SUM(AN29/$AN$10)</f>
        <v>5308.91233658504</v>
      </c>
      <c r="AP29" s="188" t="n">
        <f aca="false">SUM(AP31)</f>
        <v>40000</v>
      </c>
      <c r="AQ29" s="188" t="n">
        <f aca="false">SUM(AQ31)</f>
        <v>0</v>
      </c>
      <c r="AR29" s="176" t="n">
        <f aca="false">SUM(AP29/$AN$10)</f>
        <v>5308.91233658504</v>
      </c>
      <c r="AS29" s="188" t="n">
        <f aca="false">SUM(AS31)</f>
        <v>40000</v>
      </c>
      <c r="AT29" s="188" t="n">
        <f aca="false">SUM(AT31)</f>
        <v>0</v>
      </c>
      <c r="AU29" s="176" t="n">
        <f aca="false">SUM(AU30)</f>
        <v>1327.25</v>
      </c>
      <c r="AV29" s="177" t="n">
        <f aca="false">SUM(AU29/AR29*100)</f>
        <v>25.0004128125</v>
      </c>
      <c r="AW29" s="176"/>
      <c r="BB29" s="19" t="n">
        <f aca="false">SUM(AW29+AX29+AY29+AZ29+BA29)</f>
        <v>0</v>
      </c>
      <c r="BC29" s="143" t="n">
        <f aca="false">SUM(AU29-BB29)</f>
        <v>1327.25</v>
      </c>
    </row>
    <row r="30" customFormat="false" ht="12.75" hidden="true" customHeight="false" outlineLevel="0" collapsed="false">
      <c r="A30" s="178"/>
      <c r="B30" s="172" t="s">
        <v>210</v>
      </c>
      <c r="C30" s="172"/>
      <c r="D30" s="172"/>
      <c r="E30" s="172"/>
      <c r="F30" s="172"/>
      <c r="G30" s="172"/>
      <c r="H30" s="172"/>
      <c r="I30" s="185" t="s">
        <v>211</v>
      </c>
      <c r="J30" s="186" t="s">
        <v>114</v>
      </c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 t="n">
        <v>40000</v>
      </c>
      <c r="AO30" s="176" t="n">
        <f aca="false">SUM(AN30/$AN$10)</f>
        <v>5308.91233658504</v>
      </c>
      <c r="AP30" s="188" t="n">
        <v>40000</v>
      </c>
      <c r="AQ30" s="188" t="n">
        <v>40000</v>
      </c>
      <c r="AR30" s="176" t="n">
        <f aca="false">SUM(AP30/$AN$10)</f>
        <v>5308.91233658504</v>
      </c>
      <c r="AS30" s="188" t="n">
        <v>40000</v>
      </c>
      <c r="AT30" s="188" t="n">
        <v>40000</v>
      </c>
      <c r="AU30" s="176" t="n">
        <f aca="false">SUM(AU31)</f>
        <v>1327.25</v>
      </c>
      <c r="AV30" s="177" t="n">
        <f aca="false">SUM(AU30/AR30*100)</f>
        <v>25.0004128125</v>
      </c>
      <c r="AW30" s="176"/>
      <c r="BC30" s="143" t="n">
        <f aca="false">SUM(AU30-BB30)</f>
        <v>1327.25</v>
      </c>
    </row>
    <row r="31" customFormat="false" ht="12.75" hidden="true" customHeight="false" outlineLevel="0" collapsed="false">
      <c r="A31" s="189"/>
      <c r="B31" s="190"/>
      <c r="C31" s="190"/>
      <c r="D31" s="190"/>
      <c r="E31" s="190"/>
      <c r="F31" s="190"/>
      <c r="G31" s="190"/>
      <c r="H31" s="190"/>
      <c r="I31" s="191" t="n">
        <v>3</v>
      </c>
      <c r="J31" s="84" t="s">
        <v>64</v>
      </c>
      <c r="K31" s="192" t="n">
        <f aca="false">SUM(K32)</f>
        <v>0</v>
      </c>
      <c r="L31" s="192" t="n">
        <f aca="false">SUM(L32)</f>
        <v>22000</v>
      </c>
      <c r="M31" s="192" t="n">
        <f aca="false">SUM(M32)</f>
        <v>22000</v>
      </c>
      <c r="N31" s="192" t="n">
        <f aca="false">SUM(N32)</f>
        <v>20000</v>
      </c>
      <c r="O31" s="192" t="n">
        <f aca="false">SUM(O32)</f>
        <v>20000</v>
      </c>
      <c r="P31" s="192" t="n">
        <f aca="false">SUM(P32)</f>
        <v>20000</v>
      </c>
      <c r="Q31" s="192" t="n">
        <f aca="false">SUM(Q32)</f>
        <v>20000</v>
      </c>
      <c r="R31" s="192" t="n">
        <f aca="false">SUM(R32)</f>
        <v>10000</v>
      </c>
      <c r="S31" s="192" t="n">
        <f aca="false">SUM(S32)</f>
        <v>20000</v>
      </c>
      <c r="T31" s="192" t="n">
        <f aca="false">SUM(T32)</f>
        <v>5000</v>
      </c>
      <c r="U31" s="192" t="n">
        <f aca="false">SUM(U32)</f>
        <v>0</v>
      </c>
      <c r="V31" s="192" t="n">
        <f aca="false">SUM(V32)</f>
        <v>100</v>
      </c>
      <c r="W31" s="192" t="n">
        <f aca="false">SUM(W32)</f>
        <v>20000</v>
      </c>
      <c r="X31" s="192" t="n">
        <f aca="false">SUM(X32)</f>
        <v>30000</v>
      </c>
      <c r="Y31" s="192" t="n">
        <f aca="false">SUM(Y32)</f>
        <v>30000</v>
      </c>
      <c r="Z31" s="192" t="n">
        <f aca="false">SUM(Z32)</f>
        <v>30000</v>
      </c>
      <c r="AA31" s="192" t="n">
        <f aca="false">SUM(AA32)</f>
        <v>30000</v>
      </c>
      <c r="AB31" s="192" t="n">
        <f aca="false">SUM(AB32)</f>
        <v>12500</v>
      </c>
      <c r="AC31" s="192" t="n">
        <f aca="false">SUM(AC32)</f>
        <v>30000</v>
      </c>
      <c r="AD31" s="192" t="n">
        <f aca="false">SUM(AD32)</f>
        <v>30000</v>
      </c>
      <c r="AE31" s="192" t="n">
        <f aca="false">SUM(AE32)</f>
        <v>0</v>
      </c>
      <c r="AF31" s="192" t="n">
        <f aca="false">SUM(AF32)</f>
        <v>0</v>
      </c>
      <c r="AG31" s="192" t="n">
        <f aca="false">SUM(AG32)</f>
        <v>30000</v>
      </c>
      <c r="AH31" s="192" t="n">
        <f aca="false">SUM(AH32)</f>
        <v>15000</v>
      </c>
      <c r="AI31" s="192" t="n">
        <f aca="false">SUM(AI32)</f>
        <v>40000</v>
      </c>
      <c r="AJ31" s="192" t="n">
        <f aca="false">SUM(AJ32)</f>
        <v>10000</v>
      </c>
      <c r="AK31" s="192" t="n">
        <f aca="false">SUM(AK32)</f>
        <v>40000</v>
      </c>
      <c r="AL31" s="192" t="n">
        <f aca="false">SUM(AL32)</f>
        <v>0</v>
      </c>
      <c r="AM31" s="192" t="n">
        <f aca="false">SUM(AM32)</f>
        <v>0</v>
      </c>
      <c r="AN31" s="192" t="n">
        <f aca="false">SUM(AN32)</f>
        <v>40000</v>
      </c>
      <c r="AO31" s="176" t="n">
        <f aca="false">SUM(AN31/$AN$10)</f>
        <v>5308.91233658504</v>
      </c>
      <c r="AP31" s="176" t="n">
        <f aca="false">SUM(AP32)</f>
        <v>40000</v>
      </c>
      <c r="AQ31" s="176" t="n">
        <f aca="false">SUM(AQ32)</f>
        <v>0</v>
      </c>
      <c r="AR31" s="176" t="n">
        <f aca="false">SUM(AP31/$AN$10)</f>
        <v>5308.91233658504</v>
      </c>
      <c r="AS31" s="176" t="n">
        <f aca="false">SUM(AS32)</f>
        <v>40000</v>
      </c>
      <c r="AT31" s="176" t="n">
        <f aca="false">SUM(AT32)</f>
        <v>0</v>
      </c>
      <c r="AU31" s="176" t="n">
        <f aca="false">SUM(AU32)</f>
        <v>1327.25</v>
      </c>
      <c r="AV31" s="177" t="n">
        <f aca="false">SUM(AU31/AR31*100)</f>
        <v>25.0004128125</v>
      </c>
      <c r="AW31" s="176"/>
      <c r="BB31" s="19" t="n">
        <f aca="false">SUM(AW31+AX31+AY31+AZ31+BA31)</f>
        <v>0</v>
      </c>
      <c r="BC31" s="143" t="n">
        <f aca="false">SUM(AU31-BB31)</f>
        <v>1327.25</v>
      </c>
    </row>
    <row r="32" customFormat="false" ht="12.75" hidden="true" customHeight="false" outlineLevel="0" collapsed="false">
      <c r="A32" s="189"/>
      <c r="B32" s="190"/>
      <c r="C32" s="190"/>
      <c r="D32" s="190"/>
      <c r="E32" s="190"/>
      <c r="F32" s="190"/>
      <c r="G32" s="190"/>
      <c r="H32" s="190"/>
      <c r="I32" s="191" t="n">
        <v>38</v>
      </c>
      <c r="J32" s="84" t="s">
        <v>219</v>
      </c>
      <c r="K32" s="192" t="n">
        <f aca="false">SUM(K34)</f>
        <v>0</v>
      </c>
      <c r="L32" s="192" t="n">
        <f aca="false">SUM(L34)</f>
        <v>22000</v>
      </c>
      <c r="M32" s="192" t="n">
        <f aca="false">SUM(M34)</f>
        <v>22000</v>
      </c>
      <c r="N32" s="192" t="n">
        <f aca="false">SUM(N34)</f>
        <v>20000</v>
      </c>
      <c r="O32" s="192" t="n">
        <f aca="false">SUM(O34)</f>
        <v>20000</v>
      </c>
      <c r="P32" s="192" t="n">
        <f aca="false">SUM(P34)</f>
        <v>20000</v>
      </c>
      <c r="Q32" s="192" t="n">
        <f aca="false">SUM(Q34)</f>
        <v>20000</v>
      </c>
      <c r="R32" s="192" t="n">
        <f aca="false">SUM(R34)</f>
        <v>10000</v>
      </c>
      <c r="S32" s="192" t="n">
        <f aca="false">SUM(S34)</f>
        <v>20000</v>
      </c>
      <c r="T32" s="192" t="n">
        <f aca="false">SUM(T34)</f>
        <v>5000</v>
      </c>
      <c r="U32" s="192" t="n">
        <f aca="false">SUM(U34)</f>
        <v>0</v>
      </c>
      <c r="V32" s="192" t="n">
        <f aca="false">SUM(V34)</f>
        <v>100</v>
      </c>
      <c r="W32" s="192" t="n">
        <f aca="false">SUM(W34)</f>
        <v>20000</v>
      </c>
      <c r="X32" s="192" t="n">
        <f aca="false">SUM(X34)</f>
        <v>30000</v>
      </c>
      <c r="Y32" s="192" t="n">
        <f aca="false">SUM(Y34)</f>
        <v>30000</v>
      </c>
      <c r="Z32" s="192" t="n">
        <f aca="false">SUM(Z34)</f>
        <v>30000</v>
      </c>
      <c r="AA32" s="192" t="n">
        <f aca="false">SUM(AA34)</f>
        <v>30000</v>
      </c>
      <c r="AB32" s="192" t="n">
        <f aca="false">SUM(AB34)</f>
        <v>12500</v>
      </c>
      <c r="AC32" s="192" t="n">
        <f aca="false">SUM(AC34)</f>
        <v>30000</v>
      </c>
      <c r="AD32" s="192" t="n">
        <f aca="false">SUM(AD34)</f>
        <v>30000</v>
      </c>
      <c r="AE32" s="192" t="n">
        <f aca="false">SUM(AE34)</f>
        <v>0</v>
      </c>
      <c r="AF32" s="192" t="n">
        <f aca="false">SUM(AF34)</f>
        <v>0</v>
      </c>
      <c r="AG32" s="192" t="n">
        <f aca="false">SUM(AG34)</f>
        <v>30000</v>
      </c>
      <c r="AH32" s="192" t="n">
        <f aca="false">SUM(AH34)</f>
        <v>15000</v>
      </c>
      <c r="AI32" s="192" t="n">
        <f aca="false">SUM(AI34)</f>
        <v>40000</v>
      </c>
      <c r="AJ32" s="192" t="n">
        <f aca="false">SUM(AJ34)</f>
        <v>10000</v>
      </c>
      <c r="AK32" s="192" t="n">
        <f aca="false">SUM(AK34)</f>
        <v>40000</v>
      </c>
      <c r="AL32" s="192" t="n">
        <f aca="false">SUM(AL34)</f>
        <v>0</v>
      </c>
      <c r="AM32" s="192" t="n">
        <f aca="false">SUM(AM34)</f>
        <v>0</v>
      </c>
      <c r="AN32" s="192" t="n">
        <f aca="false">SUM(AN34)</f>
        <v>40000</v>
      </c>
      <c r="AO32" s="176" t="n">
        <f aca="false">SUM(AN32/$AN$10)</f>
        <v>5308.91233658504</v>
      </c>
      <c r="AP32" s="176" t="n">
        <f aca="false">SUM(AP34)</f>
        <v>40000</v>
      </c>
      <c r="AQ32" s="176" t="n">
        <f aca="false">SUM(AQ34)</f>
        <v>0</v>
      </c>
      <c r="AR32" s="176" t="n">
        <f aca="false">SUM(AP32/$AN$10)</f>
        <v>5308.91233658504</v>
      </c>
      <c r="AS32" s="176" t="n">
        <v>40000</v>
      </c>
      <c r="AT32" s="176"/>
      <c r="AU32" s="176" t="n">
        <f aca="false">SUM(AU33)</f>
        <v>1327.25</v>
      </c>
      <c r="AV32" s="177" t="n">
        <f aca="false">SUM(AU32/AR32*100)</f>
        <v>25.0004128125</v>
      </c>
      <c r="AW32" s="176"/>
      <c r="BB32" s="19" t="n">
        <f aca="false">SUM(AW32+AX32+AY32+AZ32+BA32)</f>
        <v>0</v>
      </c>
      <c r="BC32" s="143" t="n">
        <f aca="false">SUM(AU32-BB32)</f>
        <v>1327.25</v>
      </c>
    </row>
    <row r="33" customFormat="false" ht="13.5" hidden="true" customHeight="true" outlineLevel="0" collapsed="false">
      <c r="A33" s="193"/>
      <c r="B33" s="194" t="s">
        <v>83</v>
      </c>
      <c r="C33" s="194"/>
      <c r="D33" s="194"/>
      <c r="E33" s="194"/>
      <c r="F33" s="194"/>
      <c r="G33" s="194"/>
      <c r="H33" s="194"/>
      <c r="I33" s="195" t="n">
        <v>381</v>
      </c>
      <c r="J33" s="196" t="s">
        <v>220</v>
      </c>
      <c r="K33" s="197" t="n">
        <f aca="false">SUM(K34)</f>
        <v>0</v>
      </c>
      <c r="L33" s="197" t="n">
        <f aca="false">SUM(L34)</f>
        <v>22000</v>
      </c>
      <c r="M33" s="197" t="n">
        <f aca="false">SUM(M34)</f>
        <v>22000</v>
      </c>
      <c r="N33" s="197" t="n">
        <f aca="false">SUM(N34)</f>
        <v>20000</v>
      </c>
      <c r="O33" s="197" t="n">
        <f aca="false">SUM(O34)</f>
        <v>20000</v>
      </c>
      <c r="P33" s="197" t="n">
        <f aca="false">SUM(P34)</f>
        <v>20000</v>
      </c>
      <c r="Q33" s="197" t="n">
        <f aca="false">SUM(Q34)</f>
        <v>20000</v>
      </c>
      <c r="R33" s="197" t="n">
        <f aca="false">SUM(R34)</f>
        <v>10000</v>
      </c>
      <c r="S33" s="197" t="n">
        <f aca="false">SUM(S34)</f>
        <v>20000</v>
      </c>
      <c r="T33" s="197" t="n">
        <f aca="false">SUM(T34)</f>
        <v>5000</v>
      </c>
      <c r="U33" s="197" t="n">
        <f aca="false">SUM(U34)</f>
        <v>0</v>
      </c>
      <c r="V33" s="197" t="n">
        <f aca="false">SUM(V34)</f>
        <v>100</v>
      </c>
      <c r="W33" s="197" t="n">
        <f aca="false">SUM(W34)</f>
        <v>20000</v>
      </c>
      <c r="X33" s="197" t="n">
        <f aca="false">SUM(X34)</f>
        <v>30000</v>
      </c>
      <c r="Y33" s="197" t="n">
        <f aca="false">SUM(Y34)</f>
        <v>30000</v>
      </c>
      <c r="Z33" s="197" t="n">
        <f aca="false">SUM(Z34)</f>
        <v>30000</v>
      </c>
      <c r="AA33" s="197" t="n">
        <f aca="false">SUM(AA34)</f>
        <v>30000</v>
      </c>
      <c r="AB33" s="197" t="n">
        <f aca="false">SUM(AB34)</f>
        <v>12500</v>
      </c>
      <c r="AC33" s="197" t="n">
        <f aca="false">SUM(AC34)</f>
        <v>30000</v>
      </c>
      <c r="AD33" s="197" t="n">
        <f aca="false">SUM(AD34)</f>
        <v>30000</v>
      </c>
      <c r="AE33" s="197" t="n">
        <f aca="false">SUM(AE34)</f>
        <v>0</v>
      </c>
      <c r="AF33" s="197" t="n">
        <f aca="false">SUM(AF34)</f>
        <v>0</v>
      </c>
      <c r="AG33" s="197" t="n">
        <f aca="false">SUM(AG34)</f>
        <v>30000</v>
      </c>
      <c r="AH33" s="197" t="n">
        <f aca="false">SUM(AH34)</f>
        <v>15000</v>
      </c>
      <c r="AI33" s="197" t="n">
        <f aca="false">SUM(AI34)</f>
        <v>40000</v>
      </c>
      <c r="AJ33" s="197" t="n">
        <f aca="false">SUM(AJ34)</f>
        <v>10000</v>
      </c>
      <c r="AK33" s="197" t="n">
        <f aca="false">SUM(AK34)</f>
        <v>40000</v>
      </c>
      <c r="AL33" s="197" t="n">
        <f aca="false">SUM(AL34)</f>
        <v>0</v>
      </c>
      <c r="AM33" s="197" t="n">
        <f aca="false">SUM(AM34)</f>
        <v>0</v>
      </c>
      <c r="AN33" s="197" t="n">
        <f aca="false">SUM(AN34)</f>
        <v>40000</v>
      </c>
      <c r="AO33" s="176" t="n">
        <f aca="false">SUM(AN33/$AN$10)</f>
        <v>5308.91233658504</v>
      </c>
      <c r="AP33" s="188" t="n">
        <f aca="false">SUM(AP34)</f>
        <v>40000</v>
      </c>
      <c r="AQ33" s="188"/>
      <c r="AR33" s="176" t="n">
        <f aca="false">SUM(AP33/$AN$10)</f>
        <v>5308.91233658504</v>
      </c>
      <c r="AS33" s="188"/>
      <c r="AT33" s="188"/>
      <c r="AU33" s="176" t="n">
        <f aca="false">SUM(AU34)</f>
        <v>1327.25</v>
      </c>
      <c r="AV33" s="177" t="n">
        <f aca="false">SUM(AU33/AR33*100)</f>
        <v>25.0004128125</v>
      </c>
      <c r="AW33" s="176"/>
      <c r="BB33" s="19" t="n">
        <f aca="false">SUM(AW33+AX33+AY33+AZ33+BA33)</f>
        <v>0</v>
      </c>
      <c r="BC33" s="143" t="n">
        <f aca="false">SUM(AU33-BB33)</f>
        <v>1327.25</v>
      </c>
    </row>
    <row r="34" customFormat="false" ht="12.75" hidden="true" customHeight="false" outlineLevel="0" collapsed="false">
      <c r="A34" s="193"/>
      <c r="B34" s="199"/>
      <c r="C34" s="194"/>
      <c r="D34" s="194"/>
      <c r="E34" s="194"/>
      <c r="F34" s="194"/>
      <c r="G34" s="194"/>
      <c r="H34" s="194"/>
      <c r="I34" s="195" t="n">
        <v>38111</v>
      </c>
      <c r="J34" s="196" t="s">
        <v>221</v>
      </c>
      <c r="K34" s="197" t="n">
        <v>0</v>
      </c>
      <c r="L34" s="197" t="n">
        <v>22000</v>
      </c>
      <c r="M34" s="197" t="n">
        <v>22000</v>
      </c>
      <c r="N34" s="197" t="n">
        <v>20000</v>
      </c>
      <c r="O34" s="197" t="n">
        <v>20000</v>
      </c>
      <c r="P34" s="197" t="n">
        <v>20000</v>
      </c>
      <c r="Q34" s="197" t="n">
        <v>20000</v>
      </c>
      <c r="R34" s="197" t="n">
        <v>10000</v>
      </c>
      <c r="S34" s="197" t="n">
        <v>20000</v>
      </c>
      <c r="T34" s="197" t="n">
        <v>5000</v>
      </c>
      <c r="U34" s="197"/>
      <c r="V34" s="176" t="n">
        <f aca="false">S34/P34*100</f>
        <v>100</v>
      </c>
      <c r="W34" s="188" t="n">
        <v>20000</v>
      </c>
      <c r="X34" s="197" t="n">
        <v>30000</v>
      </c>
      <c r="Y34" s="197" t="n">
        <v>30000</v>
      </c>
      <c r="Z34" s="197" t="n">
        <v>30000</v>
      </c>
      <c r="AA34" s="197" t="n">
        <v>30000</v>
      </c>
      <c r="AB34" s="197" t="n">
        <v>12500</v>
      </c>
      <c r="AC34" s="197" t="n">
        <v>30000</v>
      </c>
      <c r="AD34" s="197" t="n">
        <v>30000</v>
      </c>
      <c r="AE34" s="197"/>
      <c r="AF34" s="197"/>
      <c r="AG34" s="198" t="n">
        <f aca="false">SUM(AC34+AE34-AF34)</f>
        <v>30000</v>
      </c>
      <c r="AH34" s="197" t="n">
        <v>15000</v>
      </c>
      <c r="AI34" s="197" t="n">
        <v>40000</v>
      </c>
      <c r="AJ34" s="129" t="n">
        <v>10000</v>
      </c>
      <c r="AK34" s="197" t="n">
        <v>40000</v>
      </c>
      <c r="AL34" s="197"/>
      <c r="AM34" s="197"/>
      <c r="AN34" s="129" t="n">
        <f aca="false">SUM(AK34+AL34-AM34)</f>
        <v>40000</v>
      </c>
      <c r="AO34" s="176" t="n">
        <f aca="false">SUM(AN34/$AN$10)</f>
        <v>5308.91233658504</v>
      </c>
      <c r="AP34" s="131" t="n">
        <v>40000</v>
      </c>
      <c r="AQ34" s="131"/>
      <c r="AR34" s="176" t="n">
        <f aca="false">SUM(AP34/$AN$10)</f>
        <v>5308.91233658504</v>
      </c>
      <c r="AS34" s="131"/>
      <c r="AT34" s="131"/>
      <c r="AU34" s="176" t="n">
        <v>1327.25</v>
      </c>
      <c r="AV34" s="177" t="n">
        <f aca="false">SUM(AU34/AR34*100)</f>
        <v>25.0004128125</v>
      </c>
      <c r="AW34" s="176" t="n">
        <v>1327.25</v>
      </c>
      <c r="BB34" s="19" t="n">
        <f aca="false">SUM(AW34+AX34+AY34+AZ34+BA34)</f>
        <v>1327.25</v>
      </c>
      <c r="BC34" s="143" t="n">
        <f aca="false">SUM(AU34-BB34)</f>
        <v>0</v>
      </c>
    </row>
    <row r="35" customFormat="false" ht="12.75" hidden="false" customHeight="false" outlineLevel="0" collapsed="false">
      <c r="A35" s="178"/>
      <c r="B35" s="179"/>
      <c r="C35" s="179"/>
      <c r="D35" s="179"/>
      <c r="E35" s="179"/>
      <c r="F35" s="179"/>
      <c r="G35" s="179"/>
      <c r="H35" s="179"/>
      <c r="I35" s="180" t="s">
        <v>222</v>
      </c>
      <c r="J35" s="181" t="s">
        <v>223</v>
      </c>
      <c r="K35" s="182" t="e">
        <f aca="false">SUM(K36+K157+K172+K207+K238+K261+K296+K349)</f>
        <v>#REF!</v>
      </c>
      <c r="L35" s="182" t="e">
        <f aca="false">SUM(L36+L157+L172+L207+L238+L261+L296+L349)</f>
        <v>#REF!</v>
      </c>
      <c r="M35" s="182" t="e">
        <f aca="false">SUM(M36+M157+M172+M207+M238+M261+M296+M349)</f>
        <v>#REF!</v>
      </c>
      <c r="N35" s="182" t="e">
        <f aca="false">SUM(N36+N157+N172+N207+N238+N261+N296+N349)</f>
        <v>#REF!</v>
      </c>
      <c r="O35" s="182" t="e">
        <f aca="false">SUM(O36+O157+O172+O207+O238+O261+O296+O349)</f>
        <v>#REF!</v>
      </c>
      <c r="P35" s="182" t="e">
        <f aca="false">SUM(P36+P157+P172+P207+P238+P261+P296+P349)</f>
        <v>#REF!</v>
      </c>
      <c r="Q35" s="182" t="e">
        <f aca="false">SUM(Q36+Q157+Q172+Q207+Q238+Q261+Q296+Q349)</f>
        <v>#REF!</v>
      </c>
      <c r="R35" s="182" t="e">
        <f aca="false">SUM(R36+R157+R172+R207+R238+R261+R296+R349)</f>
        <v>#REF!</v>
      </c>
      <c r="S35" s="182" t="e">
        <f aca="false">SUM(S36+S157+S172+S207+S238+S261+S296+S349)</f>
        <v>#REF!</v>
      </c>
      <c r="T35" s="182" t="e">
        <f aca="false">SUM(T36+T157+T172+T207+T238+T261+T296+T349)</f>
        <v>#REF!</v>
      </c>
      <c r="U35" s="182" t="e">
        <f aca="false">SUM(U36+U157+U172+U207+U238+U261+U296+U349)</f>
        <v>#REF!</v>
      </c>
      <c r="V35" s="182" t="e">
        <f aca="false">SUM(V36+V157+V172+V207+V238+V261+V296+V349)</f>
        <v>#DIV/0!</v>
      </c>
      <c r="W35" s="182" t="e">
        <f aca="false">SUM(W36+W157+W172+W207+W238+W261+W296+W349)</f>
        <v>#REF!</v>
      </c>
      <c r="X35" s="182" t="e">
        <f aca="false">SUM(X36+X157+X172+X207+X238+X261+X296+X349+X372)</f>
        <v>#REF!</v>
      </c>
      <c r="Y35" s="182" t="e">
        <f aca="false">SUM(Y36+Y157+Y172+Y207+Y238+Y261+Y296+Y349+Y372)</f>
        <v>#REF!</v>
      </c>
      <c r="Z35" s="182" t="e">
        <f aca="false">SUM(Z36+Z157+Z172+Z207+Z238+Z261+Z296+Z349+Z372)</f>
        <v>#REF!</v>
      </c>
      <c r="AA35" s="182" t="e">
        <f aca="false">SUM(AA36+AA157+AA172+AA207+AA238+AA261+AA296+AA349+AA372)</f>
        <v>#REF!</v>
      </c>
      <c r="AB35" s="182" t="e">
        <f aca="false">SUM(AB36+AB157+AB172+AB207+AB238+AB261+AB296+AB349+AB372)</f>
        <v>#REF!</v>
      </c>
      <c r="AC35" s="182" t="e">
        <f aca="false">SUM(AC36+AC157+AC172+AC207+AC238+AC261+AC296+AC349+AC372)</f>
        <v>#REF!</v>
      </c>
      <c r="AD35" s="182" t="n">
        <f aca="false">SUM(AD36+AD157+AD172+AD207+AD238+AD261+AD296+AD349+AD372)</f>
        <v>6760000</v>
      </c>
      <c r="AE35" s="182" t="n">
        <f aca="false">SUM(AE36+AE157+AE172+AE207+AE238+AE261+AE296+AE349+AE372)</f>
        <v>0</v>
      </c>
      <c r="AF35" s="182" t="n">
        <f aca="false">SUM(AF36+AF157+AF172+AF207+AF238+AF261+AF296+AF349+AF372)</f>
        <v>0</v>
      </c>
      <c r="AG35" s="182" t="e">
        <f aca="false">SUM(AG36+AG157+AG172+AG207+AG238+AG261+AG296+AG349+AG372)</f>
        <v>#REF!</v>
      </c>
      <c r="AH35" s="182" t="n">
        <f aca="false">SUM(AH36+AH157+AH172+AH207+AH238+AH261+AH296+AH349+AH372)</f>
        <v>3552534.78</v>
      </c>
      <c r="AI35" s="182" t="n">
        <f aca="false">SUM(AI36+AI157+AI172+AI207+AI238+AI261+AI296+AI349+AI372)</f>
        <v>7142000</v>
      </c>
      <c r="AJ35" s="182" t="n">
        <f aca="false">SUM(AJ36+AJ157+AJ172+AJ207+AJ238+AJ261+AJ296+AJ349+AJ372)</f>
        <v>1963476.14</v>
      </c>
      <c r="AK35" s="182" t="n">
        <f aca="false">SUM(AK36+AK157+AK172+AK207+AK238+AK261+AK296+AK349+AK372)</f>
        <v>11300161.6</v>
      </c>
      <c r="AL35" s="182" t="n">
        <f aca="false">SUM(AL36+AL157+AL172+AL207+AL238+AL261+AL296+AL349+AL372)</f>
        <v>1263500</v>
      </c>
      <c r="AM35" s="182" t="n">
        <f aca="false">SUM(AM36+AM157+AM172+AM207+AM238+AM261+AM296+AM349+AM372)</f>
        <v>675500</v>
      </c>
      <c r="AN35" s="182" t="n">
        <f aca="false">SUM(AN36+AN157+AN172+AN207+AN238+AN261+AN296+AN349+AN372)</f>
        <v>11893161.6</v>
      </c>
      <c r="AO35" s="176" t="n">
        <f aca="false">SUM(AN35/$AN$10)</f>
        <v>1578493.80848099</v>
      </c>
      <c r="AP35" s="183" t="n">
        <f aca="false">SUM(AP36+AP157+AP172+AP207+AP238+AP261+AP296+AP349+AP372)</f>
        <v>13057500</v>
      </c>
      <c r="AQ35" s="183" t="n">
        <f aca="false">SUM(AQ36+AQ157+AQ172+AQ207+AQ238+AQ261+AQ296+AQ349+AQ372)</f>
        <v>0</v>
      </c>
      <c r="AR35" s="176" t="n">
        <f aca="false">SUM(AP35/$AN$10)</f>
        <v>1733028.07087398</v>
      </c>
      <c r="AS35" s="183" t="n">
        <f aca="false">SUM(AS36+AS157+AS172+AS207+AS238+AS261+AS296+AS349+AS372)</f>
        <v>13304000</v>
      </c>
      <c r="AT35" s="183" t="n">
        <f aca="false">SUM(AT36+AT157+AT172+AT207+AT238+AT261+AT296+AT349+AT372)</f>
        <v>0</v>
      </c>
      <c r="AU35" s="176" t="n">
        <f aca="false">SUM(AU36+AU157+AU172+AU207+AU238+AU261+AU296+AU349+AU359+AU372)</f>
        <v>332251.32</v>
      </c>
      <c r="AV35" s="177" t="n">
        <f aca="false">SUM(AU35/AR35*100)</f>
        <v>19.1717217732338</v>
      </c>
      <c r="BB35" s="19" t="n">
        <f aca="false">SUM(AW35+AX35+AY35+AZ35+BA35)</f>
        <v>0</v>
      </c>
      <c r="BC35" s="143" t="n">
        <f aca="false">SUM(AU35-BB35)</f>
        <v>332251.32</v>
      </c>
    </row>
    <row r="36" customFormat="false" ht="12.75" hidden="true" customHeight="false" outlineLevel="0" collapsed="false">
      <c r="A36" s="184" t="s">
        <v>224</v>
      </c>
      <c r="B36" s="200"/>
      <c r="C36" s="200"/>
      <c r="D36" s="200"/>
      <c r="E36" s="200"/>
      <c r="F36" s="200"/>
      <c r="G36" s="200"/>
      <c r="H36" s="200"/>
      <c r="I36" s="180" t="s">
        <v>225</v>
      </c>
      <c r="J36" s="181" t="s">
        <v>226</v>
      </c>
      <c r="K36" s="182" t="e">
        <f aca="false">SUM(K37+K124+#REF!+K133)</f>
        <v>#REF!</v>
      </c>
      <c r="L36" s="182" t="e">
        <f aca="false">SUM(L37+L124+#REF!+L133)</f>
        <v>#REF!</v>
      </c>
      <c r="M36" s="182" t="e">
        <f aca="false">SUM(M37+M124+#REF!+M133)</f>
        <v>#REF!</v>
      </c>
      <c r="N36" s="182" t="e">
        <f aca="false">SUM(N37+N124+#REF!+N133)</f>
        <v>#REF!</v>
      </c>
      <c r="O36" s="182" t="e">
        <f aca="false">SUM(O37+O124+#REF!+O133)</f>
        <v>#REF!</v>
      </c>
      <c r="P36" s="182" t="e">
        <f aca="false">SUM(P37+P124+#REF!+P133)</f>
        <v>#REF!</v>
      </c>
      <c r="Q36" s="182" t="e">
        <f aca="false">SUM(Q37+Q124+#REF!+Q133)</f>
        <v>#REF!</v>
      </c>
      <c r="R36" s="182" t="e">
        <f aca="false">SUM(R37+R124+#REF!+R133)</f>
        <v>#REF!</v>
      </c>
      <c r="S36" s="182" t="e">
        <f aca="false">SUM(S37+S124+#REF!+S133)</f>
        <v>#REF!</v>
      </c>
      <c r="T36" s="182" t="e">
        <f aca="false">SUM(T37+T124+#REF!+T133)</f>
        <v>#REF!</v>
      </c>
      <c r="U36" s="182" t="e">
        <f aca="false">SUM(U37+U124+#REF!+U133)</f>
        <v>#REF!</v>
      </c>
      <c r="V36" s="182" t="e">
        <f aca="false">SUM(V37+V124+#REF!+V133)</f>
        <v>#DIV/0!</v>
      </c>
      <c r="W36" s="182" t="e">
        <f aca="false">SUM(W37+W124+#REF!+W133)</f>
        <v>#REF!</v>
      </c>
      <c r="X36" s="182" t="e">
        <f aca="false">SUM(X37+X124+#REF!+X133)</f>
        <v>#REF!</v>
      </c>
      <c r="Y36" s="182" t="e">
        <f aca="false">SUM(Y37+Y124+#REF!+Y133)</f>
        <v>#REF!</v>
      </c>
      <c r="Z36" s="182" t="n">
        <f aca="false">SUM(Z37+Z124+Z133)</f>
        <v>3245504</v>
      </c>
      <c r="AA36" s="182" t="n">
        <f aca="false">SUM(AA37+AA124+AA133)</f>
        <v>2129500</v>
      </c>
      <c r="AB36" s="182" t="n">
        <f aca="false">SUM(AB37+AB124+AB133)</f>
        <v>679684.32</v>
      </c>
      <c r="AC36" s="182" t="n">
        <f aca="false">SUM(AC37+AC124+AC133)</f>
        <v>2475500</v>
      </c>
      <c r="AD36" s="182" t="n">
        <f aca="false">SUM(AD37+AD124+AD133)</f>
        <v>2058000</v>
      </c>
      <c r="AE36" s="182" t="n">
        <f aca="false">SUM(AE37+AE124+AE133)</f>
        <v>0</v>
      </c>
      <c r="AF36" s="182" t="n">
        <f aca="false">SUM(AF37+AF124+AF133)</f>
        <v>0</v>
      </c>
      <c r="AG36" s="182" t="n">
        <f aca="false">SUM(AG37+AG124+AG133)</f>
        <v>2063000</v>
      </c>
      <c r="AH36" s="182" t="n">
        <f aca="false">SUM(AH37+AH124+AH133)</f>
        <v>1342334.02</v>
      </c>
      <c r="AI36" s="182" t="n">
        <f aca="false">SUM(AI37+AI124+AI133)</f>
        <v>2222200</v>
      </c>
      <c r="AJ36" s="182" t="n">
        <f aca="false">SUM(AJ37+AJ124+AJ133)</f>
        <v>640038.73</v>
      </c>
      <c r="AK36" s="182" t="n">
        <f aca="false">SUM(AK37+AK124+AK133)</f>
        <v>2446161.6</v>
      </c>
      <c r="AL36" s="182" t="n">
        <f aca="false">SUM(AL37+AL124+AL133)</f>
        <v>253000</v>
      </c>
      <c r="AM36" s="182" t="n">
        <f aca="false">SUM(AM37+AM124+AM133)</f>
        <v>325500</v>
      </c>
      <c r="AN36" s="182" t="n">
        <f aca="false">SUM(AN37+AN124+AN133)</f>
        <v>2378661.6</v>
      </c>
      <c r="AO36" s="176" t="n">
        <f aca="false">SUM(AN36/$AN$10)</f>
        <v>315702.647820028</v>
      </c>
      <c r="AP36" s="183" t="n">
        <f aca="false">SUM(AP37+AP124+AP133)</f>
        <v>2314000</v>
      </c>
      <c r="AQ36" s="183" t="n">
        <f aca="false">SUM(AQ37+AQ124+AQ133)</f>
        <v>0</v>
      </c>
      <c r="AR36" s="176" t="n">
        <f aca="false">SUM(AP36/$AN$10)</f>
        <v>307120.578671445</v>
      </c>
      <c r="AS36" s="183" t="n">
        <f aca="false">SUM(AS37+AS124+AS133)</f>
        <v>2365000</v>
      </c>
      <c r="AT36" s="183" t="n">
        <f aca="false">SUM(AT37+AT124+AT133)</f>
        <v>0</v>
      </c>
      <c r="AU36" s="176" t="n">
        <f aca="false">SUM(AU37+AU124+AU133)</f>
        <v>124176.23</v>
      </c>
      <c r="AV36" s="177" t="n">
        <f aca="false">SUM(AU36/AR36*100)</f>
        <v>40.4324029790406</v>
      </c>
      <c r="BB36" s="19" t="n">
        <f aca="false">SUM(AW36+AX36+AY36+AZ36+BA36)</f>
        <v>0</v>
      </c>
      <c r="BC36" s="143" t="n">
        <f aca="false">SUM(AU36-BB36)</f>
        <v>124176.23</v>
      </c>
    </row>
    <row r="37" customFormat="false" ht="12.75" hidden="true" customHeight="false" outlineLevel="0" collapsed="false">
      <c r="A37" s="178" t="s">
        <v>227</v>
      </c>
      <c r="B37" s="172"/>
      <c r="C37" s="172"/>
      <c r="D37" s="172"/>
      <c r="E37" s="172"/>
      <c r="F37" s="172"/>
      <c r="G37" s="172"/>
      <c r="H37" s="172"/>
      <c r="I37" s="185" t="s">
        <v>207</v>
      </c>
      <c r="J37" s="186" t="s">
        <v>228</v>
      </c>
      <c r="K37" s="187" t="n">
        <f aca="false">SUM(K38)</f>
        <v>1815716.15</v>
      </c>
      <c r="L37" s="187" t="n">
        <f aca="false">SUM(L38)</f>
        <v>1540000</v>
      </c>
      <c r="M37" s="187" t="n">
        <f aca="false">SUM(M38)</f>
        <v>1540000</v>
      </c>
      <c r="N37" s="187" t="n">
        <f aca="false">SUM(N38)</f>
        <v>781000</v>
      </c>
      <c r="O37" s="187" t="n">
        <f aca="false">SUM(O38)</f>
        <v>781000</v>
      </c>
      <c r="P37" s="187" t="n">
        <f aca="false">SUM(P38)</f>
        <v>789362</v>
      </c>
      <c r="Q37" s="187" t="n">
        <f aca="false">SUM(Q38)</f>
        <v>789362</v>
      </c>
      <c r="R37" s="187" t="n">
        <f aca="false">SUM(R38)</f>
        <v>284478.29</v>
      </c>
      <c r="S37" s="187" t="n">
        <f aca="false">SUM(S38)</f>
        <v>1019550</v>
      </c>
      <c r="T37" s="187" t="n">
        <f aca="false">SUM(T38)</f>
        <v>394432.02</v>
      </c>
      <c r="U37" s="187" t="n">
        <f aca="false">SUM(U38)</f>
        <v>0</v>
      </c>
      <c r="V37" s="187" t="e">
        <f aca="false">SUM(V38)</f>
        <v>#DIV/0!</v>
      </c>
      <c r="W37" s="187" t="n">
        <f aca="false">SUM(W38)</f>
        <v>989000</v>
      </c>
      <c r="X37" s="187" t="n">
        <f aca="false">SUM(X38)</f>
        <v>1463700</v>
      </c>
      <c r="Y37" s="187" t="n">
        <f aca="false">SUM(Y38)</f>
        <v>1625700</v>
      </c>
      <c r="Z37" s="187" t="n">
        <f aca="false">SUM(Z38)</f>
        <v>2819504</v>
      </c>
      <c r="AA37" s="187" t="n">
        <f aca="false">SUM(AA38)</f>
        <v>1837500</v>
      </c>
      <c r="AB37" s="187" t="n">
        <f aca="false">SUM(AB38)</f>
        <v>590626.46</v>
      </c>
      <c r="AC37" s="187" t="n">
        <f aca="false">SUM(AC38)</f>
        <v>1872500</v>
      </c>
      <c r="AD37" s="187" t="n">
        <f aca="false">SUM(AD38)</f>
        <v>1648000</v>
      </c>
      <c r="AE37" s="187" t="n">
        <f aca="false">SUM(AE38)</f>
        <v>0</v>
      </c>
      <c r="AF37" s="187" t="n">
        <f aca="false">SUM(AF38)</f>
        <v>0</v>
      </c>
      <c r="AG37" s="187" t="n">
        <f aca="false">SUM(AG38)</f>
        <v>1653000</v>
      </c>
      <c r="AH37" s="187" t="n">
        <f aca="false">SUM(AH38)</f>
        <v>1172014.91</v>
      </c>
      <c r="AI37" s="187" t="n">
        <f aca="false">SUM(AI38)</f>
        <v>1995200</v>
      </c>
      <c r="AJ37" s="187" t="n">
        <f aca="false">SUM(AJ38)</f>
        <v>617159.9</v>
      </c>
      <c r="AK37" s="187" t="n">
        <f aca="false">SUM(AK38)</f>
        <v>2111161.6</v>
      </c>
      <c r="AL37" s="187" t="n">
        <f aca="false">SUM(AL38)</f>
        <v>178000</v>
      </c>
      <c r="AM37" s="187" t="n">
        <f aca="false">SUM(AM38)</f>
        <v>125500</v>
      </c>
      <c r="AN37" s="187" t="n">
        <f aca="false">SUM(AN38)</f>
        <v>2168661.6</v>
      </c>
      <c r="AO37" s="176" t="n">
        <f aca="false">SUM(AN37/$AN$10)</f>
        <v>287830.858052956</v>
      </c>
      <c r="AP37" s="188" t="n">
        <f aca="false">SUM(AP38)</f>
        <v>1965000</v>
      </c>
      <c r="AQ37" s="188" t="n">
        <f aca="false">SUM(AQ38)</f>
        <v>0</v>
      </c>
      <c r="AR37" s="176" t="n">
        <f aca="false">SUM(AP37/$AN$10)</f>
        <v>260800.31853474</v>
      </c>
      <c r="AS37" s="188" t="n">
        <f aca="false">SUM(AS38)</f>
        <v>1980000</v>
      </c>
      <c r="AT37" s="188" t="n">
        <f aca="false">SUM(AT38)</f>
        <v>0</v>
      </c>
      <c r="AU37" s="176" t="n">
        <f aca="false">SUM(AU38)</f>
        <v>97932.32</v>
      </c>
      <c r="AV37" s="177" t="n">
        <f aca="false">SUM(AU37/AR37*100)</f>
        <v>37.5506903328244</v>
      </c>
      <c r="BB37" s="19" t="n">
        <f aca="false">SUM(AW37+AX37+AY37+AZ37+BA37)</f>
        <v>0</v>
      </c>
      <c r="BC37" s="143" t="n">
        <f aca="false">SUM(AU37-BB37)</f>
        <v>97932.32</v>
      </c>
    </row>
    <row r="38" customFormat="false" ht="12.75" hidden="true" customHeight="false" outlineLevel="0" collapsed="false">
      <c r="A38" s="178"/>
      <c r="B38" s="172"/>
      <c r="C38" s="172"/>
      <c r="D38" s="172"/>
      <c r="E38" s="172"/>
      <c r="F38" s="172"/>
      <c r="G38" s="172"/>
      <c r="H38" s="172"/>
      <c r="I38" s="185" t="s">
        <v>209</v>
      </c>
      <c r="J38" s="186"/>
      <c r="K38" s="187" t="n">
        <f aca="false">SUM(K44)</f>
        <v>1815716.15</v>
      </c>
      <c r="L38" s="187" t="n">
        <f aca="false">SUM(L44)</f>
        <v>1540000</v>
      </c>
      <c r="M38" s="187" t="n">
        <f aca="false">SUM(M44)</f>
        <v>1540000</v>
      </c>
      <c r="N38" s="187" t="n">
        <f aca="false">SUM(N44)</f>
        <v>781000</v>
      </c>
      <c r="O38" s="187" t="n">
        <f aca="false">SUM(O44)</f>
        <v>781000</v>
      </c>
      <c r="P38" s="187" t="n">
        <f aca="false">SUM(P44)</f>
        <v>789362</v>
      </c>
      <c r="Q38" s="187" t="n">
        <f aca="false">SUM(Q44)</f>
        <v>789362</v>
      </c>
      <c r="R38" s="187" t="n">
        <f aca="false">SUM(R44)</f>
        <v>284478.29</v>
      </c>
      <c r="S38" s="187" t="n">
        <f aca="false">SUM(S44)</f>
        <v>1019550</v>
      </c>
      <c r="T38" s="187" t="n">
        <f aca="false">SUM(T44)</f>
        <v>394432.02</v>
      </c>
      <c r="U38" s="187" t="n">
        <f aca="false">SUM(U44)</f>
        <v>0</v>
      </c>
      <c r="V38" s="187" t="e">
        <f aca="false">SUM(V44)</f>
        <v>#DIV/0!</v>
      </c>
      <c r="W38" s="187" t="n">
        <f aca="false">SUM(W44)</f>
        <v>989000</v>
      </c>
      <c r="X38" s="187" t="n">
        <f aca="false">SUM(X44)</f>
        <v>1463700</v>
      </c>
      <c r="Y38" s="187" t="n">
        <f aca="false">SUM(Y44)</f>
        <v>1625700</v>
      </c>
      <c r="Z38" s="187" t="n">
        <f aca="false">SUM(Z44)</f>
        <v>2819504</v>
      </c>
      <c r="AA38" s="187" t="n">
        <f aca="false">SUM(AA44)</f>
        <v>1837500</v>
      </c>
      <c r="AB38" s="187" t="n">
        <f aca="false">SUM(AB44)</f>
        <v>590626.46</v>
      </c>
      <c r="AC38" s="187" t="n">
        <f aca="false">SUM(AC44)</f>
        <v>1872500</v>
      </c>
      <c r="AD38" s="187" t="n">
        <f aca="false">SUM(AD44)</f>
        <v>1648000</v>
      </c>
      <c r="AE38" s="187" t="n">
        <f aca="false">SUM(AE44)</f>
        <v>0</v>
      </c>
      <c r="AF38" s="187" t="n">
        <f aca="false">SUM(AF44)</f>
        <v>0</v>
      </c>
      <c r="AG38" s="187" t="n">
        <f aca="false">SUM(AG44)</f>
        <v>1653000</v>
      </c>
      <c r="AH38" s="187" t="n">
        <f aca="false">SUM(AH44)</f>
        <v>1172014.91</v>
      </c>
      <c r="AI38" s="187" t="n">
        <f aca="false">SUM(AI44)</f>
        <v>1995200</v>
      </c>
      <c r="AJ38" s="187" t="n">
        <f aca="false">SUM(AJ44)</f>
        <v>617159.9</v>
      </c>
      <c r="AK38" s="187" t="n">
        <f aca="false">SUM(AK44)</f>
        <v>2111161.6</v>
      </c>
      <c r="AL38" s="187" t="n">
        <f aca="false">SUM(AL44)</f>
        <v>178000</v>
      </c>
      <c r="AM38" s="187" t="n">
        <f aca="false">SUM(AM44)</f>
        <v>125500</v>
      </c>
      <c r="AN38" s="187" t="n">
        <f aca="false">SUM(AN44)</f>
        <v>2168661.6</v>
      </c>
      <c r="AO38" s="176" t="n">
        <f aca="false">SUM(AN38/$AN$10)</f>
        <v>287830.858052956</v>
      </c>
      <c r="AP38" s="188" t="n">
        <f aca="false">SUM(AP44)</f>
        <v>1965000</v>
      </c>
      <c r="AQ38" s="188" t="n">
        <f aca="false">SUM(AQ44)</f>
        <v>0</v>
      </c>
      <c r="AR38" s="176" t="n">
        <f aca="false">SUM(AP38/$AN$10)</f>
        <v>260800.31853474</v>
      </c>
      <c r="AS38" s="188" t="n">
        <f aca="false">SUM(AS44)</f>
        <v>1980000</v>
      </c>
      <c r="AT38" s="188" t="n">
        <f aca="false">SUM(AT44)</f>
        <v>0</v>
      </c>
      <c r="AU38" s="176" t="n">
        <f aca="false">SUM(AU44)</f>
        <v>97932.32</v>
      </c>
      <c r="AV38" s="177" t="n">
        <f aca="false">SUM(AU38/AR38*100)</f>
        <v>37.5506903328244</v>
      </c>
      <c r="BB38" s="19" t="n">
        <f aca="false">SUM(AW38+AX38+AY38+AZ38+BA38)</f>
        <v>0</v>
      </c>
      <c r="BC38" s="143" t="n">
        <f aca="false">SUM(AU38-BB38)</f>
        <v>97932.32</v>
      </c>
    </row>
    <row r="39" customFormat="false" ht="12.75" hidden="true" customHeight="false" outlineLevel="0" collapsed="false">
      <c r="A39" s="178"/>
      <c r="B39" s="172" t="s">
        <v>210</v>
      </c>
      <c r="C39" s="172"/>
      <c r="D39" s="172"/>
      <c r="E39" s="172"/>
      <c r="F39" s="172"/>
      <c r="G39" s="172"/>
      <c r="H39" s="172"/>
      <c r="I39" s="185" t="s">
        <v>211</v>
      </c>
      <c r="J39" s="186" t="s">
        <v>114</v>
      </c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76" t="n">
        <f aca="false">SUM(AN39/$AN$10)</f>
        <v>0</v>
      </c>
      <c r="AP39" s="188" t="n">
        <v>586500</v>
      </c>
      <c r="AQ39" s="188"/>
      <c r="AR39" s="176" t="n">
        <f aca="false">SUM(AP39/$AN$10)</f>
        <v>77841.9271351782</v>
      </c>
      <c r="AS39" s="188"/>
      <c r="AT39" s="188"/>
      <c r="AU39" s="176" t="n">
        <v>84868.44</v>
      </c>
      <c r="AV39" s="177" t="n">
        <f aca="false">SUM(AU39/AR39*100)</f>
        <v>109.026642997442</v>
      </c>
      <c r="BC39" s="143" t="n">
        <f aca="false">SUM(AU39-BB39)</f>
        <v>84868.44</v>
      </c>
    </row>
    <row r="40" customFormat="false" ht="12.75" hidden="true" customHeight="false" outlineLevel="0" collapsed="false">
      <c r="A40" s="178"/>
      <c r="B40" s="172" t="s">
        <v>229</v>
      </c>
      <c r="C40" s="172"/>
      <c r="D40" s="172"/>
      <c r="E40" s="172"/>
      <c r="F40" s="172"/>
      <c r="G40" s="172"/>
      <c r="H40" s="172"/>
      <c r="I40" s="201" t="s">
        <v>230</v>
      </c>
      <c r="J40" s="186" t="s">
        <v>28</v>
      </c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76" t="n">
        <f aca="false">SUM(AN40/$AN$10)</f>
        <v>0</v>
      </c>
      <c r="AP40" s="188" t="n">
        <f aca="false">SUM(AX48:AX123)</f>
        <v>5163.38</v>
      </c>
      <c r="AQ40" s="188"/>
      <c r="AR40" s="176" t="n">
        <f aca="false">SUM(AP40/$AN$10)</f>
        <v>685.298294511912</v>
      </c>
      <c r="AS40" s="188"/>
      <c r="AT40" s="188"/>
      <c r="AU40" s="176" t="n">
        <v>5900.5</v>
      </c>
      <c r="AV40" s="177" t="n">
        <f aca="false">SUM(AU40/AR40*100)</f>
        <v>861.011919517835</v>
      </c>
      <c r="BC40" s="143" t="n">
        <f aca="false">SUM(AU40-BB40)</f>
        <v>5900.5</v>
      </c>
    </row>
    <row r="41" customFormat="false" ht="12.75" hidden="true" customHeight="false" outlineLevel="0" collapsed="false">
      <c r="A41" s="178"/>
      <c r="B41" s="172" t="s">
        <v>229</v>
      </c>
      <c r="C41" s="172"/>
      <c r="D41" s="172"/>
      <c r="E41" s="172"/>
      <c r="F41" s="172"/>
      <c r="G41" s="172"/>
      <c r="H41" s="172"/>
      <c r="I41" s="201" t="s">
        <v>316</v>
      </c>
      <c r="J41" s="186" t="s">
        <v>317</v>
      </c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76" t="n">
        <f aca="false">SUM(AN41/$AN$10)</f>
        <v>0</v>
      </c>
      <c r="AP41" s="188" t="n">
        <f aca="false">SUM(AZ47:AZ122)</f>
        <v>0</v>
      </c>
      <c r="AQ41" s="188"/>
      <c r="AR41" s="176" t="n">
        <f aca="false">SUM(AP41/$AN$10)</f>
        <v>0</v>
      </c>
      <c r="AS41" s="188"/>
      <c r="AT41" s="188"/>
      <c r="AU41" s="176" t="n">
        <v>5163.38</v>
      </c>
      <c r="AV41" s="177" t="n">
        <v>0</v>
      </c>
      <c r="BC41" s="143" t="n">
        <f aca="false">SUM(AU41-BB41)</f>
        <v>5163.38</v>
      </c>
    </row>
    <row r="42" customFormat="false" ht="12.75" hidden="true" customHeight="false" outlineLevel="0" collapsed="false">
      <c r="A42" s="178"/>
      <c r="B42" s="172" t="s">
        <v>229</v>
      </c>
      <c r="C42" s="172"/>
      <c r="D42" s="172"/>
      <c r="E42" s="172"/>
      <c r="F42" s="172"/>
      <c r="G42" s="172"/>
      <c r="H42" s="172"/>
      <c r="I42" s="185" t="s">
        <v>231</v>
      </c>
      <c r="J42" s="186" t="s">
        <v>232</v>
      </c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76" t="n">
        <f aca="false">SUM(AN42/$AN$10)</f>
        <v>0</v>
      </c>
      <c r="AP42" s="188" t="n">
        <v>100000</v>
      </c>
      <c r="AQ42" s="188"/>
      <c r="AR42" s="176" t="n">
        <f aca="false">SUM(AP42/$AN$10)</f>
        <v>13272.2808414626</v>
      </c>
      <c r="AS42" s="188"/>
      <c r="AT42" s="188"/>
      <c r="AU42" s="176"/>
      <c r="AV42" s="177" t="n">
        <f aca="false">SUM(AU42/AR42*100)</f>
        <v>0</v>
      </c>
      <c r="BC42" s="143" t="n">
        <f aca="false">SUM(AU42-BB42)</f>
        <v>0</v>
      </c>
    </row>
    <row r="43" customFormat="false" ht="12.75" hidden="true" customHeight="false" outlineLevel="0" collapsed="false">
      <c r="A43" s="178"/>
      <c r="B43" s="172" t="s">
        <v>210</v>
      </c>
      <c r="C43" s="172"/>
      <c r="D43" s="172"/>
      <c r="E43" s="172"/>
      <c r="F43" s="172"/>
      <c r="G43" s="172"/>
      <c r="H43" s="172"/>
      <c r="I43" s="185" t="s">
        <v>211</v>
      </c>
      <c r="J43" s="186" t="s">
        <v>37</v>
      </c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76" t="n">
        <f aca="false">SUM(AN43/$AN$10)</f>
        <v>0</v>
      </c>
      <c r="AP43" s="188" t="n">
        <v>450000</v>
      </c>
      <c r="AQ43" s="188"/>
      <c r="AR43" s="176" t="n">
        <f aca="false">SUM(AP43/$AN$10)</f>
        <v>59725.2637865817</v>
      </c>
      <c r="AS43" s="188"/>
      <c r="AT43" s="188"/>
      <c r="AU43" s="176" t="n">
        <v>2000</v>
      </c>
      <c r="AV43" s="177" t="n">
        <f aca="false">SUM(AU43/AR43*100)</f>
        <v>3.34866666666667</v>
      </c>
      <c r="BC43" s="143" t="n">
        <f aca="false">SUM(AU43-BB43)</f>
        <v>2000</v>
      </c>
    </row>
    <row r="44" customFormat="false" ht="12.75" hidden="true" customHeight="false" outlineLevel="0" collapsed="false">
      <c r="A44" s="189"/>
      <c r="B44" s="190"/>
      <c r="C44" s="190"/>
      <c r="D44" s="190"/>
      <c r="E44" s="190"/>
      <c r="F44" s="190"/>
      <c r="G44" s="190"/>
      <c r="H44" s="190"/>
      <c r="I44" s="191" t="n">
        <v>3</v>
      </c>
      <c r="J44" s="84" t="s">
        <v>64</v>
      </c>
      <c r="K44" s="192" t="n">
        <f aca="false">SUM(K45+K56)</f>
        <v>1815716.15</v>
      </c>
      <c r="L44" s="192" t="n">
        <f aca="false">SUM(L45+L56)</f>
        <v>1540000</v>
      </c>
      <c r="M44" s="192" t="n">
        <f aca="false">SUM(M45+M56)</f>
        <v>1540000</v>
      </c>
      <c r="N44" s="192" t="n">
        <f aca="false">SUM(N45+N56)</f>
        <v>781000</v>
      </c>
      <c r="O44" s="192" t="n">
        <f aca="false">SUM(O45+O56)</f>
        <v>781000</v>
      </c>
      <c r="P44" s="192" t="n">
        <f aca="false">SUM(P45+P56)</f>
        <v>789362</v>
      </c>
      <c r="Q44" s="192" t="n">
        <f aca="false">SUM(Q45+Q56)</f>
        <v>789362</v>
      </c>
      <c r="R44" s="192" t="n">
        <f aca="false">SUM(R45+R56)</f>
        <v>284478.29</v>
      </c>
      <c r="S44" s="192" t="n">
        <f aca="false">SUM(S45+S56)</f>
        <v>1019550</v>
      </c>
      <c r="T44" s="192" t="n">
        <f aca="false">SUM(T45+T56)</f>
        <v>394432.02</v>
      </c>
      <c r="U44" s="192" t="n">
        <f aca="false">SUM(U45+U56)</f>
        <v>0</v>
      </c>
      <c r="V44" s="192" t="e">
        <f aca="false">SUM(V45+V56)</f>
        <v>#DIV/0!</v>
      </c>
      <c r="W44" s="192" t="n">
        <f aca="false">SUM(W45+W56)</f>
        <v>989000</v>
      </c>
      <c r="X44" s="192" t="n">
        <f aca="false">SUM(X45+X56)</f>
        <v>1463700</v>
      </c>
      <c r="Y44" s="192" t="n">
        <f aca="false">SUM(Y45+Y56)</f>
        <v>1625700</v>
      </c>
      <c r="Z44" s="192" t="n">
        <f aca="false">SUM(Z45+Z56)</f>
        <v>2819504</v>
      </c>
      <c r="AA44" s="192" t="n">
        <f aca="false">SUM(AA45+AA56)</f>
        <v>1837500</v>
      </c>
      <c r="AB44" s="192" t="n">
        <f aca="false">SUM(AB45+AB56)</f>
        <v>590626.46</v>
      </c>
      <c r="AC44" s="192" t="n">
        <f aca="false">SUM(AC45+AC56)</f>
        <v>1872500</v>
      </c>
      <c r="AD44" s="192" t="n">
        <f aca="false">SUM(AD45+AD56)</f>
        <v>1648000</v>
      </c>
      <c r="AE44" s="192" t="n">
        <f aca="false">SUM(AE45+AE56)</f>
        <v>0</v>
      </c>
      <c r="AF44" s="192" t="n">
        <f aca="false">SUM(AF45+AF56)</f>
        <v>0</v>
      </c>
      <c r="AG44" s="192" t="n">
        <f aca="false">SUM(AG45+AG56)</f>
        <v>1653000</v>
      </c>
      <c r="AH44" s="192" t="n">
        <f aca="false">SUM(AH45+AH56)</f>
        <v>1172014.91</v>
      </c>
      <c r="AI44" s="192" t="n">
        <f aca="false">SUM(AI45+AI56)</f>
        <v>1995200</v>
      </c>
      <c r="AJ44" s="192" t="n">
        <f aca="false">SUM(AJ45+AJ56)</f>
        <v>617159.9</v>
      </c>
      <c r="AK44" s="192" t="n">
        <f aca="false">SUM(AK45+AK56)</f>
        <v>2111161.6</v>
      </c>
      <c r="AL44" s="192" t="n">
        <f aca="false">SUM(AL45+AL56)</f>
        <v>178000</v>
      </c>
      <c r="AM44" s="192" t="n">
        <f aca="false">SUM(AM45+AM56)</f>
        <v>125500</v>
      </c>
      <c r="AN44" s="192" t="n">
        <f aca="false">SUM(AN45+AN56)</f>
        <v>2168661.6</v>
      </c>
      <c r="AO44" s="176" t="n">
        <f aca="false">SUM(AN44/$AN$10)</f>
        <v>287830.858052956</v>
      </c>
      <c r="AP44" s="176" t="n">
        <f aca="false">SUM(AP45+AP56)</f>
        <v>1965000</v>
      </c>
      <c r="AQ44" s="176" t="n">
        <f aca="false">SUM(AQ45+AQ56)</f>
        <v>0</v>
      </c>
      <c r="AR44" s="176" t="n">
        <f aca="false">SUM(AP44/$AN$10)</f>
        <v>260800.31853474</v>
      </c>
      <c r="AS44" s="176" t="n">
        <f aca="false">SUM(AS45+AS56)</f>
        <v>1980000</v>
      </c>
      <c r="AT44" s="176" t="n">
        <f aca="false">SUM(AT45+AT56)</f>
        <v>0</v>
      </c>
      <c r="AU44" s="176" t="n">
        <f aca="false">SUM(AU45+AU56)</f>
        <v>97932.32</v>
      </c>
      <c r="AV44" s="177" t="n">
        <f aca="false">SUM(AU44/AR44*100)</f>
        <v>37.5506903328244</v>
      </c>
      <c r="BB44" s="19" t="n">
        <f aca="false">SUM(AW44+AX44+AY44+AZ44+BA44)</f>
        <v>0</v>
      </c>
      <c r="BC44" s="143" t="n">
        <f aca="false">SUM(AU44-BB44)</f>
        <v>97932.32</v>
      </c>
    </row>
    <row r="45" customFormat="false" ht="12.75" hidden="true" customHeight="false" outlineLevel="0" collapsed="false">
      <c r="A45" s="189"/>
      <c r="B45" s="190"/>
      <c r="C45" s="190"/>
      <c r="D45" s="190"/>
      <c r="E45" s="190"/>
      <c r="F45" s="190"/>
      <c r="G45" s="190"/>
      <c r="H45" s="190"/>
      <c r="I45" s="191" t="n">
        <v>31</v>
      </c>
      <c r="J45" s="84" t="s">
        <v>65</v>
      </c>
      <c r="K45" s="192" t="n">
        <f aca="false">SUM(K46+K49+K53)</f>
        <v>807306.83</v>
      </c>
      <c r="L45" s="192" t="n">
        <f aca="false">SUM(L46+L49+L53)</f>
        <v>1112500</v>
      </c>
      <c r="M45" s="192" t="n">
        <f aca="false">SUM(M46+M49+M53)</f>
        <v>1112500</v>
      </c>
      <c r="N45" s="192" t="n">
        <f aca="false">SUM(N46+N49+N53)</f>
        <v>351000</v>
      </c>
      <c r="O45" s="192" t="n">
        <f aca="false">SUM(O46+O49+O53)</f>
        <v>351000</v>
      </c>
      <c r="P45" s="192" t="n">
        <f aca="false">SUM(P46+P49+P53)</f>
        <v>392000</v>
      </c>
      <c r="Q45" s="192" t="n">
        <f aca="false">SUM(Q46+Q49+Q53)</f>
        <v>392000</v>
      </c>
      <c r="R45" s="192" t="n">
        <f aca="false">SUM(R46+R49+R53)</f>
        <v>150369.05</v>
      </c>
      <c r="S45" s="192" t="n">
        <f aca="false">SUM(S46+S49+S53)</f>
        <v>507550</v>
      </c>
      <c r="T45" s="192" t="n">
        <f aca="false">SUM(T46+T49+T53)</f>
        <v>240053.35</v>
      </c>
      <c r="U45" s="192" t="n">
        <f aca="false">SUM(U46+U49+U53)</f>
        <v>0</v>
      </c>
      <c r="V45" s="192" t="n">
        <f aca="false">SUM(V46+V49+V53)</f>
        <v>807.079096045198</v>
      </c>
      <c r="W45" s="192" t="n">
        <f aca="false">SUM(W46+W49+W53)</f>
        <v>507000</v>
      </c>
      <c r="X45" s="192" t="n">
        <f aca="false">SUM(X46+X49+X53)</f>
        <v>617500</v>
      </c>
      <c r="Y45" s="192" t="n">
        <f aca="false">SUM(Y46+Y49+Y53)</f>
        <v>685404</v>
      </c>
      <c r="Z45" s="192" t="n">
        <f aca="false">SUM(Z46+Z49+Z53)</f>
        <v>738500</v>
      </c>
      <c r="AA45" s="192" t="n">
        <f aca="false">SUM(AA46+AA49+AA53)</f>
        <v>688000</v>
      </c>
      <c r="AB45" s="192" t="n">
        <f aca="false">SUM(AB46+AB49+AB53)</f>
        <v>359004.03</v>
      </c>
      <c r="AC45" s="192" t="n">
        <f aca="false">SUM(AC46+AC49+AC53)</f>
        <v>688000</v>
      </c>
      <c r="AD45" s="192" t="n">
        <f aca="false">SUM(AD46+AD49+AD53)</f>
        <v>671000</v>
      </c>
      <c r="AE45" s="192" t="n">
        <f aca="false">SUM(AE46+AE49+AE53)</f>
        <v>0</v>
      </c>
      <c r="AF45" s="192" t="n">
        <f aca="false">SUM(AF46+AF49+AF53)</f>
        <v>0</v>
      </c>
      <c r="AG45" s="192" t="n">
        <f aca="false">SUM(AG46+AG49+AG53)</f>
        <v>671000</v>
      </c>
      <c r="AH45" s="192" t="n">
        <f aca="false">SUM(AH46+AH49+AH53)</f>
        <v>542477.54</v>
      </c>
      <c r="AI45" s="176" t="n">
        <f aca="false">SUM(AI46+AI49+AI53)</f>
        <v>754000</v>
      </c>
      <c r="AJ45" s="176" t="n">
        <f aca="false">SUM(AJ46+AJ49+AJ53)</f>
        <v>323911.41</v>
      </c>
      <c r="AK45" s="176" t="n">
        <f aca="false">SUM(AK46+AK49+AK53)</f>
        <v>747500</v>
      </c>
      <c r="AL45" s="176" t="n">
        <f aca="false">SUM(AL46+AL49+AL53)</f>
        <v>0</v>
      </c>
      <c r="AM45" s="176" t="n">
        <f aca="false">SUM(AM46+AM49+AM53)</f>
        <v>0</v>
      </c>
      <c r="AN45" s="176" t="n">
        <f aca="false">SUM(AN46+AN49+AN53)</f>
        <v>747500</v>
      </c>
      <c r="AO45" s="176" t="n">
        <f aca="false">SUM(AN45/$AN$10)</f>
        <v>99210.299289933</v>
      </c>
      <c r="AP45" s="176" t="n">
        <f aca="false">SUM(AP46+AP49+AP53)</f>
        <v>747500</v>
      </c>
      <c r="AQ45" s="176"/>
      <c r="AR45" s="176" t="n">
        <f aca="false">SUM(AP45/$AN$10)</f>
        <v>99210.299289933</v>
      </c>
      <c r="AS45" s="176" t="n">
        <v>760000</v>
      </c>
      <c r="AT45" s="176"/>
      <c r="AU45" s="176" t="n">
        <f aca="false">SUM(AU46+AU49+AU53)</f>
        <v>49784.56</v>
      </c>
      <c r="AV45" s="177" t="n">
        <f aca="false">SUM(AU45/AR45*100)</f>
        <v>50.1808384374582</v>
      </c>
      <c r="BB45" s="19" t="n">
        <f aca="false">SUM(AW45+AX45+AY45+AZ45+BA45)</f>
        <v>0</v>
      </c>
      <c r="BC45" s="143" t="n">
        <f aca="false">SUM(AU45-BB45)</f>
        <v>49784.56</v>
      </c>
    </row>
    <row r="46" customFormat="false" ht="12.75" hidden="true" customHeight="false" outlineLevel="0" collapsed="false">
      <c r="A46" s="193"/>
      <c r="B46" s="194" t="s">
        <v>83</v>
      </c>
      <c r="C46" s="194"/>
      <c r="D46" s="194"/>
      <c r="E46" s="194"/>
      <c r="F46" s="194"/>
      <c r="G46" s="194"/>
      <c r="H46" s="194"/>
      <c r="I46" s="195" t="n">
        <v>311</v>
      </c>
      <c r="J46" s="196" t="s">
        <v>233</v>
      </c>
      <c r="K46" s="197" t="n">
        <f aca="false">SUM(K47)</f>
        <v>710476.99</v>
      </c>
      <c r="L46" s="197" t="n">
        <f aca="false">SUM(L47)</f>
        <v>972000</v>
      </c>
      <c r="M46" s="197" t="n">
        <f aca="false">SUM(M47)</f>
        <v>972000</v>
      </c>
      <c r="N46" s="197" t="n">
        <f aca="false">SUM(N47:N48)</f>
        <v>296000</v>
      </c>
      <c r="O46" s="197" t="n">
        <f aca="false">SUM(O47:O48)</f>
        <v>296000</v>
      </c>
      <c r="P46" s="197" t="n">
        <f aca="false">SUM(P47:P48)</f>
        <v>335000</v>
      </c>
      <c r="Q46" s="197" t="n">
        <f aca="false">SUM(Q47:Q48)</f>
        <v>335000</v>
      </c>
      <c r="R46" s="197" t="n">
        <f aca="false">SUM(R47:R48)</f>
        <v>121563.91</v>
      </c>
      <c r="S46" s="197" t="n">
        <f aca="false">SUM(S47:S48)</f>
        <v>460000</v>
      </c>
      <c r="T46" s="197" t="n">
        <f aca="false">SUM(T47:T48)</f>
        <v>212889.92</v>
      </c>
      <c r="U46" s="197" t="n">
        <f aca="false">SUM(U47:U48)</f>
        <v>0</v>
      </c>
      <c r="V46" s="197" t="n">
        <f aca="false">SUM(V47:V48)</f>
        <v>609.745762711864</v>
      </c>
      <c r="W46" s="197" t="n">
        <f aca="false">SUM(W47:W48)</f>
        <v>460000</v>
      </c>
      <c r="X46" s="197" t="n">
        <f aca="false">SUM(X47:X48)</f>
        <v>510000</v>
      </c>
      <c r="Y46" s="197" t="n">
        <f aca="false">SUM(Y47:Y48)</f>
        <v>578000</v>
      </c>
      <c r="Z46" s="197" t="n">
        <f aca="false">SUM(Z47:Z48)</f>
        <v>590000</v>
      </c>
      <c r="AA46" s="197" t="n">
        <f aca="false">SUM(AA47:AA48)</f>
        <v>578000</v>
      </c>
      <c r="AB46" s="197" t="n">
        <f aca="false">SUM(AB47:AB48)</f>
        <v>313059.54</v>
      </c>
      <c r="AC46" s="197" t="n">
        <f aca="false">SUM(AC47:AC48)</f>
        <v>578000</v>
      </c>
      <c r="AD46" s="197" t="n">
        <f aca="false">SUM(AD47:AD48)</f>
        <v>561000</v>
      </c>
      <c r="AE46" s="197" t="n">
        <f aca="false">SUM(AE47:AE48)</f>
        <v>0</v>
      </c>
      <c r="AF46" s="197" t="n">
        <f aca="false">SUM(AF47:AF48)</f>
        <v>0</v>
      </c>
      <c r="AG46" s="197" t="n">
        <f aca="false">SUM(AG47:AG48)</f>
        <v>561000</v>
      </c>
      <c r="AH46" s="197" t="n">
        <f aca="false">SUM(AH47:AH48)</f>
        <v>462221.9</v>
      </c>
      <c r="AI46" s="197" t="n">
        <f aca="false">SUM(AI47:AI48)</f>
        <v>620000</v>
      </c>
      <c r="AJ46" s="197" t="n">
        <f aca="false">SUM(AJ47:AJ48)</f>
        <v>279321.5</v>
      </c>
      <c r="AK46" s="197" t="n">
        <f aca="false">SUM(AK47:AK48)</f>
        <v>570000</v>
      </c>
      <c r="AL46" s="197" t="n">
        <f aca="false">SUM(AL47:AL48)</f>
        <v>0</v>
      </c>
      <c r="AM46" s="197" t="n">
        <f aca="false">SUM(AM47:AM48)</f>
        <v>0</v>
      </c>
      <c r="AN46" s="197" t="n">
        <f aca="false">SUM(AN47:AN48)</f>
        <v>570000</v>
      </c>
      <c r="AO46" s="176" t="n">
        <f aca="false">SUM(AN46/$AN$10)</f>
        <v>75652.0007963368</v>
      </c>
      <c r="AP46" s="188" t="n">
        <f aca="false">SUM(AP47:AP48)</f>
        <v>570000</v>
      </c>
      <c r="AQ46" s="188"/>
      <c r="AR46" s="176" t="n">
        <f aca="false">SUM(AP46/$AN$10)</f>
        <v>75652.0007963368</v>
      </c>
      <c r="AS46" s="188"/>
      <c r="AT46" s="188"/>
      <c r="AU46" s="176" t="n">
        <f aca="false">SUM(AU47:AU48)</f>
        <v>33597.87</v>
      </c>
      <c r="AV46" s="177" t="n">
        <f aca="false">SUM(AU46/AR46*100)</f>
        <v>44.4110792131579</v>
      </c>
      <c r="BB46" s="19" t="n">
        <f aca="false">SUM(AW46+AX46+AY46+AZ46+BA46)</f>
        <v>0</v>
      </c>
      <c r="BC46" s="143" t="n">
        <f aca="false">SUM(AU46-BB46)</f>
        <v>33597.87</v>
      </c>
    </row>
    <row r="47" customFormat="false" ht="12.75" hidden="true" customHeight="false" outlineLevel="0" collapsed="false">
      <c r="A47" s="193"/>
      <c r="B47" s="194"/>
      <c r="C47" s="194"/>
      <c r="D47" s="194"/>
      <c r="E47" s="194"/>
      <c r="F47" s="194"/>
      <c r="G47" s="194"/>
      <c r="H47" s="194"/>
      <c r="I47" s="195" t="n">
        <v>31111</v>
      </c>
      <c r="J47" s="196" t="s">
        <v>234</v>
      </c>
      <c r="K47" s="197" t="n">
        <v>710476.99</v>
      </c>
      <c r="L47" s="197" t="n">
        <v>972000</v>
      </c>
      <c r="M47" s="197" t="n">
        <v>972000</v>
      </c>
      <c r="N47" s="197" t="n">
        <v>293000</v>
      </c>
      <c r="O47" s="197" t="n">
        <v>293000</v>
      </c>
      <c r="P47" s="197" t="n">
        <v>295000</v>
      </c>
      <c r="Q47" s="197" t="n">
        <v>295000</v>
      </c>
      <c r="R47" s="197" t="n">
        <v>121563.91</v>
      </c>
      <c r="S47" s="197" t="n">
        <v>250000</v>
      </c>
      <c r="T47" s="197" t="n">
        <v>176514.08</v>
      </c>
      <c r="U47" s="197"/>
      <c r="V47" s="176" t="n">
        <f aca="false">S47/P47*100</f>
        <v>84.7457627118644</v>
      </c>
      <c r="W47" s="188" t="n">
        <v>250000</v>
      </c>
      <c r="X47" s="188" t="n">
        <v>340000</v>
      </c>
      <c r="Y47" s="188" t="n">
        <v>408000</v>
      </c>
      <c r="Z47" s="188" t="n">
        <v>400000</v>
      </c>
      <c r="AA47" s="197" t="n">
        <v>408000</v>
      </c>
      <c r="AB47" s="197" t="n">
        <v>259070.82</v>
      </c>
      <c r="AC47" s="197" t="n">
        <v>408000</v>
      </c>
      <c r="AD47" s="197" t="n">
        <v>408000</v>
      </c>
      <c r="AE47" s="197"/>
      <c r="AF47" s="197"/>
      <c r="AG47" s="198" t="n">
        <f aca="false">SUM(AC47+AE47-AF47)</f>
        <v>408000</v>
      </c>
      <c r="AH47" s="197" t="n">
        <v>413471.78</v>
      </c>
      <c r="AI47" s="188" t="n">
        <v>467000</v>
      </c>
      <c r="AJ47" s="129" t="n">
        <v>217454.78</v>
      </c>
      <c r="AK47" s="197" t="n">
        <v>480000</v>
      </c>
      <c r="AL47" s="197"/>
      <c r="AM47" s="197"/>
      <c r="AN47" s="129" t="n">
        <f aca="false">SUM(AK47+AL47-AM47)</f>
        <v>480000</v>
      </c>
      <c r="AO47" s="176" t="n">
        <f aca="false">SUM(AN47/$AN$10)</f>
        <v>63706.9480390205</v>
      </c>
      <c r="AP47" s="131" t="n">
        <v>480000</v>
      </c>
      <c r="AQ47" s="131"/>
      <c r="AR47" s="176" t="n">
        <f aca="false">SUM(AP47/$AN$10)</f>
        <v>63706.9480390205</v>
      </c>
      <c r="AS47" s="131"/>
      <c r="AT47" s="131"/>
      <c r="AU47" s="176" t="n">
        <v>33597.87</v>
      </c>
      <c r="AV47" s="177" t="n">
        <f aca="false">SUM(AU47/AR47*100)</f>
        <v>52.738156565625</v>
      </c>
      <c r="AW47" s="176" t="n">
        <v>33597.87</v>
      </c>
      <c r="BB47" s="19" t="n">
        <f aca="false">SUM(AW47+AX47+AY47+AZ47+BA47)</f>
        <v>33597.87</v>
      </c>
      <c r="BC47" s="143" t="n">
        <f aca="false">SUM(AU47-BB47)</f>
        <v>0</v>
      </c>
    </row>
    <row r="48" customFormat="false" ht="12.75" hidden="true" customHeight="false" outlineLevel="0" collapsed="false">
      <c r="A48" s="193"/>
      <c r="B48" s="194"/>
      <c r="C48" s="194"/>
      <c r="D48" s="194"/>
      <c r="E48" s="194"/>
      <c r="F48" s="194"/>
      <c r="G48" s="194"/>
      <c r="H48" s="194"/>
      <c r="I48" s="195" t="n">
        <v>31112</v>
      </c>
      <c r="J48" s="196" t="s">
        <v>235</v>
      </c>
      <c r="K48" s="197"/>
      <c r="L48" s="197"/>
      <c r="M48" s="197"/>
      <c r="N48" s="197" t="n">
        <v>3000</v>
      </c>
      <c r="O48" s="197" t="n">
        <v>3000</v>
      </c>
      <c r="P48" s="197" t="n">
        <v>40000</v>
      </c>
      <c r="Q48" s="197" t="n">
        <v>40000</v>
      </c>
      <c r="R48" s="197"/>
      <c r="S48" s="197" t="n">
        <v>210000</v>
      </c>
      <c r="T48" s="197" t="n">
        <v>36375.84</v>
      </c>
      <c r="U48" s="197"/>
      <c r="V48" s="176" t="n">
        <f aca="false">S48/P48*100</f>
        <v>525</v>
      </c>
      <c r="W48" s="188" t="n">
        <v>210000</v>
      </c>
      <c r="X48" s="197" t="n">
        <v>170000</v>
      </c>
      <c r="Y48" s="197" t="n">
        <v>170000</v>
      </c>
      <c r="Z48" s="197" t="n">
        <v>190000</v>
      </c>
      <c r="AA48" s="197" t="n">
        <v>170000</v>
      </c>
      <c r="AB48" s="197" t="n">
        <v>53988.72</v>
      </c>
      <c r="AC48" s="197" t="n">
        <v>170000</v>
      </c>
      <c r="AD48" s="197" t="n">
        <v>153000</v>
      </c>
      <c r="AE48" s="197"/>
      <c r="AF48" s="197"/>
      <c r="AG48" s="198" t="n">
        <v>153000</v>
      </c>
      <c r="AH48" s="197" t="n">
        <v>48750.12</v>
      </c>
      <c r="AI48" s="188" t="n">
        <v>153000</v>
      </c>
      <c r="AJ48" s="129" t="n">
        <v>61866.72</v>
      </c>
      <c r="AK48" s="197" t="n">
        <v>90000</v>
      </c>
      <c r="AL48" s="197"/>
      <c r="AM48" s="197"/>
      <c r="AN48" s="129" t="n">
        <f aca="false">SUM(AK48+AL48-AM48)</f>
        <v>90000</v>
      </c>
      <c r="AO48" s="176" t="n">
        <f aca="false">SUM(AN48/$AN$10)</f>
        <v>11945.0527573163</v>
      </c>
      <c r="AP48" s="131" t="n">
        <v>90000</v>
      </c>
      <c r="AQ48" s="131"/>
      <c r="AR48" s="176" t="n">
        <f aca="false">SUM(AP48/$AN$10)</f>
        <v>11945.0527573163</v>
      </c>
      <c r="AS48" s="131"/>
      <c r="AT48" s="131"/>
      <c r="AU48" s="176"/>
      <c r="AV48" s="177" t="n">
        <f aca="false">SUM(AU48/AR48*100)</f>
        <v>0</v>
      </c>
      <c r="AW48" s="176"/>
      <c r="BB48" s="19" t="n">
        <f aca="false">SUM(AW48+AX48+AY48+AZ48+BA48)</f>
        <v>0</v>
      </c>
      <c r="BC48" s="143" t="n">
        <f aca="false">SUM(AU48-BB48)</f>
        <v>0</v>
      </c>
    </row>
    <row r="49" customFormat="false" ht="12.75" hidden="true" customHeight="false" outlineLevel="0" collapsed="false">
      <c r="A49" s="193"/>
      <c r="B49" s="194" t="s">
        <v>83</v>
      </c>
      <c r="C49" s="194"/>
      <c r="D49" s="194"/>
      <c r="E49" s="194"/>
      <c r="F49" s="194"/>
      <c r="G49" s="194"/>
      <c r="H49" s="194"/>
      <c r="I49" s="195" t="n">
        <v>312</v>
      </c>
      <c r="J49" s="196" t="s">
        <v>236</v>
      </c>
      <c r="K49" s="197" t="n">
        <f aca="false">SUM(K50)</f>
        <v>0</v>
      </c>
      <c r="L49" s="197" t="n">
        <f aca="false">SUM(L50)</f>
        <v>8000</v>
      </c>
      <c r="M49" s="197" t="n">
        <f aca="false">SUM(M50)</f>
        <v>8000</v>
      </c>
      <c r="N49" s="197" t="n">
        <f aca="false">SUM(N50)</f>
        <v>14000</v>
      </c>
      <c r="O49" s="197" t="n">
        <f aca="false">SUM(O50)</f>
        <v>14000</v>
      </c>
      <c r="P49" s="197" t="n">
        <f aca="false">SUM(P50)</f>
        <v>12000</v>
      </c>
      <c r="Q49" s="197" t="n">
        <f aca="false">SUM(Q50)</f>
        <v>12000</v>
      </c>
      <c r="R49" s="197" t="n">
        <f aca="false">SUM(R50)</f>
        <v>9962.77</v>
      </c>
      <c r="S49" s="197" t="n">
        <f aca="false">SUM(S50)</f>
        <v>15000</v>
      </c>
      <c r="T49" s="197" t="n">
        <f aca="false">SUM(T50)</f>
        <v>4500</v>
      </c>
      <c r="U49" s="197" t="n">
        <f aca="false">SUM(U50)</f>
        <v>0</v>
      </c>
      <c r="V49" s="197" t="n">
        <f aca="false">SUM(V50)</f>
        <v>125</v>
      </c>
      <c r="W49" s="197" t="n">
        <f aca="false">SUM(W50)</f>
        <v>15000</v>
      </c>
      <c r="X49" s="197" t="n">
        <f aca="false">SUM(X50:X51)</f>
        <v>34000</v>
      </c>
      <c r="Y49" s="197" t="n">
        <f aca="false">SUM(Y50:Y51)</f>
        <v>27500</v>
      </c>
      <c r="Z49" s="197" t="n">
        <v>52500</v>
      </c>
      <c r="AA49" s="197" t="n">
        <f aca="false">SUM(AA50:AA51)</f>
        <v>30000</v>
      </c>
      <c r="AB49" s="197" t="n">
        <f aca="false">SUM(AB50:AB51)</f>
        <v>0</v>
      </c>
      <c r="AC49" s="197" t="n">
        <f aca="false">SUM(AC50:AC51)</f>
        <v>30000</v>
      </c>
      <c r="AD49" s="197" t="n">
        <f aca="false">SUM(AD50:AD51)</f>
        <v>30000</v>
      </c>
      <c r="AE49" s="197" t="n">
        <f aca="false">SUM(AE50:AE51)</f>
        <v>0</v>
      </c>
      <c r="AF49" s="197" t="n">
        <f aca="false">SUM(AF50:AF51)</f>
        <v>0</v>
      </c>
      <c r="AG49" s="197" t="n">
        <f aca="false">SUM(AG50:AG51)</f>
        <v>30000</v>
      </c>
      <c r="AH49" s="197" t="n">
        <f aca="false">SUM(AH50:AH51)</f>
        <v>6000</v>
      </c>
      <c r="AI49" s="188" t="n">
        <f aca="false">SUM(AI50:AI51)</f>
        <v>30000</v>
      </c>
      <c r="AJ49" s="188" t="n">
        <f aca="false">SUM(AJ50:AJ51)</f>
        <v>0</v>
      </c>
      <c r="AK49" s="188" t="n">
        <f aca="false">SUM(AK50:AK52)</f>
        <v>80000</v>
      </c>
      <c r="AL49" s="188" t="n">
        <f aca="false">SUM(AL50:AL52)</f>
        <v>0</v>
      </c>
      <c r="AM49" s="188" t="n">
        <f aca="false">SUM(AM50:AM52)</f>
        <v>0</v>
      </c>
      <c r="AN49" s="188" t="n">
        <f aca="false">SUM(AN50:AN52)</f>
        <v>80000</v>
      </c>
      <c r="AO49" s="176" t="n">
        <f aca="false">SUM(AN49/$AN$10)</f>
        <v>10617.8246731701</v>
      </c>
      <c r="AP49" s="188" t="n">
        <f aca="false">SUM(AP50:AP52)</f>
        <v>80000</v>
      </c>
      <c r="AQ49" s="188"/>
      <c r="AR49" s="176" t="n">
        <f aca="false">SUM(AP49/$AN$10)</f>
        <v>10617.8246731701</v>
      </c>
      <c r="AS49" s="188"/>
      <c r="AT49" s="188"/>
      <c r="AU49" s="176" t="n">
        <f aca="false">SUM(AU50:AU52)</f>
        <v>3190.8</v>
      </c>
      <c r="AV49" s="177" t="n">
        <f aca="false">SUM(AU49/AR49*100)</f>
        <v>30.05135325</v>
      </c>
      <c r="AW49" s="176"/>
      <c r="BB49" s="19" t="n">
        <f aca="false">SUM(AW49+AX49+AY49+AZ49+BA49)</f>
        <v>0</v>
      </c>
      <c r="BC49" s="143" t="n">
        <f aca="false">SUM(AU49-BB49)</f>
        <v>3190.8</v>
      </c>
    </row>
    <row r="50" customFormat="false" ht="12.75" hidden="true" customHeight="false" outlineLevel="0" collapsed="false">
      <c r="A50" s="193"/>
      <c r="B50" s="194"/>
      <c r="C50" s="194"/>
      <c r="D50" s="194"/>
      <c r="E50" s="194"/>
      <c r="F50" s="194"/>
      <c r="G50" s="194"/>
      <c r="H50" s="194"/>
      <c r="I50" s="195" t="n">
        <v>31219</v>
      </c>
      <c r="J50" s="196" t="s">
        <v>236</v>
      </c>
      <c r="K50" s="197" t="n">
        <v>0</v>
      </c>
      <c r="L50" s="197" t="n">
        <v>8000</v>
      </c>
      <c r="M50" s="197" t="n">
        <v>8000</v>
      </c>
      <c r="N50" s="197" t="n">
        <v>14000</v>
      </c>
      <c r="O50" s="197" t="n">
        <v>14000</v>
      </c>
      <c r="P50" s="197" t="n">
        <v>12000</v>
      </c>
      <c r="Q50" s="197" t="n">
        <v>12000</v>
      </c>
      <c r="R50" s="197" t="n">
        <v>9962.77</v>
      </c>
      <c r="S50" s="197" t="n">
        <v>15000</v>
      </c>
      <c r="T50" s="197" t="n">
        <v>4500</v>
      </c>
      <c r="U50" s="197"/>
      <c r="V50" s="176" t="n">
        <f aca="false">S50/P50*100</f>
        <v>125</v>
      </c>
      <c r="W50" s="188" t="n">
        <v>15000</v>
      </c>
      <c r="X50" s="197" t="n">
        <v>27000</v>
      </c>
      <c r="Y50" s="197" t="n">
        <v>20000</v>
      </c>
      <c r="Z50" s="197" t="n">
        <v>20000</v>
      </c>
      <c r="AA50" s="197" t="n">
        <v>20000</v>
      </c>
      <c r="AB50" s="197"/>
      <c r="AC50" s="197" t="n">
        <v>20000</v>
      </c>
      <c r="AD50" s="197" t="n">
        <v>20000</v>
      </c>
      <c r="AE50" s="197"/>
      <c r="AF50" s="197"/>
      <c r="AG50" s="198" t="n">
        <f aca="false">SUM(AD50+AE50-AF50)</f>
        <v>20000</v>
      </c>
      <c r="AH50" s="197" t="n">
        <v>6000</v>
      </c>
      <c r="AI50" s="188" t="n">
        <v>20000</v>
      </c>
      <c r="AJ50" s="129" t="n">
        <v>0</v>
      </c>
      <c r="AK50" s="197" t="n">
        <v>35000</v>
      </c>
      <c r="AL50" s="197"/>
      <c r="AM50" s="197"/>
      <c r="AN50" s="129" t="n">
        <f aca="false">SUM(AK50+AL50-AM50)</f>
        <v>35000</v>
      </c>
      <c r="AO50" s="176" t="n">
        <f aca="false">SUM(AN50/$AN$10)</f>
        <v>4645.29829451191</v>
      </c>
      <c r="AP50" s="131" t="n">
        <v>35000</v>
      </c>
      <c r="AQ50" s="131"/>
      <c r="AR50" s="176" t="n">
        <f aca="false">SUM(AP50/$AN$10)</f>
        <v>4645.29829451191</v>
      </c>
      <c r="AS50" s="131"/>
      <c r="AT50" s="131"/>
      <c r="AU50" s="176" t="n">
        <v>1200</v>
      </c>
      <c r="AV50" s="177" t="n">
        <f aca="false">SUM(AU50/AR50*100)</f>
        <v>25.8325714285714</v>
      </c>
      <c r="AW50" s="176" t="n">
        <v>1200</v>
      </c>
      <c r="BB50" s="19" t="n">
        <f aca="false">SUM(AW50+AX50+AY50+AZ50+BA50)</f>
        <v>1200</v>
      </c>
      <c r="BC50" s="143" t="n">
        <f aca="false">SUM(AU50-BB50)</f>
        <v>0</v>
      </c>
    </row>
    <row r="51" customFormat="false" ht="12.75" hidden="true" customHeight="false" outlineLevel="0" collapsed="false">
      <c r="A51" s="193"/>
      <c r="B51" s="194"/>
      <c r="C51" s="194"/>
      <c r="D51" s="194"/>
      <c r="E51" s="194"/>
      <c r="F51" s="194"/>
      <c r="G51" s="194"/>
      <c r="H51" s="194"/>
      <c r="I51" s="195" t="n">
        <v>31219</v>
      </c>
      <c r="J51" s="196" t="s">
        <v>237</v>
      </c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76"/>
      <c r="W51" s="188"/>
      <c r="X51" s="197" t="n">
        <v>7000</v>
      </c>
      <c r="Y51" s="197" t="n">
        <v>7500</v>
      </c>
      <c r="Z51" s="197" t="n">
        <v>7500</v>
      </c>
      <c r="AA51" s="197" t="n">
        <v>10000</v>
      </c>
      <c r="AB51" s="197"/>
      <c r="AC51" s="197" t="n">
        <v>10000</v>
      </c>
      <c r="AD51" s="197" t="n">
        <v>10000</v>
      </c>
      <c r="AE51" s="197"/>
      <c r="AF51" s="197"/>
      <c r="AG51" s="198" t="n">
        <f aca="false">SUM(AD51+AE51-AF51)</f>
        <v>10000</v>
      </c>
      <c r="AH51" s="197"/>
      <c r="AI51" s="188" t="n">
        <v>10000</v>
      </c>
      <c r="AJ51" s="129" t="n">
        <v>0</v>
      </c>
      <c r="AK51" s="197" t="n">
        <v>15000</v>
      </c>
      <c r="AL51" s="197"/>
      <c r="AM51" s="197"/>
      <c r="AN51" s="129" t="n">
        <f aca="false">SUM(AK51+AL51-AM51)</f>
        <v>15000</v>
      </c>
      <c r="AO51" s="176" t="n">
        <f aca="false">SUM(AN51/$AN$10)</f>
        <v>1990.84212621939</v>
      </c>
      <c r="AP51" s="131" t="n">
        <v>15000</v>
      </c>
      <c r="AQ51" s="131"/>
      <c r="AR51" s="176" t="n">
        <f aca="false">SUM(AP51/$AN$10)</f>
        <v>1990.84212621939</v>
      </c>
      <c r="AS51" s="131"/>
      <c r="AT51" s="131"/>
      <c r="AU51" s="176"/>
      <c r="AV51" s="177" t="n">
        <f aca="false">SUM(AU51/AR51*100)</f>
        <v>0</v>
      </c>
      <c r="AW51" s="176"/>
      <c r="BB51" s="19" t="n">
        <f aca="false">SUM(AW51+AX51+AY51+AZ51+BA51)</f>
        <v>0</v>
      </c>
      <c r="BC51" s="143" t="n">
        <f aca="false">SUM(AU51-BB51)</f>
        <v>0</v>
      </c>
    </row>
    <row r="52" customFormat="false" ht="12.75" hidden="true" customHeight="false" outlineLevel="0" collapsed="false">
      <c r="A52" s="193"/>
      <c r="B52" s="194"/>
      <c r="C52" s="194"/>
      <c r="D52" s="194"/>
      <c r="E52" s="194"/>
      <c r="F52" s="194"/>
      <c r="G52" s="194"/>
      <c r="H52" s="194"/>
      <c r="I52" s="195" t="n">
        <v>31219</v>
      </c>
      <c r="J52" s="196" t="s">
        <v>238</v>
      </c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76"/>
      <c r="W52" s="188"/>
      <c r="X52" s="197"/>
      <c r="Y52" s="197" t="n">
        <v>0</v>
      </c>
      <c r="Z52" s="197" t="n">
        <v>25000</v>
      </c>
      <c r="AA52" s="197" t="n">
        <v>25000</v>
      </c>
      <c r="AB52" s="197"/>
      <c r="AC52" s="197" t="n">
        <v>25000</v>
      </c>
      <c r="AD52" s="197" t="n">
        <v>25000</v>
      </c>
      <c r="AE52" s="197"/>
      <c r="AF52" s="197"/>
      <c r="AG52" s="198" t="n">
        <f aca="false">SUM(AD52+AE52-AF52)</f>
        <v>25000</v>
      </c>
      <c r="AH52" s="197" t="n">
        <v>22916.85</v>
      </c>
      <c r="AI52" s="188" t="n">
        <v>35000</v>
      </c>
      <c r="AJ52" s="129" t="n">
        <v>12500.1</v>
      </c>
      <c r="AK52" s="197" t="n">
        <v>30000</v>
      </c>
      <c r="AL52" s="197"/>
      <c r="AM52" s="197"/>
      <c r="AN52" s="129" t="n">
        <f aca="false">SUM(AK52+AL52-AM52)</f>
        <v>30000</v>
      </c>
      <c r="AO52" s="176" t="n">
        <f aca="false">SUM(AN52/$AN$10)</f>
        <v>3981.68425243878</v>
      </c>
      <c r="AP52" s="131" t="n">
        <v>30000</v>
      </c>
      <c r="AQ52" s="131"/>
      <c r="AR52" s="176" t="n">
        <f aca="false">SUM(AP52/$AN$10)</f>
        <v>3981.68425243878</v>
      </c>
      <c r="AS52" s="131"/>
      <c r="AT52" s="131"/>
      <c r="AU52" s="176" t="n">
        <v>1990.8</v>
      </c>
      <c r="AV52" s="177" t="n">
        <f aca="false">SUM(AU52/AR52*100)</f>
        <v>49.998942</v>
      </c>
      <c r="AW52" s="176" t="n">
        <v>1990.8</v>
      </c>
      <c r="BB52" s="19" t="n">
        <f aca="false">SUM(AW52+AX52+AY52+AZ52+BA52)</f>
        <v>1990.8</v>
      </c>
      <c r="BC52" s="143" t="n">
        <f aca="false">SUM(AU52-BB52)</f>
        <v>0</v>
      </c>
    </row>
    <row r="53" customFormat="false" ht="12.75" hidden="true" customHeight="false" outlineLevel="0" collapsed="false">
      <c r="A53" s="193"/>
      <c r="B53" s="194" t="s">
        <v>83</v>
      </c>
      <c r="C53" s="194"/>
      <c r="D53" s="194"/>
      <c r="E53" s="194"/>
      <c r="F53" s="194"/>
      <c r="G53" s="194"/>
      <c r="H53" s="194"/>
      <c r="I53" s="195" t="n">
        <v>313</v>
      </c>
      <c r="J53" s="196" t="s">
        <v>239</v>
      </c>
      <c r="K53" s="197" t="n">
        <f aca="false">SUM(K54:K55)</f>
        <v>96829.84</v>
      </c>
      <c r="L53" s="197" t="n">
        <f aca="false">SUM(L54:L55)</f>
        <v>132500</v>
      </c>
      <c r="M53" s="197" t="n">
        <f aca="false">SUM(M54:M55)</f>
        <v>132500</v>
      </c>
      <c r="N53" s="197" t="n">
        <f aca="false">SUM(N54:N55)</f>
        <v>41000</v>
      </c>
      <c r="O53" s="197" t="n">
        <f aca="false">SUM(O54:O55)</f>
        <v>41000</v>
      </c>
      <c r="P53" s="197" t="n">
        <f aca="false">SUM(P54:P55)</f>
        <v>45000</v>
      </c>
      <c r="Q53" s="197" t="n">
        <f aca="false">SUM(Q54:Q55)</f>
        <v>45000</v>
      </c>
      <c r="R53" s="197" t="n">
        <f aca="false">SUM(R54:R55)</f>
        <v>18842.37</v>
      </c>
      <c r="S53" s="197" t="n">
        <f aca="false">SUM(S54:S55)</f>
        <v>32550</v>
      </c>
      <c r="T53" s="197" t="n">
        <f aca="false">SUM(T54:T55)</f>
        <v>22663.43</v>
      </c>
      <c r="U53" s="197" t="n">
        <f aca="false">SUM(U54:U55)</f>
        <v>0</v>
      </c>
      <c r="V53" s="197" t="n">
        <f aca="false">SUM(V54:V55)</f>
        <v>72.3333333333333</v>
      </c>
      <c r="W53" s="197" t="n">
        <f aca="false">SUM(W54:W55)</f>
        <v>32000</v>
      </c>
      <c r="X53" s="197" t="n">
        <f aca="false">SUM(X54:X55)</f>
        <v>73500</v>
      </c>
      <c r="Y53" s="197" t="n">
        <f aca="false">SUM(Y54:Y55)</f>
        <v>79904</v>
      </c>
      <c r="Z53" s="197" t="n">
        <f aca="false">SUM(Z54:Z55)</f>
        <v>96000</v>
      </c>
      <c r="AA53" s="197" t="n">
        <f aca="false">SUM(AA54:AA55)</f>
        <v>80000</v>
      </c>
      <c r="AB53" s="197" t="n">
        <f aca="false">SUM(AB54:AB55)</f>
        <v>45944.49</v>
      </c>
      <c r="AC53" s="197" t="n">
        <f aca="false">SUM(AC54:AC55)</f>
        <v>80000</v>
      </c>
      <c r="AD53" s="197" t="n">
        <f aca="false">SUM(AD54:AD55)</f>
        <v>80000</v>
      </c>
      <c r="AE53" s="197" t="n">
        <f aca="false">SUM(AE54:AE55)</f>
        <v>0</v>
      </c>
      <c r="AF53" s="197" t="n">
        <f aca="false">SUM(AF54:AF55)</f>
        <v>0</v>
      </c>
      <c r="AG53" s="197" t="n">
        <f aca="false">SUM(AG54:AG55)</f>
        <v>80000</v>
      </c>
      <c r="AH53" s="197" t="n">
        <f aca="false">SUM(AH54:AH55)</f>
        <v>74255.64</v>
      </c>
      <c r="AI53" s="188" t="n">
        <f aca="false">SUM(AI54:AI55)</f>
        <v>104000</v>
      </c>
      <c r="AJ53" s="188" t="n">
        <f aca="false">SUM(AJ54:AJ55)</f>
        <v>44589.91</v>
      </c>
      <c r="AK53" s="188" t="n">
        <f aca="false">SUM(AK54:AK55)</f>
        <v>97500</v>
      </c>
      <c r="AL53" s="188" t="n">
        <f aca="false">SUM(AL54:AL55)</f>
        <v>0</v>
      </c>
      <c r="AM53" s="188" t="n">
        <f aca="false">SUM(AM54:AM55)</f>
        <v>0</v>
      </c>
      <c r="AN53" s="188" t="n">
        <f aca="false">SUM(AN54:AN55)</f>
        <v>97500</v>
      </c>
      <c r="AO53" s="176" t="n">
        <f aca="false">SUM(AN53/$AN$10)</f>
        <v>12940.473820426</v>
      </c>
      <c r="AP53" s="188" t="n">
        <f aca="false">SUM(AP54:AP55)</f>
        <v>97500</v>
      </c>
      <c r="AQ53" s="188"/>
      <c r="AR53" s="176" t="n">
        <f aca="false">SUM(AP53/$AN$10)</f>
        <v>12940.473820426</v>
      </c>
      <c r="AS53" s="188"/>
      <c r="AT53" s="188"/>
      <c r="AU53" s="176" t="n">
        <f aca="false">SUM(AU54:AU55)</f>
        <v>12995.89</v>
      </c>
      <c r="AV53" s="177" t="n">
        <f aca="false">SUM(AU53/AR53*100)</f>
        <v>100.428239184615</v>
      </c>
      <c r="AW53" s="176"/>
      <c r="BB53" s="19" t="n">
        <f aca="false">SUM(AW53+AX53+AY53+AZ53+BA53)</f>
        <v>0</v>
      </c>
      <c r="BC53" s="143" t="n">
        <f aca="false">SUM(AU53-BB53)</f>
        <v>12995.89</v>
      </c>
    </row>
    <row r="54" customFormat="false" ht="12.75" hidden="true" customHeight="false" outlineLevel="0" collapsed="false">
      <c r="A54" s="193"/>
      <c r="B54" s="194"/>
      <c r="C54" s="194"/>
      <c r="D54" s="194"/>
      <c r="E54" s="194"/>
      <c r="F54" s="194"/>
      <c r="G54" s="194"/>
      <c r="H54" s="194"/>
      <c r="I54" s="195" t="n">
        <v>31321</v>
      </c>
      <c r="J54" s="196" t="s">
        <v>240</v>
      </c>
      <c r="K54" s="197" t="n">
        <v>96829.84</v>
      </c>
      <c r="L54" s="197" t="n">
        <v>132500</v>
      </c>
      <c r="M54" s="197" t="n">
        <v>132500</v>
      </c>
      <c r="N54" s="197" t="n">
        <v>41000</v>
      </c>
      <c r="O54" s="197" t="n">
        <v>41000</v>
      </c>
      <c r="P54" s="197" t="n">
        <v>45000</v>
      </c>
      <c r="Q54" s="197" t="n">
        <v>45000</v>
      </c>
      <c r="R54" s="197" t="n">
        <v>18842.37</v>
      </c>
      <c r="S54" s="188" t="n">
        <v>32550</v>
      </c>
      <c r="T54" s="197" t="n">
        <v>22663.43</v>
      </c>
      <c r="U54" s="197"/>
      <c r="V54" s="176" t="n">
        <f aca="false">S54/P54*100</f>
        <v>72.3333333333333</v>
      </c>
      <c r="W54" s="188" t="n">
        <v>32000</v>
      </c>
      <c r="X54" s="197" t="n">
        <v>51500</v>
      </c>
      <c r="Y54" s="197" t="n">
        <v>58904</v>
      </c>
      <c r="Z54" s="197" t="n">
        <v>65000</v>
      </c>
      <c r="AA54" s="197" t="n">
        <v>59000</v>
      </c>
      <c r="AB54" s="197" t="n">
        <v>37242.75</v>
      </c>
      <c r="AC54" s="197" t="n">
        <v>59000</v>
      </c>
      <c r="AD54" s="197" t="n">
        <v>59000</v>
      </c>
      <c r="AE54" s="197"/>
      <c r="AF54" s="197"/>
      <c r="AG54" s="198" t="n">
        <f aca="false">SUM(AD54+AE54-AF54)</f>
        <v>59000</v>
      </c>
      <c r="AH54" s="197" t="n">
        <v>68222.85</v>
      </c>
      <c r="AI54" s="188" t="n">
        <v>78000</v>
      </c>
      <c r="AJ54" s="129" t="n">
        <v>35823.62</v>
      </c>
      <c r="AK54" s="197" t="n">
        <v>81000</v>
      </c>
      <c r="AL54" s="197"/>
      <c r="AM54" s="197"/>
      <c r="AN54" s="129" t="n">
        <f aca="false">SUM(AK54+AL54-AM54)</f>
        <v>81000</v>
      </c>
      <c r="AO54" s="176" t="n">
        <f aca="false">SUM(AN54/$AN$10)</f>
        <v>10750.5474815847</v>
      </c>
      <c r="AP54" s="131" t="n">
        <v>81000</v>
      </c>
      <c r="AQ54" s="131"/>
      <c r="AR54" s="176" t="n">
        <f aca="false">SUM(AP54/$AN$10)</f>
        <v>10750.5474815847</v>
      </c>
      <c r="AS54" s="131"/>
      <c r="AT54" s="131"/>
      <c r="AU54" s="176" t="n">
        <v>12995.89</v>
      </c>
      <c r="AV54" s="177" t="n">
        <f aca="false">SUM(AU54/AR54*100)</f>
        <v>120.885843462963</v>
      </c>
      <c r="AW54" s="202" t="n">
        <v>12995.89</v>
      </c>
      <c r="BB54" s="19" t="n">
        <f aca="false">SUM(AW54+AX54+AY54+AZ54+BA54)</f>
        <v>12995.89</v>
      </c>
      <c r="BC54" s="143" t="n">
        <f aca="false">SUM(AU54-BB54)</f>
        <v>0</v>
      </c>
    </row>
    <row r="55" customFormat="false" ht="12.75" hidden="true" customHeight="false" outlineLevel="0" collapsed="false">
      <c r="A55" s="193"/>
      <c r="B55" s="194"/>
      <c r="C55" s="194"/>
      <c r="D55" s="194"/>
      <c r="E55" s="194"/>
      <c r="F55" s="194"/>
      <c r="G55" s="194"/>
      <c r="H55" s="194"/>
      <c r="I55" s="195" t="n">
        <v>31321</v>
      </c>
      <c r="J55" s="196" t="s">
        <v>241</v>
      </c>
      <c r="K55" s="197"/>
      <c r="L55" s="197"/>
      <c r="M55" s="197"/>
      <c r="N55" s="197"/>
      <c r="O55" s="197"/>
      <c r="P55" s="197"/>
      <c r="Q55" s="197"/>
      <c r="R55" s="197"/>
      <c r="S55" s="188"/>
      <c r="T55" s="197"/>
      <c r="U55" s="197"/>
      <c r="V55" s="176"/>
      <c r="W55" s="188"/>
      <c r="X55" s="197" t="n">
        <v>22000</v>
      </c>
      <c r="Y55" s="197" t="n">
        <v>21000</v>
      </c>
      <c r="Z55" s="197" t="n">
        <v>31000</v>
      </c>
      <c r="AA55" s="197" t="n">
        <v>21000</v>
      </c>
      <c r="AB55" s="197" t="n">
        <v>8701.74</v>
      </c>
      <c r="AC55" s="197" t="n">
        <v>21000</v>
      </c>
      <c r="AD55" s="197" t="n">
        <v>21000</v>
      </c>
      <c r="AE55" s="197"/>
      <c r="AF55" s="197"/>
      <c r="AG55" s="198" t="n">
        <f aca="false">SUM(AD55+AE55-AF55)</f>
        <v>21000</v>
      </c>
      <c r="AH55" s="197" t="n">
        <v>6032.79</v>
      </c>
      <c r="AI55" s="188" t="n">
        <v>26000</v>
      </c>
      <c r="AJ55" s="129" t="n">
        <v>8766.29</v>
      </c>
      <c r="AK55" s="197" t="n">
        <v>16500</v>
      </c>
      <c r="AL55" s="197"/>
      <c r="AM55" s="197"/>
      <c r="AN55" s="129" t="n">
        <f aca="false">SUM(AK55+AL55-AM55)</f>
        <v>16500</v>
      </c>
      <c r="AO55" s="176" t="n">
        <f aca="false">SUM(AN55/$AN$10)</f>
        <v>2189.92633884133</v>
      </c>
      <c r="AP55" s="131" t="n">
        <v>16500</v>
      </c>
      <c r="AQ55" s="131"/>
      <c r="AR55" s="176" t="n">
        <f aca="false">SUM(AP55/$AN$10)</f>
        <v>2189.92633884133</v>
      </c>
      <c r="AS55" s="131"/>
      <c r="AT55" s="131"/>
      <c r="AU55" s="176"/>
      <c r="AV55" s="177" t="n">
        <f aca="false">SUM(AU55/AR55*100)</f>
        <v>0</v>
      </c>
      <c r="AW55" s="176"/>
      <c r="BB55" s="19" t="n">
        <f aca="false">SUM(AW55+AX55+AY55+AZ55+BA55)</f>
        <v>0</v>
      </c>
      <c r="BC55" s="143" t="n">
        <f aca="false">SUM(AU55-BB55)</f>
        <v>0</v>
      </c>
    </row>
    <row r="56" customFormat="false" ht="12.75" hidden="true" customHeight="false" outlineLevel="0" collapsed="false">
      <c r="A56" s="189"/>
      <c r="B56" s="190"/>
      <c r="C56" s="190"/>
      <c r="D56" s="190"/>
      <c r="E56" s="190"/>
      <c r="F56" s="190"/>
      <c r="G56" s="190"/>
      <c r="H56" s="190"/>
      <c r="I56" s="191" t="n">
        <v>32</v>
      </c>
      <c r="J56" s="84" t="s">
        <v>66</v>
      </c>
      <c r="K56" s="192" t="n">
        <f aca="false">SUM(K57+K63+K75+K117)</f>
        <v>1008409.32</v>
      </c>
      <c r="L56" s="192" t="n">
        <f aca="false">SUM(L57+L63+L75+L117)</f>
        <v>427500</v>
      </c>
      <c r="M56" s="192" t="n">
        <f aca="false">SUM(M57+M63+M75+M117)</f>
        <v>427500</v>
      </c>
      <c r="N56" s="192" t="n">
        <f aca="false">SUM(N57+N63+N75+N117)</f>
        <v>430000</v>
      </c>
      <c r="O56" s="192" t="n">
        <f aca="false">SUM(O57+O63+O75+O117)</f>
        <v>430000</v>
      </c>
      <c r="P56" s="192" t="n">
        <f aca="false">SUM(P57+P63+P75+P117)</f>
        <v>397362</v>
      </c>
      <c r="Q56" s="192" t="n">
        <f aca="false">SUM(Q57+Q63+Q75+Q117)</f>
        <v>397362</v>
      </c>
      <c r="R56" s="192" t="n">
        <f aca="false">SUM(R57+R63+R75+R117)</f>
        <v>134109.24</v>
      </c>
      <c r="S56" s="192" t="n">
        <f aca="false">SUM(S57+S63+S75+S117)</f>
        <v>512000</v>
      </c>
      <c r="T56" s="192" t="n">
        <f aca="false">SUM(T57+T63+T75+T117)</f>
        <v>154378.67</v>
      </c>
      <c r="U56" s="192" t="n">
        <f aca="false">SUM(U57+U63+U75+U117)</f>
        <v>0</v>
      </c>
      <c r="V56" s="192" t="e">
        <f aca="false">SUM(V57+V63+V75+V117)</f>
        <v>#DIV/0!</v>
      </c>
      <c r="W56" s="192" t="n">
        <f aca="false">SUM(W57+W63+W75+W117)</f>
        <v>482000</v>
      </c>
      <c r="X56" s="192" t="n">
        <f aca="false">SUM(X57+X63+X75+X117)</f>
        <v>846200</v>
      </c>
      <c r="Y56" s="192" t="n">
        <f aca="false">SUM(Y57+Y63+Y75+Y117)</f>
        <v>940296</v>
      </c>
      <c r="Z56" s="192" t="n">
        <f aca="false">SUM(Z57+Z63+Z75+Z117)</f>
        <v>2081004</v>
      </c>
      <c r="AA56" s="192" t="n">
        <f aca="false">SUM(AA57+AA63+AA75+AA117)</f>
        <v>1149500</v>
      </c>
      <c r="AB56" s="192" t="n">
        <f aca="false">SUM(AB57+AB63+AB75+AB117)</f>
        <v>231622.43</v>
      </c>
      <c r="AC56" s="192" t="n">
        <f aca="false">SUM(AC57+AC63+AC75+AC117)</f>
        <v>1184500</v>
      </c>
      <c r="AD56" s="192" t="n">
        <f aca="false">SUM(AD57+AD63+AD75+AD117)</f>
        <v>977000</v>
      </c>
      <c r="AE56" s="192" t="n">
        <f aca="false">SUM(AE57+AE63+AE75+AE117)</f>
        <v>0</v>
      </c>
      <c r="AF56" s="192" t="n">
        <f aca="false">SUM(AF57+AF63+AF75+AF117)</f>
        <v>0</v>
      </c>
      <c r="AG56" s="192" t="n">
        <f aca="false">SUM(AG57+AG63+AG75+AG117)</f>
        <v>982000</v>
      </c>
      <c r="AH56" s="192" t="n">
        <f aca="false">SUM(AH57+AH63+AH75+AH117)</f>
        <v>629537.37</v>
      </c>
      <c r="AI56" s="192" t="n">
        <f aca="false">SUM(AI57+AI63+AI75+AI117)</f>
        <v>1241200</v>
      </c>
      <c r="AJ56" s="192" t="n">
        <f aca="false">SUM(AJ57+AJ63+AJ75+AJ117)</f>
        <v>293248.49</v>
      </c>
      <c r="AK56" s="192" t="n">
        <f aca="false">SUM(AK57+AK63+AK75+AK117)</f>
        <v>1363661.6</v>
      </c>
      <c r="AL56" s="192" t="n">
        <f aca="false">SUM(AL57+AL63+AL75+AL117)</f>
        <v>178000</v>
      </c>
      <c r="AM56" s="192" t="n">
        <f aca="false">SUM(AM57+AM63+AM75+AM117)</f>
        <v>125500</v>
      </c>
      <c r="AN56" s="192" t="n">
        <f aca="false">SUM(AN57+AN63+AN75+AN117)</f>
        <v>1421161.6</v>
      </c>
      <c r="AO56" s="176" t="n">
        <f aca="false">SUM(AN56/$AN$10)</f>
        <v>188620.558763023</v>
      </c>
      <c r="AP56" s="176" t="n">
        <f aca="false">SUM(AP57+AP63+AP75+AP117)</f>
        <v>1217500</v>
      </c>
      <c r="AQ56" s="176"/>
      <c r="AR56" s="176" t="n">
        <f aca="false">SUM(AP56/$AN$10)</f>
        <v>161590.019244807</v>
      </c>
      <c r="AS56" s="176" t="n">
        <v>1220000</v>
      </c>
      <c r="AT56" s="176"/>
      <c r="AU56" s="176" t="n">
        <f aca="false">SUM(AU57+AU63+AU75+AU117)</f>
        <v>48147.76</v>
      </c>
      <c r="AV56" s="177" t="n">
        <f aca="false">SUM(AU56/AR56*100)</f>
        <v>29.7962462193018</v>
      </c>
      <c r="AW56" s="176"/>
      <c r="BB56" s="19" t="n">
        <f aca="false">SUM(AW56+AX56+AY56+AZ56+BA56)</f>
        <v>0</v>
      </c>
      <c r="BC56" s="143" t="n">
        <f aca="false">SUM(AU56-BB56)</f>
        <v>48147.76</v>
      </c>
    </row>
    <row r="57" customFormat="false" ht="12.75" hidden="true" customHeight="false" outlineLevel="0" collapsed="false">
      <c r="A57" s="193"/>
      <c r="B57" s="194" t="s">
        <v>83</v>
      </c>
      <c r="C57" s="194"/>
      <c r="D57" s="194"/>
      <c r="E57" s="194"/>
      <c r="F57" s="194"/>
      <c r="G57" s="194"/>
      <c r="H57" s="194"/>
      <c r="I57" s="195" t="n">
        <v>321</v>
      </c>
      <c r="J57" s="196" t="s">
        <v>242</v>
      </c>
      <c r="K57" s="197" t="n">
        <f aca="false">SUM(K58:K62)</f>
        <v>31101</v>
      </c>
      <c r="L57" s="197" t="n">
        <f aca="false">SUM(L58:L62)</f>
        <v>26000</v>
      </c>
      <c r="M57" s="197" t="n">
        <f aca="false">SUM(M58:M62)</f>
        <v>26000</v>
      </c>
      <c r="N57" s="197" t="n">
        <f aca="false">SUM(N58:N62)</f>
        <v>12000</v>
      </c>
      <c r="O57" s="197" t="n">
        <f aca="false">SUM(O58:O62)</f>
        <v>12000</v>
      </c>
      <c r="P57" s="197" t="n">
        <f aca="false">SUM(P58:P62)</f>
        <v>12000</v>
      </c>
      <c r="Q57" s="197" t="n">
        <f aca="false">SUM(Q58:Q62)</f>
        <v>12000</v>
      </c>
      <c r="R57" s="197" t="n">
        <f aca="false">SUM(R58:R62)</f>
        <v>4435.2</v>
      </c>
      <c r="S57" s="197" t="n">
        <f aca="false">SUM(S58:S62)</f>
        <v>12000</v>
      </c>
      <c r="T57" s="197" t="n">
        <f aca="false">SUM(T58:T62)</f>
        <v>4435.2</v>
      </c>
      <c r="U57" s="197" t="n">
        <f aca="false">SUM(U58:U62)</f>
        <v>0</v>
      </c>
      <c r="V57" s="197" t="n">
        <f aca="false">SUM(V58:V62)</f>
        <v>400</v>
      </c>
      <c r="W57" s="197" t="n">
        <f aca="false">SUM(W58:W62)</f>
        <v>12000</v>
      </c>
      <c r="X57" s="197" t="n">
        <f aca="false">SUM(X58:X62)</f>
        <v>28000</v>
      </c>
      <c r="Y57" s="197" t="n">
        <f aca="false">SUM(Y58:Y62)</f>
        <v>34500</v>
      </c>
      <c r="Z57" s="197" t="n">
        <f aca="false">SUM(Z58:Z62)</f>
        <v>34500</v>
      </c>
      <c r="AA57" s="197" t="n">
        <f aca="false">SUM(AA58:AA62)</f>
        <v>36000</v>
      </c>
      <c r="AB57" s="197" t="n">
        <f aca="false">SUM(AB58:AB62)</f>
        <v>8243.02</v>
      </c>
      <c r="AC57" s="197" t="n">
        <f aca="false">SUM(AC58:AC62)</f>
        <v>36000</v>
      </c>
      <c r="AD57" s="197" t="n">
        <f aca="false">SUM(AD58:AD62)</f>
        <v>13500</v>
      </c>
      <c r="AE57" s="197" t="n">
        <f aca="false">SUM(AE58:AE62)</f>
        <v>0</v>
      </c>
      <c r="AF57" s="197" t="n">
        <f aca="false">SUM(AF58:AF62)</f>
        <v>0</v>
      </c>
      <c r="AG57" s="197" t="n">
        <f aca="false">SUM(AG58:AG62)</f>
        <v>13500</v>
      </c>
      <c r="AH57" s="197" t="n">
        <f aca="false">SUM(AH58:AH62)</f>
        <v>8876.32</v>
      </c>
      <c r="AI57" s="197" t="n">
        <f aca="false">SUM(AI58:AI62)</f>
        <v>16000</v>
      </c>
      <c r="AJ57" s="197" t="n">
        <f aca="false">SUM(AJ58:AJ62)</f>
        <v>3368.12</v>
      </c>
      <c r="AK57" s="197" t="n">
        <f aca="false">SUM(AK58:AK62)</f>
        <v>28000</v>
      </c>
      <c r="AL57" s="197" t="n">
        <f aca="false">SUM(AL58:AL62)</f>
        <v>0</v>
      </c>
      <c r="AM57" s="197" t="n">
        <f aca="false">SUM(AM58:AM62)</f>
        <v>0</v>
      </c>
      <c r="AN57" s="197" t="n">
        <f aca="false">SUM(AN58:AN62)</f>
        <v>28000</v>
      </c>
      <c r="AO57" s="176" t="n">
        <f aca="false">SUM(AN57/$AN$10)</f>
        <v>3716.23863560953</v>
      </c>
      <c r="AP57" s="188" t="n">
        <f aca="false">SUM(AP58:AP62)</f>
        <v>31000</v>
      </c>
      <c r="AQ57" s="188"/>
      <c r="AR57" s="176" t="n">
        <f aca="false">SUM(AP57/$AN$10)</f>
        <v>4114.40706085341</v>
      </c>
      <c r="AS57" s="188"/>
      <c r="AT57" s="188"/>
      <c r="AU57" s="176" t="n">
        <f aca="false">SUM(AU58:AU62)</f>
        <v>1233.49</v>
      </c>
      <c r="AV57" s="177" t="n">
        <f aca="false">SUM(AU57/AR57*100)</f>
        <v>29.9797755</v>
      </c>
      <c r="AW57" s="176"/>
      <c r="BB57" s="19" t="n">
        <f aca="false">SUM(AW57+AX57+AY57+AZ57+BA57)</f>
        <v>0</v>
      </c>
      <c r="BC57" s="143" t="n">
        <f aca="false">SUM(AU57-BB57)</f>
        <v>1233.49</v>
      </c>
    </row>
    <row r="58" customFormat="false" ht="12.75" hidden="true" customHeight="false" outlineLevel="0" collapsed="false">
      <c r="A58" s="193"/>
      <c r="B58" s="194"/>
      <c r="C58" s="194"/>
      <c r="D58" s="194"/>
      <c r="E58" s="194"/>
      <c r="F58" s="194"/>
      <c r="G58" s="194"/>
      <c r="H58" s="194"/>
      <c r="I58" s="195" t="n">
        <v>32111</v>
      </c>
      <c r="J58" s="196" t="s">
        <v>243</v>
      </c>
      <c r="K58" s="197" t="n">
        <v>510</v>
      </c>
      <c r="L58" s="197" t="n">
        <v>1000</v>
      </c>
      <c r="M58" s="197" t="n">
        <v>1000</v>
      </c>
      <c r="N58" s="197" t="n">
        <v>1000</v>
      </c>
      <c r="O58" s="197" t="n">
        <v>1000</v>
      </c>
      <c r="P58" s="197" t="n">
        <v>1000</v>
      </c>
      <c r="Q58" s="197" t="n">
        <v>1000</v>
      </c>
      <c r="R58" s="197"/>
      <c r="S58" s="197" t="n">
        <v>1000</v>
      </c>
      <c r="T58" s="197"/>
      <c r="U58" s="197"/>
      <c r="V58" s="176" t="n">
        <f aca="false">S58/P58*100</f>
        <v>100</v>
      </c>
      <c r="W58" s="188" t="n">
        <v>1000</v>
      </c>
      <c r="X58" s="197" t="n">
        <v>1000</v>
      </c>
      <c r="Y58" s="197" t="n">
        <v>1000</v>
      </c>
      <c r="Z58" s="197" t="n">
        <v>1000</v>
      </c>
      <c r="AA58" s="197" t="n">
        <v>2000</v>
      </c>
      <c r="AB58" s="197" t="n">
        <v>510</v>
      </c>
      <c r="AC58" s="197" t="n">
        <v>2000</v>
      </c>
      <c r="AD58" s="197" t="n">
        <v>2000</v>
      </c>
      <c r="AE58" s="197"/>
      <c r="AF58" s="197"/>
      <c r="AG58" s="198" t="n">
        <f aca="false">SUM(AD58+AE58-AF58)</f>
        <v>2000</v>
      </c>
      <c r="AH58" s="197" t="n">
        <v>400</v>
      </c>
      <c r="AI58" s="197" t="n">
        <v>2000</v>
      </c>
      <c r="AJ58" s="129" t="n">
        <v>0</v>
      </c>
      <c r="AK58" s="197" t="n">
        <v>2000</v>
      </c>
      <c r="AL58" s="197"/>
      <c r="AM58" s="197"/>
      <c r="AN58" s="129" t="n">
        <f aca="false">SUM(AK58+AL58-AM58)</f>
        <v>2000</v>
      </c>
      <c r="AO58" s="176" t="n">
        <f aca="false">SUM(AN58/$AN$10)</f>
        <v>265.445616829252</v>
      </c>
      <c r="AP58" s="131" t="n">
        <v>2000</v>
      </c>
      <c r="AQ58" s="131"/>
      <c r="AR58" s="176" t="n">
        <f aca="false">SUM(AP58/$AN$10)</f>
        <v>265.445616829252</v>
      </c>
      <c r="AS58" s="131"/>
      <c r="AT58" s="131"/>
      <c r="AU58" s="176" t="n">
        <v>26.54</v>
      </c>
      <c r="AV58" s="177" t="n">
        <f aca="false">SUM(AU58/AR58*100)</f>
        <v>9.9982815</v>
      </c>
      <c r="AW58" s="176" t="n">
        <v>26.54</v>
      </c>
      <c r="BB58" s="19" t="n">
        <f aca="false">SUM(AW58+AX58+AY58+AZ58+BA58)</f>
        <v>26.54</v>
      </c>
      <c r="BC58" s="143" t="n">
        <f aca="false">SUM(AU58-BB58)</f>
        <v>0</v>
      </c>
    </row>
    <row r="59" customFormat="false" ht="12.75" hidden="true" customHeight="false" outlineLevel="0" collapsed="false">
      <c r="A59" s="193"/>
      <c r="B59" s="194"/>
      <c r="C59" s="194"/>
      <c r="D59" s="194"/>
      <c r="E59" s="194"/>
      <c r="F59" s="194"/>
      <c r="G59" s="194"/>
      <c r="H59" s="194"/>
      <c r="I59" s="195" t="n">
        <v>32115</v>
      </c>
      <c r="J59" s="196" t="s">
        <v>244</v>
      </c>
      <c r="K59" s="197" t="n">
        <v>2541.2</v>
      </c>
      <c r="L59" s="197" t="n">
        <v>2000</v>
      </c>
      <c r="M59" s="197" t="n">
        <v>2000</v>
      </c>
      <c r="N59" s="197" t="n">
        <v>1000</v>
      </c>
      <c r="O59" s="197" t="n">
        <v>1000</v>
      </c>
      <c r="P59" s="197" t="n">
        <v>1000</v>
      </c>
      <c r="Q59" s="197" t="n">
        <v>1000</v>
      </c>
      <c r="R59" s="197"/>
      <c r="S59" s="188" t="n">
        <v>1000</v>
      </c>
      <c r="T59" s="197"/>
      <c r="U59" s="197"/>
      <c r="V59" s="176" t="n">
        <f aca="false">S59/P59*100</f>
        <v>100</v>
      </c>
      <c r="W59" s="188" t="n">
        <v>1000</v>
      </c>
      <c r="X59" s="197" t="n">
        <v>1000</v>
      </c>
      <c r="Y59" s="197" t="n">
        <v>1000</v>
      </c>
      <c r="Z59" s="197" t="n">
        <v>1000</v>
      </c>
      <c r="AA59" s="197" t="n">
        <v>1000</v>
      </c>
      <c r="AB59" s="197" t="n">
        <v>453.7</v>
      </c>
      <c r="AC59" s="197" t="n">
        <v>1000</v>
      </c>
      <c r="AD59" s="197" t="n">
        <v>1000</v>
      </c>
      <c r="AE59" s="197"/>
      <c r="AF59" s="197"/>
      <c r="AG59" s="198" t="n">
        <f aca="false">SUM(AD59+AE59-AF59)</f>
        <v>1000</v>
      </c>
      <c r="AH59" s="197" t="n">
        <v>564</v>
      </c>
      <c r="AI59" s="197" t="n">
        <v>1000</v>
      </c>
      <c r="AJ59" s="129" t="n">
        <v>0</v>
      </c>
      <c r="AK59" s="197" t="n">
        <v>1000</v>
      </c>
      <c r="AL59" s="197"/>
      <c r="AM59" s="197"/>
      <c r="AN59" s="129" t="n">
        <f aca="false">SUM(AK59+AL59-AM59)</f>
        <v>1000</v>
      </c>
      <c r="AO59" s="176" t="n">
        <f aca="false">SUM(AN59/$AN$10)</f>
        <v>132.722808414626</v>
      </c>
      <c r="AP59" s="131" t="n">
        <v>1000</v>
      </c>
      <c r="AQ59" s="131"/>
      <c r="AR59" s="176" t="n">
        <f aca="false">SUM(AP59/$AN$10)</f>
        <v>132.722808414626</v>
      </c>
      <c r="AS59" s="131"/>
      <c r="AT59" s="131"/>
      <c r="AU59" s="176" t="n">
        <v>27.58</v>
      </c>
      <c r="AV59" s="177" t="n">
        <f aca="false">SUM(AU59/AR59*100)</f>
        <v>20.780151</v>
      </c>
      <c r="AW59" s="176" t="n">
        <v>27.58</v>
      </c>
      <c r="BB59" s="19" t="n">
        <f aca="false">SUM(AW59+AX59+AY59+AZ59+BA59)</f>
        <v>27.58</v>
      </c>
      <c r="BC59" s="143" t="n">
        <f aca="false">SUM(AU59-BB59)</f>
        <v>0</v>
      </c>
    </row>
    <row r="60" customFormat="false" ht="12.75" hidden="true" customHeight="false" outlineLevel="0" collapsed="false">
      <c r="A60" s="193"/>
      <c r="B60" s="194"/>
      <c r="C60" s="194"/>
      <c r="D60" s="194"/>
      <c r="E60" s="194"/>
      <c r="F60" s="194"/>
      <c r="G60" s="194"/>
      <c r="H60" s="194"/>
      <c r="I60" s="195" t="n">
        <v>32121</v>
      </c>
      <c r="J60" s="196" t="s">
        <v>245</v>
      </c>
      <c r="K60" s="197" t="n">
        <v>26379.8</v>
      </c>
      <c r="L60" s="197" t="n">
        <v>20000</v>
      </c>
      <c r="M60" s="197" t="n">
        <v>20000</v>
      </c>
      <c r="N60" s="197" t="n">
        <v>9000</v>
      </c>
      <c r="O60" s="197" t="n">
        <v>9000</v>
      </c>
      <c r="P60" s="197" t="n">
        <v>9000</v>
      </c>
      <c r="Q60" s="197" t="n">
        <v>9000</v>
      </c>
      <c r="R60" s="197" t="n">
        <v>4435.2</v>
      </c>
      <c r="S60" s="197" t="n">
        <v>9000</v>
      </c>
      <c r="T60" s="197" t="n">
        <v>4435.2</v>
      </c>
      <c r="U60" s="197"/>
      <c r="V60" s="176" t="n">
        <f aca="false">S60/P60*100</f>
        <v>100</v>
      </c>
      <c r="W60" s="188" t="n">
        <v>9000</v>
      </c>
      <c r="X60" s="197" t="n">
        <v>16700</v>
      </c>
      <c r="Y60" s="188" t="n">
        <v>22500</v>
      </c>
      <c r="Z60" s="188" t="n">
        <v>22500</v>
      </c>
      <c r="AA60" s="197" t="n">
        <v>23000</v>
      </c>
      <c r="AB60" s="197" t="n">
        <v>5554.32</v>
      </c>
      <c r="AC60" s="197" t="n">
        <v>23000</v>
      </c>
      <c r="AD60" s="197" t="n">
        <v>8000</v>
      </c>
      <c r="AE60" s="197"/>
      <c r="AF60" s="197"/>
      <c r="AG60" s="198" t="n">
        <f aca="false">SUM(AD60+AE60-AF60)</f>
        <v>8000</v>
      </c>
      <c r="AH60" s="197" t="n">
        <v>4262.32</v>
      </c>
      <c r="AI60" s="197" t="n">
        <v>8000</v>
      </c>
      <c r="AJ60" s="129" t="n">
        <v>1418.12</v>
      </c>
      <c r="AK60" s="197" t="n">
        <v>20000</v>
      </c>
      <c r="AL60" s="197"/>
      <c r="AM60" s="197"/>
      <c r="AN60" s="129" t="n">
        <f aca="false">SUM(AK60+AL60-AM60)</f>
        <v>20000</v>
      </c>
      <c r="AO60" s="176" t="n">
        <f aca="false">SUM(AN60/$AN$10)</f>
        <v>2654.45616829252</v>
      </c>
      <c r="AP60" s="131" t="n">
        <v>20000</v>
      </c>
      <c r="AQ60" s="131"/>
      <c r="AR60" s="176" t="n">
        <f aca="false">SUM(AP60/$AN$10)</f>
        <v>2654.45616829252</v>
      </c>
      <c r="AS60" s="131"/>
      <c r="AT60" s="131"/>
      <c r="AU60" s="176" t="n">
        <v>1152.83</v>
      </c>
      <c r="AV60" s="177" t="n">
        <f aca="false">SUM(AU60/AR60*100)</f>
        <v>43.429988175</v>
      </c>
      <c r="AW60" s="176" t="n">
        <v>1152.83</v>
      </c>
      <c r="BB60" s="19" t="n">
        <f aca="false">SUM(AW60+AX60+AY60+AZ60+BA60)</f>
        <v>1152.83</v>
      </c>
      <c r="BC60" s="143" t="n">
        <f aca="false">SUM(AU60-BB60)</f>
        <v>0</v>
      </c>
    </row>
    <row r="61" customFormat="false" ht="12.75" hidden="true" customHeight="false" outlineLevel="0" collapsed="false">
      <c r="A61" s="193"/>
      <c r="B61" s="194"/>
      <c r="C61" s="194"/>
      <c r="D61" s="194"/>
      <c r="E61" s="194"/>
      <c r="F61" s="194"/>
      <c r="G61" s="194"/>
      <c r="H61" s="194"/>
      <c r="I61" s="195" t="n">
        <v>32121</v>
      </c>
      <c r="J61" s="196" t="s">
        <v>246</v>
      </c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76"/>
      <c r="W61" s="188"/>
      <c r="X61" s="197"/>
      <c r="Y61" s="188"/>
      <c r="Z61" s="188"/>
      <c r="AA61" s="197"/>
      <c r="AB61" s="197"/>
      <c r="AC61" s="197"/>
      <c r="AD61" s="197"/>
      <c r="AE61" s="197"/>
      <c r="AF61" s="197"/>
      <c r="AG61" s="198"/>
      <c r="AH61" s="197"/>
      <c r="AI61" s="197"/>
      <c r="AJ61" s="129"/>
      <c r="AK61" s="197"/>
      <c r="AL61" s="197"/>
      <c r="AM61" s="197"/>
      <c r="AN61" s="129"/>
      <c r="AO61" s="176" t="n">
        <f aca="false">SUM(AN61/$AN$10)</f>
        <v>0</v>
      </c>
      <c r="AP61" s="131" t="n">
        <v>3000</v>
      </c>
      <c r="AQ61" s="131"/>
      <c r="AR61" s="176" t="n">
        <f aca="false">SUM(AP61/$AN$10)</f>
        <v>398.168425243878</v>
      </c>
      <c r="AS61" s="131"/>
      <c r="AT61" s="131"/>
      <c r="AU61" s="176" t="n">
        <v>0</v>
      </c>
      <c r="AV61" s="177" t="n">
        <f aca="false">SUM(AU61/AR61*100)</f>
        <v>0</v>
      </c>
      <c r="AW61" s="176" t="n">
        <v>0</v>
      </c>
      <c r="BB61" s="19" t="n">
        <f aca="false">SUM(AW61+AX61+AY61+AZ61+BA61)</f>
        <v>0</v>
      </c>
      <c r="BC61" s="143" t="n">
        <f aca="false">SUM(AU61-BB61)</f>
        <v>0</v>
      </c>
    </row>
    <row r="62" customFormat="false" ht="12.75" hidden="true" customHeight="false" outlineLevel="0" collapsed="false">
      <c r="A62" s="193"/>
      <c r="B62" s="194"/>
      <c r="C62" s="194"/>
      <c r="D62" s="194"/>
      <c r="E62" s="194"/>
      <c r="F62" s="194"/>
      <c r="G62" s="194"/>
      <c r="H62" s="194"/>
      <c r="I62" s="195" t="n">
        <v>32131</v>
      </c>
      <c r="J62" s="196" t="s">
        <v>247</v>
      </c>
      <c r="K62" s="197" t="n">
        <v>1670</v>
      </c>
      <c r="L62" s="197" t="n">
        <v>3000</v>
      </c>
      <c r="M62" s="197" t="n">
        <v>3000</v>
      </c>
      <c r="N62" s="197" t="n">
        <v>1000</v>
      </c>
      <c r="O62" s="197" t="n">
        <v>1000</v>
      </c>
      <c r="P62" s="197" t="n">
        <v>1000</v>
      </c>
      <c r="Q62" s="197" t="n">
        <v>1000</v>
      </c>
      <c r="R62" s="197"/>
      <c r="S62" s="197" t="n">
        <v>1000</v>
      </c>
      <c r="T62" s="197"/>
      <c r="U62" s="197"/>
      <c r="V62" s="176" t="n">
        <f aca="false">S62/P62*100</f>
        <v>100</v>
      </c>
      <c r="W62" s="188" t="n">
        <v>1000</v>
      </c>
      <c r="X62" s="197" t="n">
        <v>9300</v>
      </c>
      <c r="Y62" s="197" t="n">
        <v>10000</v>
      </c>
      <c r="Z62" s="197" t="n">
        <v>10000</v>
      </c>
      <c r="AA62" s="197" t="n">
        <v>10000</v>
      </c>
      <c r="AB62" s="197" t="n">
        <v>1725</v>
      </c>
      <c r="AC62" s="197" t="n">
        <v>10000</v>
      </c>
      <c r="AD62" s="197" t="n">
        <v>2500</v>
      </c>
      <c r="AE62" s="197"/>
      <c r="AF62" s="197"/>
      <c r="AG62" s="198" t="n">
        <f aca="false">SUM(AD62+AE62-AF62)</f>
        <v>2500</v>
      </c>
      <c r="AH62" s="197" t="n">
        <v>3650</v>
      </c>
      <c r="AI62" s="197" t="n">
        <v>5000</v>
      </c>
      <c r="AJ62" s="129" t="n">
        <v>1950</v>
      </c>
      <c r="AK62" s="197" t="n">
        <v>5000</v>
      </c>
      <c r="AL62" s="197"/>
      <c r="AM62" s="197"/>
      <c r="AN62" s="129" t="n">
        <f aca="false">SUM(AK62+AL62-AM62)</f>
        <v>5000</v>
      </c>
      <c r="AO62" s="176" t="n">
        <f aca="false">SUM(AN62/$AN$10)</f>
        <v>663.61404207313</v>
      </c>
      <c r="AP62" s="131" t="n">
        <v>5000</v>
      </c>
      <c r="AQ62" s="131"/>
      <c r="AR62" s="176" t="n">
        <f aca="false">SUM(AP62/$AN$10)</f>
        <v>663.61404207313</v>
      </c>
      <c r="AS62" s="131"/>
      <c r="AT62" s="131"/>
      <c r="AU62" s="176" t="n">
        <v>26.54</v>
      </c>
      <c r="AV62" s="177" t="n">
        <f aca="false">SUM(AU62/AR62*100)</f>
        <v>3.9993126</v>
      </c>
      <c r="AW62" s="176" t="n">
        <v>26.54</v>
      </c>
      <c r="BB62" s="19" t="n">
        <f aca="false">SUM(AW62+AX62+AY62+AZ62+BA62)</f>
        <v>26.54</v>
      </c>
      <c r="BC62" s="143" t="n">
        <f aca="false">SUM(AU62-BB62)</f>
        <v>0</v>
      </c>
    </row>
    <row r="63" customFormat="false" ht="12.75" hidden="true" customHeight="false" outlineLevel="0" collapsed="false">
      <c r="A63" s="193"/>
      <c r="B63" s="194" t="s">
        <v>83</v>
      </c>
      <c r="C63" s="194"/>
      <c r="D63" s="194"/>
      <c r="E63" s="194"/>
      <c r="F63" s="194"/>
      <c r="G63" s="194"/>
      <c r="H63" s="194"/>
      <c r="I63" s="195" t="n">
        <v>322</v>
      </c>
      <c r="J63" s="196" t="s">
        <v>248</v>
      </c>
      <c r="K63" s="197" t="n">
        <f aca="false">SUM(K64:K72)</f>
        <v>218445.44</v>
      </c>
      <c r="L63" s="197" t="n">
        <f aca="false">SUM(L64:L72)</f>
        <v>184000</v>
      </c>
      <c r="M63" s="197" t="n">
        <f aca="false">SUM(M64:M72)</f>
        <v>184000</v>
      </c>
      <c r="N63" s="197" t="n">
        <f aca="false">SUM(N64:N72)</f>
        <v>146000</v>
      </c>
      <c r="O63" s="197" t="n">
        <f aca="false">SUM(O64:O72)</f>
        <v>146000</v>
      </c>
      <c r="P63" s="197" t="n">
        <f aca="false">SUM(P64:P72)</f>
        <v>127000</v>
      </c>
      <c r="Q63" s="197" t="n">
        <f aca="false">SUM(Q64:Q72)</f>
        <v>127000</v>
      </c>
      <c r="R63" s="197" t="n">
        <f aca="false">SUM(R64:R72)</f>
        <v>62539.5</v>
      </c>
      <c r="S63" s="197" t="n">
        <f aca="false">SUM(S64:S72)</f>
        <v>129000</v>
      </c>
      <c r="T63" s="197" t="n">
        <f aca="false">SUM(T64:T72)</f>
        <v>58913.15</v>
      </c>
      <c r="U63" s="197" t="n">
        <f aca="false">SUM(U64:U72)</f>
        <v>0</v>
      </c>
      <c r="V63" s="197" t="n">
        <f aca="false">SUM(V64:V72)</f>
        <v>888.888888888889</v>
      </c>
      <c r="W63" s="197" t="n">
        <f aca="false">SUM(W64:W72)</f>
        <v>132000</v>
      </c>
      <c r="X63" s="197" t="n">
        <f aca="false">SUM(X64:X72)</f>
        <v>148000</v>
      </c>
      <c r="Y63" s="197" t="n">
        <f aca="false">SUM(Y64:Y72)</f>
        <v>167000</v>
      </c>
      <c r="Z63" s="197" t="n">
        <f aca="false">SUM(Z64:Z72)</f>
        <v>156000</v>
      </c>
      <c r="AA63" s="197" t="n">
        <f aca="false">SUM(AA64:AA72)</f>
        <v>177000</v>
      </c>
      <c r="AB63" s="197" t="n">
        <f aca="false">SUM(AB64:AB72)</f>
        <v>44702.85</v>
      </c>
      <c r="AC63" s="197" t="n">
        <f aca="false">SUM(AC64:AC73)</f>
        <v>177000</v>
      </c>
      <c r="AD63" s="197" t="n">
        <f aca="false">SUM(AD64:AD73)</f>
        <v>220000</v>
      </c>
      <c r="AE63" s="197" t="n">
        <f aca="false">SUM(AE64:AE73)</f>
        <v>0</v>
      </c>
      <c r="AF63" s="197" t="n">
        <f aca="false">SUM(AF64:AF73)</f>
        <v>0</v>
      </c>
      <c r="AG63" s="197" t="n">
        <f aca="false">SUM(AG64:AG73)</f>
        <v>220000</v>
      </c>
      <c r="AH63" s="197" t="n">
        <f aca="false">SUM(AH64:AH73)</f>
        <v>106467.7</v>
      </c>
      <c r="AI63" s="197" t="n">
        <f aca="false">SUM(AI64:AI73)</f>
        <v>207000</v>
      </c>
      <c r="AJ63" s="197" t="n">
        <f aca="false">SUM(AJ64:AJ73)</f>
        <v>69059.75</v>
      </c>
      <c r="AK63" s="197" t="n">
        <f aca="false">SUM(AK64:AK73)</f>
        <v>203000</v>
      </c>
      <c r="AL63" s="197" t="n">
        <f aca="false">SUM(AL64:AL73)</f>
        <v>40000</v>
      </c>
      <c r="AM63" s="197" t="n">
        <f aca="false">SUM(AM64:AM73)</f>
        <v>0</v>
      </c>
      <c r="AN63" s="197" t="n">
        <f aca="false">SUM(AN64:AN74)</f>
        <v>243000</v>
      </c>
      <c r="AO63" s="176" t="n">
        <f aca="false">SUM(AN63/$AN$10)</f>
        <v>32251.6424447541</v>
      </c>
      <c r="AP63" s="188" t="n">
        <f aca="false">SUM(AP64:AP74)</f>
        <v>238000</v>
      </c>
      <c r="AQ63" s="188"/>
      <c r="AR63" s="176" t="n">
        <f aca="false">SUM(AP63/$AN$10)</f>
        <v>31588.028402681</v>
      </c>
      <c r="AS63" s="188"/>
      <c r="AT63" s="188"/>
      <c r="AU63" s="176" t="n">
        <f aca="false">SUM(AU64:AU74)</f>
        <v>12208.84</v>
      </c>
      <c r="AV63" s="177" t="n">
        <f aca="false">SUM(AU63/AR63*100)</f>
        <v>38.6502121764706</v>
      </c>
      <c r="AW63" s="176"/>
      <c r="BB63" s="19" t="n">
        <f aca="false">SUM(AW63+AX63+AY63+AZ63+BA63)</f>
        <v>0</v>
      </c>
      <c r="BC63" s="143" t="n">
        <f aca="false">SUM(AU63-BB63)</f>
        <v>12208.84</v>
      </c>
    </row>
    <row r="64" customFormat="false" ht="12.75" hidden="true" customHeight="false" outlineLevel="0" collapsed="false">
      <c r="A64" s="193"/>
      <c r="B64" s="194"/>
      <c r="C64" s="194"/>
      <c r="D64" s="194"/>
      <c r="E64" s="194"/>
      <c r="F64" s="194"/>
      <c r="G64" s="194"/>
      <c r="H64" s="194"/>
      <c r="I64" s="195" t="n">
        <v>32211</v>
      </c>
      <c r="J64" s="196" t="s">
        <v>249</v>
      </c>
      <c r="K64" s="197" t="n">
        <v>24260.17</v>
      </c>
      <c r="L64" s="197" t="n">
        <v>10000</v>
      </c>
      <c r="M64" s="197" t="n">
        <v>10000</v>
      </c>
      <c r="N64" s="197" t="n">
        <v>8000</v>
      </c>
      <c r="O64" s="197" t="n">
        <v>8000</v>
      </c>
      <c r="P64" s="197" t="n">
        <v>10000</v>
      </c>
      <c r="Q64" s="197" t="n">
        <v>10000</v>
      </c>
      <c r="R64" s="197" t="n">
        <v>1159.38</v>
      </c>
      <c r="S64" s="197" t="n">
        <v>10000</v>
      </c>
      <c r="T64" s="197" t="n">
        <v>4564.53</v>
      </c>
      <c r="U64" s="197"/>
      <c r="V64" s="176" t="n">
        <f aca="false">S64/P64*100</f>
        <v>100</v>
      </c>
      <c r="W64" s="188" t="n">
        <v>10000</v>
      </c>
      <c r="X64" s="197" t="n">
        <v>10000</v>
      </c>
      <c r="Y64" s="197" t="n">
        <v>10000</v>
      </c>
      <c r="Z64" s="197" t="n">
        <v>6000</v>
      </c>
      <c r="AA64" s="197" t="n">
        <v>10000</v>
      </c>
      <c r="AB64" s="197" t="n">
        <v>1858.13</v>
      </c>
      <c r="AC64" s="197" t="n">
        <v>10000</v>
      </c>
      <c r="AD64" s="197" t="n">
        <v>15000</v>
      </c>
      <c r="AE64" s="197"/>
      <c r="AF64" s="197"/>
      <c r="AG64" s="198" t="n">
        <f aca="false">SUM(AD64+AE64-AF64)</f>
        <v>15000</v>
      </c>
      <c r="AH64" s="197" t="n">
        <v>10410.75</v>
      </c>
      <c r="AI64" s="197" t="n">
        <v>15000</v>
      </c>
      <c r="AJ64" s="129" t="n">
        <v>2804.81</v>
      </c>
      <c r="AK64" s="197" t="n">
        <v>10000</v>
      </c>
      <c r="AL64" s="197"/>
      <c r="AM64" s="197"/>
      <c r="AN64" s="129" t="n">
        <f aca="false">SUM(AK64+AL64-AM64)</f>
        <v>10000</v>
      </c>
      <c r="AO64" s="176" t="n">
        <f aca="false">SUM(AN64/$AN$10)</f>
        <v>1327.22808414626</v>
      </c>
      <c r="AP64" s="131" t="n">
        <v>10000</v>
      </c>
      <c r="AQ64" s="131"/>
      <c r="AR64" s="176" t="n">
        <f aca="false">SUM(AP64/$AN$10)</f>
        <v>1327.22808414626</v>
      </c>
      <c r="AS64" s="131"/>
      <c r="AT64" s="131"/>
      <c r="AU64" s="176" t="n">
        <v>950.92</v>
      </c>
      <c r="AV64" s="177" t="n">
        <f aca="false">SUM(AU64/AR64*100)</f>
        <v>71.6470674</v>
      </c>
      <c r="AW64" s="176" t="n">
        <v>950.92</v>
      </c>
      <c r="BB64" s="19" t="n">
        <f aca="false">SUM(AW64+AX64+AY64+AZ64+BA64)</f>
        <v>950.92</v>
      </c>
      <c r="BC64" s="143" t="n">
        <f aca="false">SUM(AU64-BB64)</f>
        <v>0</v>
      </c>
    </row>
    <row r="65" customFormat="false" ht="12.75" hidden="true" customHeight="false" outlineLevel="0" collapsed="false">
      <c r="A65" s="193"/>
      <c r="B65" s="194"/>
      <c r="C65" s="194"/>
      <c r="D65" s="194"/>
      <c r="E65" s="194"/>
      <c r="F65" s="194"/>
      <c r="G65" s="194"/>
      <c r="H65" s="194"/>
      <c r="I65" s="195" t="n">
        <v>32211</v>
      </c>
      <c r="J65" s="196" t="s">
        <v>250</v>
      </c>
      <c r="K65" s="197" t="n">
        <v>5842.59</v>
      </c>
      <c r="L65" s="197" t="n">
        <v>3000</v>
      </c>
      <c r="M65" s="197" t="n">
        <v>3000</v>
      </c>
      <c r="N65" s="197" t="n">
        <v>4000</v>
      </c>
      <c r="O65" s="197" t="n">
        <v>4000</v>
      </c>
      <c r="P65" s="197" t="n">
        <v>3000</v>
      </c>
      <c r="Q65" s="197" t="n">
        <v>3000</v>
      </c>
      <c r="R65" s="197" t="n">
        <v>3187.5</v>
      </c>
      <c r="S65" s="197" t="n">
        <v>5000</v>
      </c>
      <c r="T65" s="197" t="n">
        <v>2296.29</v>
      </c>
      <c r="U65" s="197"/>
      <c r="V65" s="176" t="n">
        <f aca="false">S65/P65*100</f>
        <v>166.666666666667</v>
      </c>
      <c r="W65" s="188" t="n">
        <v>5000</v>
      </c>
      <c r="X65" s="197" t="n">
        <v>5000</v>
      </c>
      <c r="Y65" s="197" t="n">
        <v>5000</v>
      </c>
      <c r="Z65" s="197" t="n">
        <v>5000</v>
      </c>
      <c r="AA65" s="197" t="n">
        <v>5000</v>
      </c>
      <c r="AB65" s="197" t="n">
        <v>998.3</v>
      </c>
      <c r="AC65" s="197" t="n">
        <v>5000</v>
      </c>
      <c r="AD65" s="197" t="n">
        <v>15000</v>
      </c>
      <c r="AE65" s="197"/>
      <c r="AF65" s="197"/>
      <c r="AG65" s="198" t="n">
        <f aca="false">SUM(AD65+AE65-AF65)</f>
        <v>15000</v>
      </c>
      <c r="AH65" s="197" t="n">
        <v>2116.92</v>
      </c>
      <c r="AI65" s="197" t="n">
        <v>10000</v>
      </c>
      <c r="AJ65" s="129" t="n">
        <v>215.4</v>
      </c>
      <c r="AK65" s="197" t="n">
        <v>5000</v>
      </c>
      <c r="AL65" s="197"/>
      <c r="AM65" s="197"/>
      <c r="AN65" s="129" t="n">
        <f aca="false">SUM(AK65+AL65-AM65)</f>
        <v>5000</v>
      </c>
      <c r="AO65" s="176" t="n">
        <f aca="false">SUM(AN65/$AN$10)</f>
        <v>663.61404207313</v>
      </c>
      <c r="AP65" s="131" t="n">
        <v>15000</v>
      </c>
      <c r="AQ65" s="131"/>
      <c r="AR65" s="176" t="n">
        <f aca="false">SUM(AP65/$AN$10)</f>
        <v>1990.84212621939</v>
      </c>
      <c r="AS65" s="131"/>
      <c r="AT65" s="131"/>
      <c r="AU65" s="176" t="n">
        <v>965.88</v>
      </c>
      <c r="AV65" s="177" t="n">
        <f aca="false">SUM(AU65/AR65*100)</f>
        <v>48.5161524</v>
      </c>
      <c r="AW65" s="176" t="n">
        <v>965.88</v>
      </c>
      <c r="BB65" s="19" t="n">
        <f aca="false">SUM(AW65+AX65+AY65+AZ65+BA65)</f>
        <v>965.88</v>
      </c>
      <c r="BC65" s="143" t="n">
        <f aca="false">SUM(AU65-BB65)</f>
        <v>0</v>
      </c>
    </row>
    <row r="66" customFormat="false" ht="12.75" hidden="true" customHeight="false" outlineLevel="0" collapsed="false">
      <c r="A66" s="193"/>
      <c r="B66" s="194"/>
      <c r="C66" s="194"/>
      <c r="D66" s="194"/>
      <c r="E66" s="194"/>
      <c r="F66" s="194"/>
      <c r="G66" s="194"/>
      <c r="H66" s="194"/>
      <c r="I66" s="195" t="n">
        <v>32212</v>
      </c>
      <c r="J66" s="196" t="s">
        <v>251</v>
      </c>
      <c r="K66" s="197" t="n">
        <v>4710.17</v>
      </c>
      <c r="L66" s="197" t="n">
        <v>1000</v>
      </c>
      <c r="M66" s="197" t="n">
        <v>1000</v>
      </c>
      <c r="N66" s="197" t="n">
        <v>8000</v>
      </c>
      <c r="O66" s="197" t="n">
        <v>8000</v>
      </c>
      <c r="P66" s="197" t="n">
        <v>8000</v>
      </c>
      <c r="Q66" s="197" t="n">
        <v>8000</v>
      </c>
      <c r="R66" s="197" t="n">
        <v>7900</v>
      </c>
      <c r="S66" s="197" t="n">
        <v>8000</v>
      </c>
      <c r="T66" s="197" t="n">
        <v>6972.5</v>
      </c>
      <c r="U66" s="197"/>
      <c r="V66" s="176" t="n">
        <f aca="false">S66/P66*100</f>
        <v>100</v>
      </c>
      <c r="W66" s="188" t="n">
        <v>8000</v>
      </c>
      <c r="X66" s="197" t="n">
        <v>13000</v>
      </c>
      <c r="Y66" s="197" t="n">
        <v>13000</v>
      </c>
      <c r="Z66" s="197" t="n">
        <v>13000</v>
      </c>
      <c r="AA66" s="197" t="n">
        <v>15000</v>
      </c>
      <c r="AB66" s="197" t="n">
        <v>7278</v>
      </c>
      <c r="AC66" s="197" t="n">
        <v>15000</v>
      </c>
      <c r="AD66" s="197" t="n">
        <v>8000</v>
      </c>
      <c r="AE66" s="197"/>
      <c r="AF66" s="197"/>
      <c r="AG66" s="198" t="n">
        <f aca="false">SUM(AD66+AE66-AF66)</f>
        <v>8000</v>
      </c>
      <c r="AH66" s="197" t="n">
        <v>5200</v>
      </c>
      <c r="AI66" s="197" t="n">
        <v>8000</v>
      </c>
      <c r="AJ66" s="129" t="n">
        <v>0</v>
      </c>
      <c r="AK66" s="197" t="n">
        <v>5000</v>
      </c>
      <c r="AL66" s="197"/>
      <c r="AM66" s="197"/>
      <c r="AN66" s="129" t="n">
        <f aca="false">SUM(AK66+AL66-AM66)</f>
        <v>5000</v>
      </c>
      <c r="AO66" s="176" t="n">
        <f aca="false">SUM(AN66/$AN$10)</f>
        <v>663.61404207313</v>
      </c>
      <c r="AP66" s="131" t="n">
        <v>3000</v>
      </c>
      <c r="AQ66" s="131"/>
      <c r="AR66" s="176" t="n">
        <f aca="false">SUM(AP66/$AN$10)</f>
        <v>398.168425243878</v>
      </c>
      <c r="AS66" s="131"/>
      <c r="AT66" s="131"/>
      <c r="AU66" s="176"/>
      <c r="AV66" s="177" t="n">
        <f aca="false">SUM(AU66/AR66*100)</f>
        <v>0</v>
      </c>
      <c r="AW66" s="176"/>
      <c r="BB66" s="19" t="n">
        <f aca="false">SUM(AW66+AX66+AY66+AZ66+BA66)</f>
        <v>0</v>
      </c>
      <c r="BC66" s="143" t="n">
        <f aca="false">SUM(AU66-BB66)</f>
        <v>0</v>
      </c>
    </row>
    <row r="67" customFormat="false" ht="12.75" hidden="true" customHeight="false" outlineLevel="0" collapsed="false">
      <c r="A67" s="193"/>
      <c r="B67" s="194"/>
      <c r="C67" s="194"/>
      <c r="D67" s="194"/>
      <c r="E67" s="194"/>
      <c r="F67" s="194"/>
      <c r="G67" s="194"/>
      <c r="H67" s="194"/>
      <c r="I67" s="195" t="n">
        <v>32231</v>
      </c>
      <c r="J67" s="196" t="s">
        <v>252</v>
      </c>
      <c r="K67" s="197" t="n">
        <v>61703.83</v>
      </c>
      <c r="L67" s="197" t="n">
        <v>100000</v>
      </c>
      <c r="M67" s="197" t="n">
        <v>100000</v>
      </c>
      <c r="N67" s="197" t="n">
        <v>80000</v>
      </c>
      <c r="O67" s="197" t="n">
        <v>80000</v>
      </c>
      <c r="P67" s="197" t="n">
        <v>50000</v>
      </c>
      <c r="Q67" s="197" t="n">
        <v>50000</v>
      </c>
      <c r="R67" s="197" t="n">
        <v>22715.36</v>
      </c>
      <c r="S67" s="197" t="n">
        <v>50000</v>
      </c>
      <c r="T67" s="197" t="n">
        <v>26170.2</v>
      </c>
      <c r="U67" s="197"/>
      <c r="V67" s="176" t="n">
        <f aca="false">S67/P67*100</f>
        <v>100</v>
      </c>
      <c r="W67" s="188" t="n">
        <v>55000</v>
      </c>
      <c r="X67" s="197" t="n">
        <v>54000</v>
      </c>
      <c r="Y67" s="197" t="n">
        <v>76000</v>
      </c>
      <c r="Z67" s="197" t="n">
        <v>54000</v>
      </c>
      <c r="AA67" s="197" t="n">
        <v>80000</v>
      </c>
      <c r="AB67" s="197" t="n">
        <v>8087.73</v>
      </c>
      <c r="AC67" s="197" t="n">
        <v>80000</v>
      </c>
      <c r="AD67" s="197" t="n">
        <v>60000</v>
      </c>
      <c r="AE67" s="197"/>
      <c r="AF67" s="197"/>
      <c r="AG67" s="198" t="n">
        <f aca="false">SUM(AD67+AE67-AF67)</f>
        <v>60000</v>
      </c>
      <c r="AH67" s="197" t="n">
        <v>29636.08</v>
      </c>
      <c r="AI67" s="197" t="n">
        <v>60000</v>
      </c>
      <c r="AJ67" s="129" t="n">
        <v>18715.83</v>
      </c>
      <c r="AK67" s="197" t="n">
        <v>60000</v>
      </c>
      <c r="AL67" s="197" t="n">
        <v>40000</v>
      </c>
      <c r="AM67" s="197"/>
      <c r="AN67" s="129" t="n">
        <f aca="false">SUM(AK67+AL67-AM67)</f>
        <v>100000</v>
      </c>
      <c r="AO67" s="176" t="n">
        <f aca="false">SUM(AN67/$AN$10)</f>
        <v>13272.2808414626</v>
      </c>
      <c r="AP67" s="131" t="n">
        <v>100000</v>
      </c>
      <c r="AQ67" s="131"/>
      <c r="AR67" s="176" t="n">
        <f aca="false">SUM(AP67/$AN$10)</f>
        <v>13272.2808414626</v>
      </c>
      <c r="AS67" s="131"/>
      <c r="AT67" s="131"/>
      <c r="AU67" s="176" t="n">
        <v>7946.32</v>
      </c>
      <c r="AV67" s="177" t="n">
        <f aca="false">SUM(AU67/AR67*100)</f>
        <v>59.87154804</v>
      </c>
      <c r="AW67" s="176" t="n">
        <v>7946.32</v>
      </c>
      <c r="BB67" s="19" t="n">
        <f aca="false">SUM(AW67+AX67+AY67+AZ67+BA67)</f>
        <v>7946.32</v>
      </c>
      <c r="BC67" s="143" t="n">
        <f aca="false">SUM(AU67-BB67)</f>
        <v>0</v>
      </c>
    </row>
    <row r="68" customFormat="false" ht="12.75" hidden="true" customHeight="false" outlineLevel="0" collapsed="false">
      <c r="A68" s="193"/>
      <c r="B68" s="194"/>
      <c r="C68" s="194"/>
      <c r="D68" s="194"/>
      <c r="E68" s="194"/>
      <c r="F68" s="194"/>
      <c r="G68" s="194"/>
      <c r="H68" s="194"/>
      <c r="I68" s="195" t="n">
        <v>32231</v>
      </c>
      <c r="J68" s="196" t="s">
        <v>253</v>
      </c>
      <c r="K68" s="197" t="n">
        <v>48994.69</v>
      </c>
      <c r="L68" s="197" t="n">
        <v>50000</v>
      </c>
      <c r="M68" s="197" t="n">
        <v>50000</v>
      </c>
      <c r="N68" s="197" t="n">
        <v>20000</v>
      </c>
      <c r="O68" s="197" t="n">
        <v>20000</v>
      </c>
      <c r="P68" s="197" t="n">
        <v>28000</v>
      </c>
      <c r="Q68" s="197" t="n">
        <v>28000</v>
      </c>
      <c r="R68" s="197" t="n">
        <v>17223.27</v>
      </c>
      <c r="S68" s="197" t="n">
        <v>28000</v>
      </c>
      <c r="T68" s="197" t="n">
        <v>9032.83</v>
      </c>
      <c r="U68" s="197"/>
      <c r="V68" s="176" t="n">
        <f aca="false">S68/P68*100</f>
        <v>100</v>
      </c>
      <c r="W68" s="188" t="n">
        <v>28000</v>
      </c>
      <c r="X68" s="197" t="n">
        <v>20000</v>
      </c>
      <c r="Y68" s="197" t="n">
        <v>20000</v>
      </c>
      <c r="Z68" s="197" t="n">
        <v>20000</v>
      </c>
      <c r="AA68" s="197" t="n">
        <v>20000</v>
      </c>
      <c r="AB68" s="197" t="n">
        <v>13090.92</v>
      </c>
      <c r="AC68" s="197" t="n">
        <v>20000</v>
      </c>
      <c r="AD68" s="197" t="n">
        <v>40000</v>
      </c>
      <c r="AE68" s="197"/>
      <c r="AF68" s="197"/>
      <c r="AG68" s="198" t="n">
        <f aca="false">SUM(AD68+AE68-AF68)</f>
        <v>40000</v>
      </c>
      <c r="AH68" s="197" t="n">
        <v>18059.09</v>
      </c>
      <c r="AI68" s="197" t="n">
        <v>40000</v>
      </c>
      <c r="AJ68" s="129" t="n">
        <v>26889.33</v>
      </c>
      <c r="AK68" s="197" t="n">
        <v>50000</v>
      </c>
      <c r="AL68" s="197"/>
      <c r="AM68" s="197"/>
      <c r="AN68" s="129" t="n">
        <f aca="false">SUM(AK68+AL68-AM68)</f>
        <v>50000</v>
      </c>
      <c r="AO68" s="176" t="n">
        <f aca="false">SUM(AN68/$AN$10)</f>
        <v>6636.1404207313</v>
      </c>
      <c r="AP68" s="131" t="n">
        <v>50000</v>
      </c>
      <c r="AQ68" s="131"/>
      <c r="AR68" s="176" t="n">
        <f aca="false">SUM(AP68/$AN$10)</f>
        <v>6636.1404207313</v>
      </c>
      <c r="AS68" s="131"/>
      <c r="AT68" s="131"/>
      <c r="AU68" s="176" t="n">
        <v>132.14</v>
      </c>
      <c r="AV68" s="177" t="n">
        <f aca="false">SUM(AU68/AR68*100)</f>
        <v>1.99121766</v>
      </c>
      <c r="AW68" s="176"/>
      <c r="AX68" s="176" t="n">
        <v>132.14</v>
      </c>
      <c r="BB68" s="19" t="n">
        <f aca="false">SUM(AW68+AX68+AY68+AZ68+BA68)</f>
        <v>132.14</v>
      </c>
      <c r="BC68" s="143" t="n">
        <f aca="false">SUM(AU68-BB68)</f>
        <v>0</v>
      </c>
    </row>
    <row r="69" customFormat="false" ht="12.75" hidden="true" customHeight="false" outlineLevel="0" collapsed="false">
      <c r="A69" s="193"/>
      <c r="B69" s="194"/>
      <c r="C69" s="194"/>
      <c r="D69" s="194"/>
      <c r="E69" s="194"/>
      <c r="F69" s="194"/>
      <c r="G69" s="194"/>
      <c r="H69" s="194"/>
      <c r="I69" s="195" t="n">
        <v>32231</v>
      </c>
      <c r="J69" s="196" t="s">
        <v>254</v>
      </c>
      <c r="K69" s="197"/>
      <c r="L69" s="197"/>
      <c r="M69" s="197"/>
      <c r="N69" s="197" t="n">
        <v>14000</v>
      </c>
      <c r="O69" s="197" t="n">
        <v>14000</v>
      </c>
      <c r="P69" s="197" t="n">
        <v>16000</v>
      </c>
      <c r="Q69" s="197" t="n">
        <v>16000</v>
      </c>
      <c r="R69" s="197" t="n">
        <v>6145.96</v>
      </c>
      <c r="S69" s="197" t="n">
        <v>16000</v>
      </c>
      <c r="T69" s="197" t="n">
        <v>5319.12</v>
      </c>
      <c r="U69" s="197"/>
      <c r="V69" s="176" t="n">
        <f aca="false">S69/P69*100</f>
        <v>100</v>
      </c>
      <c r="W69" s="188" t="n">
        <v>15000</v>
      </c>
      <c r="X69" s="197" t="n">
        <v>18000</v>
      </c>
      <c r="Y69" s="197" t="n">
        <v>18000</v>
      </c>
      <c r="Z69" s="197" t="n">
        <v>18000</v>
      </c>
      <c r="AA69" s="197" t="n">
        <v>20000</v>
      </c>
      <c r="AB69" s="197" t="n">
        <v>6721.38</v>
      </c>
      <c r="AC69" s="197" t="n">
        <v>20000</v>
      </c>
      <c r="AD69" s="197" t="n">
        <v>20000</v>
      </c>
      <c r="AE69" s="197"/>
      <c r="AF69" s="197"/>
      <c r="AG69" s="198" t="n">
        <f aca="false">SUM(AD69+AE69-AF69)</f>
        <v>20000</v>
      </c>
      <c r="AH69" s="197" t="n">
        <v>7601.83</v>
      </c>
      <c r="AI69" s="197" t="n">
        <v>15000</v>
      </c>
      <c r="AJ69" s="129" t="n">
        <v>7096.47</v>
      </c>
      <c r="AK69" s="197" t="n">
        <v>15000</v>
      </c>
      <c r="AL69" s="197"/>
      <c r="AM69" s="197"/>
      <c r="AN69" s="129" t="n">
        <f aca="false">SUM(AK69+AL69-AM69)</f>
        <v>15000</v>
      </c>
      <c r="AO69" s="176" t="n">
        <f aca="false">SUM(AN69/$AN$10)</f>
        <v>1990.84212621939</v>
      </c>
      <c r="AP69" s="131" t="n">
        <v>15000</v>
      </c>
      <c r="AQ69" s="131"/>
      <c r="AR69" s="176" t="n">
        <f aca="false">SUM(AP69/$AN$10)</f>
        <v>1990.84212621939</v>
      </c>
      <c r="AS69" s="131"/>
      <c r="AT69" s="131"/>
      <c r="AU69" s="176" t="n">
        <v>664.3</v>
      </c>
      <c r="AV69" s="177" t="n">
        <f aca="false">SUM(AU69/AR69*100)</f>
        <v>33.367789</v>
      </c>
      <c r="AW69" s="176"/>
      <c r="AX69" s="176" t="n">
        <v>664.3</v>
      </c>
      <c r="BB69" s="19" t="n">
        <f aca="false">SUM(AW69+AX69+AY69+AZ69+BA69)</f>
        <v>664.3</v>
      </c>
      <c r="BC69" s="143" t="n">
        <f aca="false">SUM(AU69-BB69)</f>
        <v>0</v>
      </c>
    </row>
    <row r="70" customFormat="false" ht="12.75" hidden="true" customHeight="false" outlineLevel="0" collapsed="false">
      <c r="A70" s="193"/>
      <c r="B70" s="194"/>
      <c r="C70" s="194"/>
      <c r="D70" s="194"/>
      <c r="E70" s="194"/>
      <c r="F70" s="194"/>
      <c r="G70" s="194"/>
      <c r="H70" s="194"/>
      <c r="I70" s="195" t="n">
        <v>32231</v>
      </c>
      <c r="J70" s="196" t="s">
        <v>255</v>
      </c>
      <c r="K70" s="197" t="n">
        <v>60498.47</v>
      </c>
      <c r="L70" s="197"/>
      <c r="M70" s="197" t="n">
        <v>0</v>
      </c>
      <c r="N70" s="197" t="n">
        <v>10000</v>
      </c>
      <c r="O70" s="197" t="n">
        <v>10000</v>
      </c>
      <c r="P70" s="197" t="n">
        <v>9000</v>
      </c>
      <c r="Q70" s="197" t="n">
        <v>9000</v>
      </c>
      <c r="R70" s="197" t="n">
        <v>2180.43</v>
      </c>
      <c r="S70" s="197" t="n">
        <v>8000</v>
      </c>
      <c r="T70" s="197" t="n">
        <v>3901.43</v>
      </c>
      <c r="U70" s="197"/>
      <c r="V70" s="176" t="n">
        <f aca="false">S70/P70*100</f>
        <v>88.8888888888889</v>
      </c>
      <c r="W70" s="188" t="n">
        <v>8000</v>
      </c>
      <c r="X70" s="197" t="n">
        <v>10000</v>
      </c>
      <c r="Y70" s="197" t="n">
        <v>10000</v>
      </c>
      <c r="Z70" s="197" t="n">
        <v>10000</v>
      </c>
      <c r="AA70" s="197" t="n">
        <v>12000</v>
      </c>
      <c r="AB70" s="197" t="n">
        <v>3380.65</v>
      </c>
      <c r="AC70" s="197" t="n">
        <v>6000</v>
      </c>
      <c r="AD70" s="197" t="n">
        <v>6000</v>
      </c>
      <c r="AE70" s="197"/>
      <c r="AF70" s="197"/>
      <c r="AG70" s="198" t="n">
        <f aca="false">SUM(AD70+AE70-AF70)</f>
        <v>6000</v>
      </c>
      <c r="AH70" s="197" t="n">
        <v>5860.37</v>
      </c>
      <c r="AI70" s="197" t="n">
        <v>8000</v>
      </c>
      <c r="AJ70" s="129" t="n">
        <v>4295.77</v>
      </c>
      <c r="AK70" s="197" t="n">
        <v>8000</v>
      </c>
      <c r="AL70" s="197"/>
      <c r="AM70" s="197"/>
      <c r="AN70" s="129" t="n">
        <f aca="false">SUM(AK70+AL70-AM70)</f>
        <v>8000</v>
      </c>
      <c r="AO70" s="176" t="n">
        <f aca="false">SUM(AN70/$AN$10)</f>
        <v>1061.78246731701</v>
      </c>
      <c r="AP70" s="131" t="n">
        <v>8000</v>
      </c>
      <c r="AQ70" s="131"/>
      <c r="AR70" s="176" t="n">
        <f aca="false">SUM(AP70/$AN$10)</f>
        <v>1061.78246731701</v>
      </c>
      <c r="AS70" s="131"/>
      <c r="AT70" s="131"/>
      <c r="AU70" s="176" t="n">
        <v>229.14</v>
      </c>
      <c r="AV70" s="177" t="n">
        <f aca="false">SUM(AU70/AR70*100)</f>
        <v>21.580691625</v>
      </c>
      <c r="AW70" s="176"/>
      <c r="AX70" s="176" t="n">
        <v>229.14</v>
      </c>
      <c r="BB70" s="19" t="n">
        <f aca="false">SUM(AW70+AX70+AY70+AZ70+BA70)</f>
        <v>229.14</v>
      </c>
      <c r="BC70" s="143" t="n">
        <f aca="false">SUM(AU70-BB70)</f>
        <v>0</v>
      </c>
    </row>
    <row r="71" customFormat="false" ht="12.75" hidden="true" customHeight="false" outlineLevel="0" collapsed="false">
      <c r="A71" s="193"/>
      <c r="B71" s="194"/>
      <c r="C71" s="194"/>
      <c r="D71" s="194"/>
      <c r="E71" s="194"/>
      <c r="F71" s="194"/>
      <c r="G71" s="194"/>
      <c r="H71" s="194"/>
      <c r="I71" s="195" t="n">
        <v>32231</v>
      </c>
      <c r="J71" s="196" t="s">
        <v>256</v>
      </c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76"/>
      <c r="W71" s="188"/>
      <c r="X71" s="197"/>
      <c r="Y71" s="197"/>
      <c r="Z71" s="197"/>
      <c r="AA71" s="197"/>
      <c r="AB71" s="197"/>
      <c r="AC71" s="197" t="n">
        <v>6000</v>
      </c>
      <c r="AD71" s="197" t="n">
        <v>6000</v>
      </c>
      <c r="AE71" s="197"/>
      <c r="AF71" s="197"/>
      <c r="AG71" s="198" t="n">
        <f aca="false">SUM(AD71+AE71-AF71)</f>
        <v>6000</v>
      </c>
      <c r="AH71" s="197" t="n">
        <v>4530.8</v>
      </c>
      <c r="AI71" s="197" t="n">
        <v>6000</v>
      </c>
      <c r="AJ71" s="129" t="n">
        <v>5050.77</v>
      </c>
      <c r="AK71" s="197" t="n">
        <v>10000</v>
      </c>
      <c r="AL71" s="197"/>
      <c r="AM71" s="197"/>
      <c r="AN71" s="129" t="n">
        <f aca="false">SUM(AK71+AL71-AM71)</f>
        <v>10000</v>
      </c>
      <c r="AO71" s="176" t="n">
        <f aca="false">SUM(AN71/$AN$10)</f>
        <v>1327.22808414626</v>
      </c>
      <c r="AP71" s="131" t="n">
        <v>20000</v>
      </c>
      <c r="AQ71" s="131"/>
      <c r="AR71" s="176" t="n">
        <f aca="false">SUM(AP71/$AN$10)</f>
        <v>2654.45616829252</v>
      </c>
      <c r="AS71" s="131"/>
      <c r="AT71" s="131"/>
      <c r="AU71" s="176" t="n">
        <v>1074.08</v>
      </c>
      <c r="AV71" s="177" t="n">
        <f aca="false">SUM(AU71/AR71*100)</f>
        <v>40.4632788</v>
      </c>
      <c r="AW71" s="176"/>
      <c r="AX71" s="176" t="n">
        <v>1074.08</v>
      </c>
      <c r="BB71" s="19" t="n">
        <f aca="false">SUM(AW71+AX71+AY71+AZ71+BA71)</f>
        <v>1074.08</v>
      </c>
      <c r="BC71" s="143" t="n">
        <f aca="false">SUM(AU71-BB71)</f>
        <v>0</v>
      </c>
    </row>
    <row r="72" customFormat="false" ht="12.75" hidden="true" customHeight="false" outlineLevel="0" collapsed="false">
      <c r="A72" s="193"/>
      <c r="B72" s="194"/>
      <c r="C72" s="194"/>
      <c r="D72" s="194"/>
      <c r="E72" s="194"/>
      <c r="F72" s="194"/>
      <c r="G72" s="194"/>
      <c r="H72" s="194"/>
      <c r="I72" s="195" t="n">
        <v>32251</v>
      </c>
      <c r="J72" s="196" t="s">
        <v>257</v>
      </c>
      <c r="K72" s="197" t="n">
        <v>12435.52</v>
      </c>
      <c r="L72" s="197" t="n">
        <v>20000</v>
      </c>
      <c r="M72" s="197" t="n">
        <v>20000</v>
      </c>
      <c r="N72" s="197" t="n">
        <v>2000</v>
      </c>
      <c r="O72" s="197" t="n">
        <v>2000</v>
      </c>
      <c r="P72" s="197" t="n">
        <v>3000</v>
      </c>
      <c r="Q72" s="197" t="n">
        <v>3000</v>
      </c>
      <c r="R72" s="197" t="n">
        <v>2027.6</v>
      </c>
      <c r="S72" s="197" t="n">
        <v>4000</v>
      </c>
      <c r="T72" s="197" t="n">
        <v>656.25</v>
      </c>
      <c r="U72" s="197"/>
      <c r="V72" s="176" t="n">
        <f aca="false">S72/P72*100</f>
        <v>133.333333333333</v>
      </c>
      <c r="W72" s="188" t="n">
        <v>3000</v>
      </c>
      <c r="X72" s="197" t="n">
        <v>18000</v>
      </c>
      <c r="Y72" s="197" t="n">
        <v>15000</v>
      </c>
      <c r="Z72" s="197" t="n">
        <v>30000</v>
      </c>
      <c r="AA72" s="197" t="n">
        <v>15000</v>
      </c>
      <c r="AB72" s="197" t="n">
        <v>3287.74</v>
      </c>
      <c r="AC72" s="197" t="n">
        <v>15000</v>
      </c>
      <c r="AD72" s="197" t="n">
        <v>15000</v>
      </c>
      <c r="AE72" s="197"/>
      <c r="AF72" s="197"/>
      <c r="AG72" s="198" t="n">
        <f aca="false">SUM(AD72+AE72-AF72)</f>
        <v>15000</v>
      </c>
      <c r="AH72" s="197" t="n">
        <v>526.11</v>
      </c>
      <c r="AI72" s="197" t="n">
        <v>10000</v>
      </c>
      <c r="AJ72" s="129" t="n">
        <v>3009.37</v>
      </c>
      <c r="AK72" s="197" t="n">
        <v>10000</v>
      </c>
      <c r="AL72" s="197"/>
      <c r="AM72" s="197"/>
      <c r="AN72" s="129" t="n">
        <f aca="false">SUM(AK72+AL72-AM72)</f>
        <v>10000</v>
      </c>
      <c r="AO72" s="176" t="n">
        <f aca="false">SUM(AN72/$AN$10)</f>
        <v>1327.22808414626</v>
      </c>
      <c r="AP72" s="131" t="n">
        <v>5000</v>
      </c>
      <c r="AQ72" s="131"/>
      <c r="AR72" s="176" t="n">
        <f aca="false">SUM(AP72/$AN$10)</f>
        <v>663.61404207313</v>
      </c>
      <c r="AS72" s="131"/>
      <c r="AT72" s="131"/>
      <c r="AU72" s="176" t="n">
        <v>246.06</v>
      </c>
      <c r="AV72" s="177" t="n">
        <f aca="false">SUM(AU72/AR72*100)</f>
        <v>37.0787814</v>
      </c>
      <c r="AW72" s="176" t="n">
        <v>246.06</v>
      </c>
      <c r="BB72" s="19" t="n">
        <f aca="false">SUM(AW72+AX72+AY72+AZ72+BA72)</f>
        <v>246.06</v>
      </c>
      <c r="BC72" s="143" t="n">
        <f aca="false">SUM(AU72-BB72)</f>
        <v>0</v>
      </c>
    </row>
    <row r="73" customFormat="false" ht="12.75" hidden="true" customHeight="false" outlineLevel="0" collapsed="false">
      <c r="A73" s="193"/>
      <c r="B73" s="194"/>
      <c r="C73" s="194"/>
      <c r="D73" s="194"/>
      <c r="E73" s="194"/>
      <c r="F73" s="194"/>
      <c r="G73" s="194"/>
      <c r="H73" s="194"/>
      <c r="I73" s="195" t="n">
        <v>32271</v>
      </c>
      <c r="J73" s="196" t="s">
        <v>258</v>
      </c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76"/>
      <c r="W73" s="188"/>
      <c r="X73" s="197"/>
      <c r="Y73" s="197"/>
      <c r="Z73" s="197"/>
      <c r="AA73" s="197"/>
      <c r="AB73" s="197"/>
      <c r="AC73" s="197"/>
      <c r="AD73" s="197" t="n">
        <v>35000</v>
      </c>
      <c r="AE73" s="197"/>
      <c r="AF73" s="197"/>
      <c r="AG73" s="198" t="n">
        <f aca="false">SUM(AD73+AE73-AF73)</f>
        <v>35000</v>
      </c>
      <c r="AH73" s="197" t="n">
        <v>22525.75</v>
      </c>
      <c r="AI73" s="197" t="n">
        <v>35000</v>
      </c>
      <c r="AJ73" s="129" t="n">
        <v>982</v>
      </c>
      <c r="AK73" s="197" t="n">
        <v>30000</v>
      </c>
      <c r="AL73" s="197"/>
      <c r="AM73" s="197"/>
      <c r="AN73" s="129" t="n">
        <f aca="false">SUM(AK73+AL73-AM73)</f>
        <v>30000</v>
      </c>
      <c r="AO73" s="176" t="n">
        <f aca="false">SUM(AN73/$AN$10)</f>
        <v>3981.68425243878</v>
      </c>
      <c r="AP73" s="131" t="n">
        <v>10000</v>
      </c>
      <c r="AQ73" s="131"/>
      <c r="AR73" s="176" t="n">
        <f aca="false">SUM(AP73/$AN$10)</f>
        <v>1327.22808414626</v>
      </c>
      <c r="AS73" s="131"/>
      <c r="AT73" s="131"/>
      <c r="AU73" s="176"/>
      <c r="AV73" s="177" t="n">
        <f aca="false">SUM(AU73/AR73*100)</f>
        <v>0</v>
      </c>
      <c r="BB73" s="19" t="n">
        <f aca="false">SUM(AW73+AX73+AY73+AZ73+BA73)</f>
        <v>0</v>
      </c>
      <c r="BC73" s="143" t="n">
        <f aca="false">SUM(AU73-BB73)</f>
        <v>0</v>
      </c>
    </row>
    <row r="74" customFormat="false" ht="12.75" hidden="true" customHeight="false" outlineLevel="0" collapsed="false">
      <c r="A74" s="193"/>
      <c r="B74" s="194"/>
      <c r="C74" s="194"/>
      <c r="D74" s="194"/>
      <c r="E74" s="194"/>
      <c r="F74" s="194"/>
      <c r="G74" s="194"/>
      <c r="H74" s="194"/>
      <c r="I74" s="195" t="n">
        <v>32271</v>
      </c>
      <c r="J74" s="196" t="s">
        <v>259</v>
      </c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76"/>
      <c r="W74" s="188"/>
      <c r="X74" s="197"/>
      <c r="Y74" s="197"/>
      <c r="Z74" s="197"/>
      <c r="AA74" s="197"/>
      <c r="AB74" s="197"/>
      <c r="AC74" s="197"/>
      <c r="AD74" s="197"/>
      <c r="AE74" s="197"/>
      <c r="AF74" s="197"/>
      <c r="AG74" s="198"/>
      <c r="AH74" s="197"/>
      <c r="AI74" s="197"/>
      <c r="AJ74" s="129"/>
      <c r="AK74" s="197"/>
      <c r="AL74" s="197"/>
      <c r="AM74" s="197"/>
      <c r="AN74" s="129"/>
      <c r="AO74" s="176" t="n">
        <f aca="false">SUM(AN74/$AN$10)</f>
        <v>0</v>
      </c>
      <c r="AP74" s="131" t="n">
        <v>2000</v>
      </c>
      <c r="AQ74" s="131"/>
      <c r="AR74" s="176" t="n">
        <f aca="false">SUM(AP74/$AN$10)</f>
        <v>265.445616829252</v>
      </c>
      <c r="AS74" s="131"/>
      <c r="AT74" s="131"/>
      <c r="AU74" s="176"/>
      <c r="AV74" s="177" t="n">
        <f aca="false">SUM(AU74/AR74*100)</f>
        <v>0</v>
      </c>
      <c r="BB74" s="19" t="n">
        <f aca="false">SUM(AW74+AX74+AY74+AZ74+BA74)</f>
        <v>0</v>
      </c>
      <c r="BC74" s="143" t="n">
        <f aca="false">SUM(AU74-BB74)</f>
        <v>0</v>
      </c>
    </row>
    <row r="75" customFormat="false" ht="12.75" hidden="true" customHeight="false" outlineLevel="0" collapsed="false">
      <c r="A75" s="193"/>
      <c r="B75" s="194" t="s">
        <v>83</v>
      </c>
      <c r="C75" s="194"/>
      <c r="D75" s="194"/>
      <c r="E75" s="194"/>
      <c r="F75" s="194"/>
      <c r="G75" s="194"/>
      <c r="H75" s="194"/>
      <c r="I75" s="195" t="n">
        <v>323</v>
      </c>
      <c r="J75" s="196" t="s">
        <v>260</v>
      </c>
      <c r="K75" s="197" t="n">
        <f aca="false">SUM(K76:K114)</f>
        <v>511849.45</v>
      </c>
      <c r="L75" s="197" t="n">
        <f aca="false">SUM(L76:L114)</f>
        <v>173000</v>
      </c>
      <c r="M75" s="197" t="n">
        <f aca="false">SUM(M76:M114)</f>
        <v>173000</v>
      </c>
      <c r="N75" s="197" t="n">
        <f aca="false">SUM(N76:N116)</f>
        <v>251000</v>
      </c>
      <c r="O75" s="197" t="n">
        <f aca="false">SUM(O76:O116)</f>
        <v>251000</v>
      </c>
      <c r="P75" s="197" t="n">
        <f aca="false">SUM(P76:P116)</f>
        <v>237000</v>
      </c>
      <c r="Q75" s="197" t="n">
        <f aca="false">SUM(Q76:Q116)</f>
        <v>237000</v>
      </c>
      <c r="R75" s="197" t="n">
        <f aca="false">SUM(R76:R116)</f>
        <v>51233.7</v>
      </c>
      <c r="S75" s="197" t="n">
        <f aca="false">SUM(S76:S116)</f>
        <v>346000</v>
      </c>
      <c r="T75" s="197" t="n">
        <f aca="false">SUM(T76:T116)</f>
        <v>83002.68</v>
      </c>
      <c r="U75" s="197" t="n">
        <f aca="false">SUM(U76:U116)</f>
        <v>0</v>
      </c>
      <c r="V75" s="197" t="e">
        <f aca="false">SUM(V76:V116)</f>
        <v>#DIV/0!</v>
      </c>
      <c r="W75" s="197" t="n">
        <f aca="false">SUM(W76:W116)</f>
        <v>294000</v>
      </c>
      <c r="X75" s="197" t="n">
        <f aca="false">SUM(X76:X116)</f>
        <v>574500</v>
      </c>
      <c r="Y75" s="197" t="n">
        <f aca="false">SUM(Y76:Y116)</f>
        <v>596500</v>
      </c>
      <c r="Z75" s="197" t="n">
        <f aca="false">SUM(Z76:Z116)</f>
        <v>716500</v>
      </c>
      <c r="AA75" s="197" t="n">
        <f aca="false">SUM(AA76:AA116)</f>
        <v>773500</v>
      </c>
      <c r="AB75" s="197" t="n">
        <f aca="false">SUM(AB76:AB116)</f>
        <v>149184.54</v>
      </c>
      <c r="AC75" s="197" t="n">
        <f aca="false">SUM(AC76:AC116)</f>
        <v>738500</v>
      </c>
      <c r="AD75" s="197" t="n">
        <f aca="false">SUM(AD76:AD116)</f>
        <v>658000</v>
      </c>
      <c r="AE75" s="197" t="n">
        <f aca="false">SUM(AE76:AE116)</f>
        <v>0</v>
      </c>
      <c r="AF75" s="197" t="n">
        <f aca="false">SUM(AF76:AF116)</f>
        <v>0</v>
      </c>
      <c r="AG75" s="197" t="n">
        <f aca="false">SUM(AG76:AG116)</f>
        <v>663000</v>
      </c>
      <c r="AH75" s="197" t="n">
        <f aca="false">SUM(AH76:AH116)</f>
        <v>472412.03</v>
      </c>
      <c r="AI75" s="197" t="n">
        <f aca="false">SUM(AI76:AI116)</f>
        <v>789000</v>
      </c>
      <c r="AJ75" s="197" t="n">
        <f aca="false">SUM(AJ76:AJ116)</f>
        <v>201674.47</v>
      </c>
      <c r="AK75" s="197" t="n">
        <f aca="false">SUM(AK76:AK116)</f>
        <v>862970</v>
      </c>
      <c r="AL75" s="197" t="n">
        <f aca="false">SUM(AL76:AL116)</f>
        <v>123000</v>
      </c>
      <c r="AM75" s="197" t="n">
        <f aca="false">SUM(AM76:AM116)</f>
        <v>0</v>
      </c>
      <c r="AN75" s="197" t="n">
        <f aca="false">SUM(AN76:AN116)</f>
        <v>985970</v>
      </c>
      <c r="AO75" s="176" t="n">
        <f aca="false">SUM(AN75/$AN$10)</f>
        <v>130860.707412569</v>
      </c>
      <c r="AP75" s="188" t="n">
        <f aca="false">SUM(AP76:AP116)</f>
        <v>823500</v>
      </c>
      <c r="AQ75" s="188"/>
      <c r="AR75" s="176" t="n">
        <f aca="false">SUM(AP75/$AN$10)</f>
        <v>109297.232729445</v>
      </c>
      <c r="AS75" s="188"/>
      <c r="AT75" s="188"/>
      <c r="AU75" s="176" t="n">
        <f aca="false">SUM(AU76:AU116)</f>
        <v>32362.77</v>
      </c>
      <c r="AV75" s="177" t="n">
        <f aca="false">SUM(AU75/AR75*100)</f>
        <v>29.6098713497268</v>
      </c>
      <c r="BB75" s="19" t="n">
        <f aca="false">SUM(AW75+AX75+AY75+AZ75+BA75)</f>
        <v>0</v>
      </c>
      <c r="BC75" s="143" t="n">
        <f aca="false">SUM(AU75-BB75)</f>
        <v>32362.77</v>
      </c>
    </row>
    <row r="76" customFormat="false" ht="12.75" hidden="true" customHeight="false" outlineLevel="0" collapsed="false">
      <c r="A76" s="193"/>
      <c r="B76" s="194"/>
      <c r="C76" s="194"/>
      <c r="D76" s="194"/>
      <c r="E76" s="194"/>
      <c r="F76" s="194"/>
      <c r="G76" s="194"/>
      <c r="H76" s="194"/>
      <c r="I76" s="195" t="n">
        <v>32311</v>
      </c>
      <c r="J76" s="196" t="s">
        <v>261</v>
      </c>
      <c r="K76" s="197" t="n">
        <v>58381.98</v>
      </c>
      <c r="L76" s="197" t="n">
        <v>35000</v>
      </c>
      <c r="M76" s="197" t="n">
        <v>35000</v>
      </c>
      <c r="N76" s="197" t="n">
        <v>20000</v>
      </c>
      <c r="O76" s="197" t="n">
        <v>20000</v>
      </c>
      <c r="P76" s="197" t="n">
        <v>20000</v>
      </c>
      <c r="Q76" s="197" t="n">
        <v>20000</v>
      </c>
      <c r="R76" s="197" t="n">
        <v>7226.15</v>
      </c>
      <c r="S76" s="197" t="n">
        <v>20000</v>
      </c>
      <c r="T76" s="197" t="n">
        <v>6906.77</v>
      </c>
      <c r="U76" s="197"/>
      <c r="V76" s="176" t="n">
        <f aca="false">S76/P76*100</f>
        <v>100</v>
      </c>
      <c r="W76" s="188" t="n">
        <v>20000</v>
      </c>
      <c r="X76" s="197" t="n">
        <v>20000</v>
      </c>
      <c r="Y76" s="197" t="n">
        <v>20000</v>
      </c>
      <c r="Z76" s="197" t="n">
        <v>14000</v>
      </c>
      <c r="AA76" s="197" t="n">
        <v>20000</v>
      </c>
      <c r="AB76" s="197" t="n">
        <v>5307.29</v>
      </c>
      <c r="AC76" s="197" t="n">
        <v>20000</v>
      </c>
      <c r="AD76" s="197" t="n">
        <v>20000</v>
      </c>
      <c r="AE76" s="197"/>
      <c r="AF76" s="197"/>
      <c r="AG76" s="198" t="n">
        <f aca="false">SUM(AD76+AE76-AF76)</f>
        <v>20000</v>
      </c>
      <c r="AH76" s="197" t="n">
        <v>14892.56</v>
      </c>
      <c r="AI76" s="197" t="n">
        <v>20000</v>
      </c>
      <c r="AJ76" s="129" t="n">
        <v>7834.29</v>
      </c>
      <c r="AK76" s="197" t="n">
        <v>25000</v>
      </c>
      <c r="AL76" s="197"/>
      <c r="AM76" s="197"/>
      <c r="AN76" s="129" t="n">
        <f aca="false">SUM(AK76+AL76-AM76)</f>
        <v>25000</v>
      </c>
      <c r="AO76" s="176" t="n">
        <f aca="false">SUM(AN76/$AN$10)</f>
        <v>3318.07021036565</v>
      </c>
      <c r="AP76" s="131" t="n">
        <v>25000</v>
      </c>
      <c r="AQ76" s="131"/>
      <c r="AR76" s="176" t="n">
        <f aca="false">SUM(AP76/$AN$10)</f>
        <v>3318.07021036565</v>
      </c>
      <c r="AS76" s="131"/>
      <c r="AT76" s="131"/>
      <c r="AU76" s="176" t="n">
        <v>1691.41</v>
      </c>
      <c r="AV76" s="177" t="n">
        <f aca="false">SUM(AU76/AR76*100)</f>
        <v>50.97571458</v>
      </c>
      <c r="AW76" s="176" t="n">
        <v>1691.41</v>
      </c>
      <c r="BB76" s="19" t="n">
        <f aca="false">SUM(AW76+AX76+AY76+AZ76+BA76)</f>
        <v>1691.41</v>
      </c>
      <c r="BC76" s="143" t="n">
        <f aca="false">SUM(AU76-BB76)</f>
        <v>0</v>
      </c>
    </row>
    <row r="77" customFormat="false" ht="12.75" hidden="true" customHeight="false" outlineLevel="0" collapsed="false">
      <c r="A77" s="193"/>
      <c r="B77" s="194"/>
      <c r="C77" s="194"/>
      <c r="D77" s="194"/>
      <c r="E77" s="194"/>
      <c r="F77" s="194"/>
      <c r="G77" s="194"/>
      <c r="H77" s="194"/>
      <c r="I77" s="195" t="n">
        <v>32313</v>
      </c>
      <c r="J77" s="196" t="s">
        <v>262</v>
      </c>
      <c r="K77" s="197" t="n">
        <v>7833.32</v>
      </c>
      <c r="L77" s="197" t="n">
        <v>2000</v>
      </c>
      <c r="M77" s="197" t="n">
        <v>2000</v>
      </c>
      <c r="N77" s="197" t="n">
        <v>2000</v>
      </c>
      <c r="O77" s="197" t="n">
        <v>2000</v>
      </c>
      <c r="P77" s="197" t="n">
        <v>2000</v>
      </c>
      <c r="Q77" s="197" t="n">
        <v>2000</v>
      </c>
      <c r="R77" s="197" t="n">
        <v>526.5</v>
      </c>
      <c r="S77" s="197" t="n">
        <v>2000</v>
      </c>
      <c r="T77" s="197" t="n">
        <v>552</v>
      </c>
      <c r="U77" s="197"/>
      <c r="V77" s="176" t="n">
        <f aca="false">S77/P77*100</f>
        <v>100</v>
      </c>
      <c r="W77" s="188" t="n">
        <v>2000</v>
      </c>
      <c r="X77" s="197" t="n">
        <v>2000</v>
      </c>
      <c r="Y77" s="197" t="n">
        <v>2000</v>
      </c>
      <c r="Z77" s="197" t="n">
        <v>4000</v>
      </c>
      <c r="AA77" s="197" t="n">
        <v>2000</v>
      </c>
      <c r="AB77" s="197" t="n">
        <v>1750.64</v>
      </c>
      <c r="AC77" s="197" t="n">
        <v>2000</v>
      </c>
      <c r="AD77" s="197" t="n">
        <v>2000</v>
      </c>
      <c r="AE77" s="197"/>
      <c r="AF77" s="197"/>
      <c r="AG77" s="198" t="n">
        <f aca="false">SUM(AD77+AE77-AF77)</f>
        <v>2000</v>
      </c>
      <c r="AH77" s="197" t="n">
        <v>794.7</v>
      </c>
      <c r="AI77" s="197" t="n">
        <v>2000</v>
      </c>
      <c r="AJ77" s="129" t="n">
        <v>446.7</v>
      </c>
      <c r="AK77" s="197" t="n">
        <v>2000</v>
      </c>
      <c r="AL77" s="197"/>
      <c r="AM77" s="197"/>
      <c r="AN77" s="129" t="n">
        <f aca="false">SUM(AK77+AL77-AM77)</f>
        <v>2000</v>
      </c>
      <c r="AO77" s="176" t="n">
        <f aca="false">SUM(AN77/$AN$10)</f>
        <v>265.445616829252</v>
      </c>
      <c r="AP77" s="131" t="n">
        <v>4000</v>
      </c>
      <c r="AQ77" s="131"/>
      <c r="AR77" s="176" t="n">
        <f aca="false">SUM(AP77/$AN$10)</f>
        <v>530.891233658504</v>
      </c>
      <c r="AS77" s="131"/>
      <c r="AT77" s="131"/>
      <c r="AU77" s="176" t="n">
        <v>142.86</v>
      </c>
      <c r="AV77" s="177" t="n">
        <f aca="false">SUM(AU77/AR77*100)</f>
        <v>26.90946675</v>
      </c>
      <c r="AW77" s="176" t="n">
        <v>142.86</v>
      </c>
      <c r="BB77" s="19" t="n">
        <f aca="false">SUM(AW77+AX77+AY77+AZ77+BA77)</f>
        <v>142.86</v>
      </c>
      <c r="BC77" s="143" t="n">
        <f aca="false">SUM(AU77-BB77)</f>
        <v>0</v>
      </c>
    </row>
    <row r="78" customFormat="false" ht="12.75" hidden="true" customHeight="false" outlineLevel="0" collapsed="false">
      <c r="A78" s="193"/>
      <c r="B78" s="194"/>
      <c r="C78" s="194"/>
      <c r="D78" s="194"/>
      <c r="E78" s="194"/>
      <c r="F78" s="194"/>
      <c r="G78" s="194"/>
      <c r="H78" s="194"/>
      <c r="I78" s="195" t="n">
        <v>32321</v>
      </c>
      <c r="J78" s="196" t="s">
        <v>263</v>
      </c>
      <c r="K78" s="197" t="n">
        <v>58032.22</v>
      </c>
      <c r="L78" s="197" t="n">
        <v>10000</v>
      </c>
      <c r="M78" s="197" t="n">
        <v>10000</v>
      </c>
      <c r="N78" s="197" t="n">
        <v>45000</v>
      </c>
      <c r="O78" s="197" t="n">
        <v>45000</v>
      </c>
      <c r="P78" s="197" t="n">
        <v>45000</v>
      </c>
      <c r="Q78" s="197" t="n">
        <v>45000</v>
      </c>
      <c r="R78" s="197" t="n">
        <v>695</v>
      </c>
      <c r="S78" s="188" t="n">
        <v>30000</v>
      </c>
      <c r="T78" s="197" t="n">
        <v>1541.41</v>
      </c>
      <c r="U78" s="197"/>
      <c r="V78" s="176" t="n">
        <f aca="false">S78/P78*100</f>
        <v>66.6666666666667</v>
      </c>
      <c r="W78" s="188" t="n">
        <v>30000</v>
      </c>
      <c r="X78" s="197" t="n">
        <v>100000</v>
      </c>
      <c r="Y78" s="197" t="n">
        <v>100000</v>
      </c>
      <c r="Z78" s="197" t="n">
        <v>100000</v>
      </c>
      <c r="AA78" s="197" t="n">
        <v>100000</v>
      </c>
      <c r="AB78" s="197" t="n">
        <v>10612.4</v>
      </c>
      <c r="AC78" s="197" t="n">
        <v>100000</v>
      </c>
      <c r="AD78" s="197" t="n">
        <v>50000</v>
      </c>
      <c r="AE78" s="197"/>
      <c r="AF78" s="197"/>
      <c r="AG78" s="198" t="n">
        <f aca="false">SUM(AD78+AE78-AF78)</f>
        <v>50000</v>
      </c>
      <c r="AH78" s="197" t="n">
        <v>18891.54</v>
      </c>
      <c r="AI78" s="197" t="n">
        <v>50000</v>
      </c>
      <c r="AJ78" s="129" t="n">
        <v>20904.5</v>
      </c>
      <c r="AK78" s="197" t="n">
        <v>50000</v>
      </c>
      <c r="AL78" s="197"/>
      <c r="AM78" s="197"/>
      <c r="AN78" s="129" t="n">
        <f aca="false">SUM(AK78+AL78-AM78)</f>
        <v>50000</v>
      </c>
      <c r="AO78" s="176" t="n">
        <f aca="false">SUM(AN78/$AN$10)</f>
        <v>6636.1404207313</v>
      </c>
      <c r="AP78" s="131" t="n">
        <v>50000</v>
      </c>
      <c r="AQ78" s="131"/>
      <c r="AR78" s="176" t="n">
        <f aca="false">SUM(AP78/$AN$10)</f>
        <v>6636.1404207313</v>
      </c>
      <c r="AS78" s="131"/>
      <c r="AT78" s="131"/>
      <c r="AU78" s="176" t="n">
        <v>1811.01</v>
      </c>
      <c r="AV78" s="177" t="n">
        <f aca="false">SUM(AU78/AR78*100)</f>
        <v>27.29010969</v>
      </c>
      <c r="AW78" s="176"/>
      <c r="AX78" s="19" t="n">
        <v>1811.01</v>
      </c>
      <c r="BB78" s="19" t="n">
        <f aca="false">SUM(AW78+AX78+AY78+AZ78+BA78)</f>
        <v>1811.01</v>
      </c>
      <c r="BC78" s="143" t="n">
        <f aca="false">SUM(AU78-BB78)</f>
        <v>0</v>
      </c>
    </row>
    <row r="79" customFormat="false" ht="12.75" hidden="true" customHeight="false" outlineLevel="0" collapsed="false">
      <c r="A79" s="193"/>
      <c r="B79" s="194"/>
      <c r="C79" s="194"/>
      <c r="D79" s="194"/>
      <c r="E79" s="194"/>
      <c r="F79" s="194"/>
      <c r="G79" s="194"/>
      <c r="H79" s="194"/>
      <c r="I79" s="195" t="n">
        <v>32321</v>
      </c>
      <c r="J79" s="196" t="s">
        <v>264</v>
      </c>
      <c r="K79" s="197"/>
      <c r="L79" s="197"/>
      <c r="M79" s="197"/>
      <c r="N79" s="197"/>
      <c r="O79" s="197"/>
      <c r="P79" s="197"/>
      <c r="Q79" s="197"/>
      <c r="R79" s="197"/>
      <c r="S79" s="188"/>
      <c r="T79" s="197" t="n">
        <v>2250</v>
      </c>
      <c r="U79" s="197"/>
      <c r="V79" s="176"/>
      <c r="W79" s="188" t="n">
        <v>8000</v>
      </c>
      <c r="X79" s="197" t="n">
        <v>8000</v>
      </c>
      <c r="Y79" s="197" t="n">
        <v>8000</v>
      </c>
      <c r="Z79" s="197" t="n">
        <v>8000</v>
      </c>
      <c r="AA79" s="197" t="n">
        <v>8000</v>
      </c>
      <c r="AB79" s="197" t="n">
        <v>4987.5</v>
      </c>
      <c r="AC79" s="197" t="n">
        <v>8000</v>
      </c>
      <c r="AD79" s="197" t="n">
        <v>8000</v>
      </c>
      <c r="AE79" s="197"/>
      <c r="AF79" s="197"/>
      <c r="AG79" s="198" t="n">
        <f aca="false">SUM(AD79+AE79-AF79)</f>
        <v>8000</v>
      </c>
      <c r="AH79" s="197"/>
      <c r="AI79" s="197" t="n">
        <v>8000</v>
      </c>
      <c r="AJ79" s="129" t="n">
        <v>0</v>
      </c>
      <c r="AK79" s="197" t="n">
        <v>8000</v>
      </c>
      <c r="AL79" s="197"/>
      <c r="AM79" s="197"/>
      <c r="AN79" s="129" t="n">
        <f aca="false">SUM(AK79+AL79-AM79)</f>
        <v>8000</v>
      </c>
      <c r="AO79" s="176" t="n">
        <f aca="false">SUM(AN79/$AN$10)</f>
        <v>1061.78246731701</v>
      </c>
      <c r="AP79" s="131" t="n">
        <v>8000</v>
      </c>
      <c r="AQ79" s="131"/>
      <c r="AR79" s="176" t="n">
        <f aca="false">SUM(AP79/$AN$10)</f>
        <v>1061.78246731701</v>
      </c>
      <c r="AS79" s="131"/>
      <c r="AT79" s="131"/>
      <c r="AU79" s="176"/>
      <c r="AV79" s="177" t="n">
        <f aca="false">SUM(AU79/AR79*100)</f>
        <v>0</v>
      </c>
      <c r="AW79" s="176"/>
      <c r="BB79" s="19" t="n">
        <f aca="false">SUM(AW79+AX79+AY79+AZ79+BA79)</f>
        <v>0</v>
      </c>
      <c r="BC79" s="143" t="n">
        <f aca="false">SUM(AU79-BB79)</f>
        <v>0</v>
      </c>
    </row>
    <row r="80" customFormat="false" ht="12.75" hidden="true" customHeight="false" outlineLevel="0" collapsed="false">
      <c r="A80" s="193"/>
      <c r="B80" s="194"/>
      <c r="C80" s="194"/>
      <c r="D80" s="194"/>
      <c r="E80" s="194"/>
      <c r="F80" s="194"/>
      <c r="G80" s="194"/>
      <c r="H80" s="194"/>
      <c r="I80" s="195" t="n">
        <v>32321</v>
      </c>
      <c r="J80" s="196" t="s">
        <v>265</v>
      </c>
      <c r="K80" s="197"/>
      <c r="L80" s="197"/>
      <c r="M80" s="197"/>
      <c r="N80" s="197"/>
      <c r="O80" s="197"/>
      <c r="P80" s="197"/>
      <c r="Q80" s="197"/>
      <c r="R80" s="197"/>
      <c r="S80" s="188"/>
      <c r="T80" s="197"/>
      <c r="U80" s="197"/>
      <c r="V80" s="176"/>
      <c r="W80" s="188"/>
      <c r="X80" s="197"/>
      <c r="Y80" s="197"/>
      <c r="Z80" s="197"/>
      <c r="AA80" s="197"/>
      <c r="AB80" s="197"/>
      <c r="AC80" s="197"/>
      <c r="AD80" s="197"/>
      <c r="AE80" s="197"/>
      <c r="AF80" s="197"/>
      <c r="AG80" s="198"/>
      <c r="AH80" s="197" t="n">
        <v>5000</v>
      </c>
      <c r="AI80" s="197" t="n">
        <v>5000</v>
      </c>
      <c r="AJ80" s="129" t="n">
        <v>0</v>
      </c>
      <c r="AK80" s="197" t="n">
        <v>5000</v>
      </c>
      <c r="AL80" s="197" t="n">
        <v>50000</v>
      </c>
      <c r="AM80" s="197"/>
      <c r="AN80" s="129" t="n">
        <f aca="false">SUM(AK80+AL80-AM80)</f>
        <v>55000</v>
      </c>
      <c r="AO80" s="176" t="n">
        <f aca="false">SUM(AN80/$AN$10)</f>
        <v>7299.75446280443</v>
      </c>
      <c r="AP80" s="131" t="n">
        <v>55000</v>
      </c>
      <c r="AQ80" s="131"/>
      <c r="AR80" s="176" t="n">
        <f aca="false">SUM(AP80/$AN$10)</f>
        <v>7299.75446280443</v>
      </c>
      <c r="AS80" s="131"/>
      <c r="AT80" s="131"/>
      <c r="AU80" s="176" t="n">
        <v>0</v>
      </c>
      <c r="AV80" s="177" t="n">
        <f aca="false">SUM(AU80/AR80*100)</f>
        <v>0</v>
      </c>
      <c r="AW80" s="176" t="n">
        <v>0</v>
      </c>
      <c r="BB80" s="19" t="n">
        <f aca="false">SUM(AW80+AX80+AY80+AZ80+BA80)</f>
        <v>0</v>
      </c>
      <c r="BC80" s="143" t="n">
        <f aca="false">SUM(AU80-BB80)</f>
        <v>0</v>
      </c>
    </row>
    <row r="81" customFormat="false" ht="12.75" hidden="true" customHeight="false" outlineLevel="0" collapsed="false">
      <c r="A81" s="193"/>
      <c r="B81" s="194"/>
      <c r="C81" s="194"/>
      <c r="D81" s="194"/>
      <c r="E81" s="194"/>
      <c r="F81" s="194"/>
      <c r="G81" s="194"/>
      <c r="H81" s="194"/>
      <c r="I81" s="195" t="n">
        <v>32322</v>
      </c>
      <c r="J81" s="196" t="s">
        <v>266</v>
      </c>
      <c r="K81" s="197" t="n">
        <v>40297.04</v>
      </c>
      <c r="L81" s="197" t="n">
        <v>18000</v>
      </c>
      <c r="M81" s="197" t="n">
        <v>18000</v>
      </c>
      <c r="N81" s="197" t="n">
        <v>5000</v>
      </c>
      <c r="O81" s="197" t="n">
        <v>5000</v>
      </c>
      <c r="P81" s="197" t="n">
        <v>7000</v>
      </c>
      <c r="Q81" s="197" t="n">
        <v>7000</v>
      </c>
      <c r="R81" s="197" t="n">
        <v>2102.28</v>
      </c>
      <c r="S81" s="197" t="n">
        <v>7000</v>
      </c>
      <c r="T81" s="197" t="n">
        <v>9759.23</v>
      </c>
      <c r="U81" s="197"/>
      <c r="V81" s="176" t="n">
        <f aca="false">S81/P81*100</f>
        <v>100</v>
      </c>
      <c r="W81" s="188" t="n">
        <v>20000</v>
      </c>
      <c r="X81" s="197" t="n">
        <v>25000</v>
      </c>
      <c r="Y81" s="197" t="n">
        <v>25000</v>
      </c>
      <c r="Z81" s="197" t="n">
        <v>15000</v>
      </c>
      <c r="AA81" s="197" t="n">
        <v>25000</v>
      </c>
      <c r="AB81" s="197" t="n">
        <v>3566.75</v>
      </c>
      <c r="AC81" s="197" t="n">
        <v>25000</v>
      </c>
      <c r="AD81" s="197" t="n">
        <v>25000</v>
      </c>
      <c r="AE81" s="197"/>
      <c r="AF81" s="197"/>
      <c r="AG81" s="198" t="n">
        <f aca="false">SUM(AD81+AE81-AF81)</f>
        <v>25000</v>
      </c>
      <c r="AH81" s="197" t="n">
        <v>24657.39</v>
      </c>
      <c r="AI81" s="197" t="n">
        <v>30000</v>
      </c>
      <c r="AJ81" s="129" t="n">
        <v>8254.96</v>
      </c>
      <c r="AK81" s="197" t="n">
        <v>33000</v>
      </c>
      <c r="AL81" s="197"/>
      <c r="AM81" s="197"/>
      <c r="AN81" s="129" t="n">
        <f aca="false">SUM(AK81+AL81-AM81)</f>
        <v>33000</v>
      </c>
      <c r="AO81" s="176" t="n">
        <f aca="false">SUM(AN81/$AN$10)</f>
        <v>4379.85267768266</v>
      </c>
      <c r="AP81" s="131" t="n">
        <v>30000</v>
      </c>
      <c r="AQ81" s="131"/>
      <c r="AR81" s="176" t="n">
        <f aca="false">SUM(AP81/$AN$10)</f>
        <v>3981.68425243878</v>
      </c>
      <c r="AS81" s="131"/>
      <c r="AT81" s="131"/>
      <c r="AU81" s="176" t="n">
        <v>1358.89</v>
      </c>
      <c r="AV81" s="177" t="n">
        <f aca="false">SUM(AU81/AR81*100)</f>
        <v>34.12852235</v>
      </c>
      <c r="AW81" s="176" t="n">
        <v>1358.89</v>
      </c>
      <c r="BB81" s="19" t="n">
        <f aca="false">SUM(AW81+AX81+AY81+AZ81+BA81)</f>
        <v>1358.89</v>
      </c>
      <c r="BC81" s="143" t="n">
        <f aca="false">SUM(AU81-BB81)</f>
        <v>0</v>
      </c>
    </row>
    <row r="82" customFormat="false" ht="12.75" hidden="true" customHeight="false" outlineLevel="0" collapsed="false">
      <c r="A82" s="193"/>
      <c r="B82" s="194"/>
      <c r="C82" s="194"/>
      <c r="D82" s="194"/>
      <c r="E82" s="194"/>
      <c r="F82" s="194"/>
      <c r="G82" s="194"/>
      <c r="H82" s="194"/>
      <c r="I82" s="195" t="n">
        <v>32323</v>
      </c>
      <c r="J82" s="196" t="s">
        <v>267</v>
      </c>
      <c r="K82" s="197" t="n">
        <v>81354.02</v>
      </c>
      <c r="L82" s="197" t="n">
        <v>35000</v>
      </c>
      <c r="M82" s="197" t="n">
        <v>35000</v>
      </c>
      <c r="N82" s="197" t="n">
        <v>5000</v>
      </c>
      <c r="O82" s="197" t="n">
        <v>5000</v>
      </c>
      <c r="P82" s="197" t="n">
        <v>5000</v>
      </c>
      <c r="Q82" s="197" t="n">
        <v>5000</v>
      </c>
      <c r="R82" s="197" t="n">
        <v>151</v>
      </c>
      <c r="S82" s="197" t="n">
        <v>5000</v>
      </c>
      <c r="T82" s="197" t="n">
        <v>1059.54</v>
      </c>
      <c r="U82" s="197"/>
      <c r="V82" s="176" t="n">
        <f aca="false">S82/P82*100</f>
        <v>100</v>
      </c>
      <c r="W82" s="188" t="n">
        <v>5000</v>
      </c>
      <c r="X82" s="197" t="n">
        <v>7000</v>
      </c>
      <c r="Y82" s="197" t="n">
        <v>7000</v>
      </c>
      <c r="Z82" s="197" t="n">
        <v>10000</v>
      </c>
      <c r="AA82" s="197" t="n">
        <v>10000</v>
      </c>
      <c r="AB82" s="197" t="n">
        <v>5196.35</v>
      </c>
      <c r="AC82" s="197" t="n">
        <v>5000</v>
      </c>
      <c r="AD82" s="197" t="n">
        <v>5000</v>
      </c>
      <c r="AE82" s="197"/>
      <c r="AF82" s="197"/>
      <c r="AG82" s="198" t="n">
        <f aca="false">SUM(AD82+AE82-AF82)</f>
        <v>5000</v>
      </c>
      <c r="AH82" s="197" t="n">
        <v>2565.64</v>
      </c>
      <c r="AI82" s="197" t="n">
        <v>5000</v>
      </c>
      <c r="AJ82" s="129" t="n">
        <v>8170.71</v>
      </c>
      <c r="AK82" s="197" t="n">
        <v>10000</v>
      </c>
      <c r="AL82" s="197"/>
      <c r="AM82" s="197"/>
      <c r="AN82" s="129" t="n">
        <f aca="false">SUM(AK82+AL82-AM82)</f>
        <v>10000</v>
      </c>
      <c r="AO82" s="176" t="n">
        <f aca="false">SUM(AN82/$AN$10)</f>
        <v>1327.22808414626</v>
      </c>
      <c r="AP82" s="131" t="n">
        <v>10000</v>
      </c>
      <c r="AQ82" s="131"/>
      <c r="AR82" s="176" t="n">
        <f aca="false">SUM(AP82/$AN$10)</f>
        <v>1327.22808414626</v>
      </c>
      <c r="AS82" s="131"/>
      <c r="AT82" s="131"/>
      <c r="AU82" s="176" t="n">
        <v>1723.89</v>
      </c>
      <c r="AV82" s="177" t="n">
        <f aca="false">SUM(AU82/AR82*100)</f>
        <v>129.88649205</v>
      </c>
      <c r="AW82" s="176" t="n">
        <v>471.18</v>
      </c>
      <c r="AX82" s="19" t="n">
        <v>1252.71</v>
      </c>
      <c r="BB82" s="19" t="n">
        <f aca="false">SUM(AW82+AX82+AY82+AZ82+BA82)</f>
        <v>1723.89</v>
      </c>
      <c r="BC82" s="143" t="n">
        <f aca="false">SUM(AU82-BB82)</f>
        <v>0</v>
      </c>
    </row>
    <row r="83" customFormat="false" ht="12.75" hidden="true" customHeight="false" outlineLevel="0" collapsed="false">
      <c r="A83" s="193"/>
      <c r="B83" s="194"/>
      <c r="C83" s="194"/>
      <c r="D83" s="194"/>
      <c r="E83" s="194"/>
      <c r="F83" s="194"/>
      <c r="G83" s="194"/>
      <c r="H83" s="194"/>
      <c r="I83" s="195" t="n">
        <v>32323</v>
      </c>
      <c r="J83" s="196" t="s">
        <v>268</v>
      </c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76"/>
      <c r="W83" s="188"/>
      <c r="X83" s="197"/>
      <c r="Y83" s="197"/>
      <c r="Z83" s="197"/>
      <c r="AA83" s="197"/>
      <c r="AB83" s="197"/>
      <c r="AC83" s="197" t="n">
        <v>10000</v>
      </c>
      <c r="AD83" s="197" t="n">
        <v>10000</v>
      </c>
      <c r="AE83" s="197"/>
      <c r="AF83" s="197"/>
      <c r="AG83" s="198" t="n">
        <f aca="false">SUM(AD83+AE83-AF83)</f>
        <v>10000</v>
      </c>
      <c r="AH83" s="197"/>
      <c r="AI83" s="197" t="n">
        <v>10000</v>
      </c>
      <c r="AJ83" s="129" t="n">
        <v>0</v>
      </c>
      <c r="AK83" s="197" t="n">
        <v>15000</v>
      </c>
      <c r="AL83" s="197"/>
      <c r="AM83" s="197"/>
      <c r="AN83" s="129" t="n">
        <f aca="false">SUM(AK83+AL83-AM83)</f>
        <v>15000</v>
      </c>
      <c r="AO83" s="176" t="n">
        <f aca="false">SUM(AN83/$AN$10)</f>
        <v>1990.84212621939</v>
      </c>
      <c r="AP83" s="131" t="n">
        <v>0</v>
      </c>
      <c r="AQ83" s="131"/>
      <c r="AR83" s="176" t="n">
        <f aca="false">SUM(AP83/$AN$10)</f>
        <v>0</v>
      </c>
      <c r="AS83" s="131"/>
      <c r="AT83" s="131"/>
      <c r="AU83" s="176"/>
      <c r="AV83" s="177" t="n">
        <v>0</v>
      </c>
      <c r="AW83" s="176"/>
      <c r="BB83" s="19" t="n">
        <f aca="false">SUM(AW83+AX83+AY83+AZ83+BA83)</f>
        <v>0</v>
      </c>
      <c r="BC83" s="143" t="n">
        <f aca="false">SUM(AU83-BB83)</f>
        <v>0</v>
      </c>
    </row>
    <row r="84" customFormat="false" ht="12.75" hidden="true" customHeight="false" outlineLevel="0" collapsed="false">
      <c r="A84" s="193"/>
      <c r="B84" s="194"/>
      <c r="C84" s="194"/>
      <c r="D84" s="194"/>
      <c r="E84" s="194"/>
      <c r="F84" s="194"/>
      <c r="G84" s="194"/>
      <c r="H84" s="194"/>
      <c r="I84" s="195" t="n">
        <v>32329</v>
      </c>
      <c r="J84" s="196" t="s">
        <v>269</v>
      </c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76"/>
      <c r="W84" s="188"/>
      <c r="X84" s="197" t="n">
        <v>15000</v>
      </c>
      <c r="Y84" s="197" t="n">
        <v>15000</v>
      </c>
      <c r="Z84" s="197" t="n">
        <v>15000</v>
      </c>
      <c r="AA84" s="197" t="n">
        <v>20000</v>
      </c>
      <c r="AB84" s="197" t="n">
        <v>539.1</v>
      </c>
      <c r="AC84" s="197" t="n">
        <v>20000</v>
      </c>
      <c r="AD84" s="197" t="n">
        <v>20000</v>
      </c>
      <c r="AE84" s="197"/>
      <c r="AF84" s="197"/>
      <c r="AG84" s="198" t="n">
        <f aca="false">SUM(AD84+AE84-AF84)</f>
        <v>20000</v>
      </c>
      <c r="AH84" s="197" t="n">
        <v>15000</v>
      </c>
      <c r="AI84" s="197" t="n">
        <v>15000</v>
      </c>
      <c r="AJ84" s="129" t="n">
        <v>0</v>
      </c>
      <c r="AK84" s="197" t="n">
        <v>15000</v>
      </c>
      <c r="AL84" s="197"/>
      <c r="AM84" s="197"/>
      <c r="AN84" s="129" t="n">
        <f aca="false">SUM(AK84+AL84-AM84)</f>
        <v>15000</v>
      </c>
      <c r="AO84" s="176" t="n">
        <f aca="false">SUM(AN84/$AN$10)</f>
        <v>1990.84212621939</v>
      </c>
      <c r="AP84" s="131" t="n">
        <v>15000</v>
      </c>
      <c r="AQ84" s="131"/>
      <c r="AR84" s="176" t="n">
        <f aca="false">SUM(AP84/$AN$10)</f>
        <v>1990.84212621939</v>
      </c>
      <c r="AS84" s="131"/>
      <c r="AT84" s="131"/>
      <c r="AU84" s="176" t="n">
        <v>531.4</v>
      </c>
      <c r="AV84" s="177" t="n">
        <f aca="false">SUM(AU84/AR84*100)</f>
        <v>26.692222</v>
      </c>
      <c r="AW84" s="176" t="n">
        <v>531.4</v>
      </c>
      <c r="BB84" s="19" t="n">
        <f aca="false">SUM(AW84+AX84+AY84+AZ84+BA84)</f>
        <v>531.4</v>
      </c>
      <c r="BC84" s="143" t="n">
        <f aca="false">SUM(AU84-BB84)</f>
        <v>0</v>
      </c>
    </row>
    <row r="85" customFormat="false" ht="12.75" hidden="true" customHeight="false" outlineLevel="0" collapsed="false">
      <c r="A85" s="193"/>
      <c r="B85" s="194"/>
      <c r="C85" s="194"/>
      <c r="D85" s="194"/>
      <c r="E85" s="194"/>
      <c r="F85" s="194"/>
      <c r="G85" s="194"/>
      <c r="H85" s="194"/>
      <c r="I85" s="195" t="n">
        <v>32329</v>
      </c>
      <c r="J85" s="196" t="s">
        <v>270</v>
      </c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76"/>
      <c r="W85" s="188"/>
      <c r="X85" s="197" t="n">
        <v>150000</v>
      </c>
      <c r="Y85" s="197" t="n">
        <v>100000</v>
      </c>
      <c r="Z85" s="197" t="n">
        <v>100000</v>
      </c>
      <c r="AA85" s="197" t="n">
        <v>100000</v>
      </c>
      <c r="AB85" s="197" t="n">
        <v>21125</v>
      </c>
      <c r="AC85" s="197" t="n">
        <v>60000</v>
      </c>
      <c r="AD85" s="197" t="n">
        <v>30000</v>
      </c>
      <c r="AE85" s="197"/>
      <c r="AF85" s="197"/>
      <c r="AG85" s="198" t="n">
        <f aca="false">SUM(AD85+AE85-AF85)</f>
        <v>30000</v>
      </c>
      <c r="AH85" s="197" t="n">
        <v>50217.5</v>
      </c>
      <c r="AI85" s="197" t="n">
        <v>50000</v>
      </c>
      <c r="AJ85" s="129" t="n">
        <v>3500</v>
      </c>
      <c r="AK85" s="188" t="n">
        <v>50000</v>
      </c>
      <c r="AL85" s="197" t="n">
        <v>18000</v>
      </c>
      <c r="AM85" s="197"/>
      <c r="AN85" s="129" t="n">
        <f aca="false">SUM(AK85+AL85-AM85)</f>
        <v>68000</v>
      </c>
      <c r="AO85" s="176" t="n">
        <f aca="false">SUM(AN85/$AN$10)</f>
        <v>9025.15097219457</v>
      </c>
      <c r="AP85" s="131" t="n">
        <v>68000</v>
      </c>
      <c r="AQ85" s="131"/>
      <c r="AR85" s="176" t="n">
        <f aca="false">SUM(AP85/$AN$10)</f>
        <v>9025.15097219457</v>
      </c>
      <c r="AS85" s="131"/>
      <c r="AT85" s="131"/>
      <c r="AU85" s="176"/>
      <c r="AV85" s="177" t="n">
        <f aca="false">SUM(AU85/AR85*100)</f>
        <v>0</v>
      </c>
      <c r="AW85" s="176"/>
      <c r="BB85" s="19" t="n">
        <f aca="false">SUM(AW85+AX85+AY85+AZ85+BA85)</f>
        <v>0</v>
      </c>
      <c r="BC85" s="143" t="n">
        <f aca="false">SUM(AU85-BB85)</f>
        <v>0</v>
      </c>
    </row>
    <row r="86" customFormat="false" ht="12.75" hidden="true" customHeight="false" outlineLevel="0" collapsed="false">
      <c r="A86" s="193"/>
      <c r="B86" s="194"/>
      <c r="C86" s="194"/>
      <c r="D86" s="194"/>
      <c r="E86" s="194"/>
      <c r="F86" s="194"/>
      <c r="G86" s="194"/>
      <c r="H86" s="194"/>
      <c r="I86" s="195" t="n">
        <v>32329</v>
      </c>
      <c r="J86" s="196" t="s">
        <v>271</v>
      </c>
      <c r="K86" s="197"/>
      <c r="L86" s="197"/>
      <c r="M86" s="197"/>
      <c r="N86" s="197" t="n">
        <v>50000</v>
      </c>
      <c r="O86" s="197" t="n">
        <v>50000</v>
      </c>
      <c r="P86" s="197" t="n">
        <v>40000</v>
      </c>
      <c r="Q86" s="197" t="n">
        <v>40000</v>
      </c>
      <c r="R86" s="197"/>
      <c r="S86" s="188" t="n">
        <v>40000</v>
      </c>
      <c r="T86" s="197" t="n">
        <v>22500</v>
      </c>
      <c r="U86" s="197"/>
      <c r="V86" s="176" t="n">
        <f aca="false">S86/P86*100</f>
        <v>100</v>
      </c>
      <c r="W86" s="188" t="n">
        <v>42000</v>
      </c>
      <c r="X86" s="197" t="n">
        <v>10000</v>
      </c>
      <c r="Y86" s="197" t="n">
        <v>10000</v>
      </c>
      <c r="Z86" s="197" t="n">
        <v>10000</v>
      </c>
      <c r="AA86" s="197" t="n">
        <v>10000</v>
      </c>
      <c r="AB86" s="197"/>
      <c r="AC86" s="197" t="n">
        <v>10000</v>
      </c>
      <c r="AD86" s="197" t="n">
        <v>10000</v>
      </c>
      <c r="AE86" s="197"/>
      <c r="AF86" s="197"/>
      <c r="AG86" s="198" t="n">
        <f aca="false">SUM(AD86+AE86-AF86)</f>
        <v>10000</v>
      </c>
      <c r="AH86" s="197"/>
      <c r="AI86" s="197" t="n">
        <v>10000</v>
      </c>
      <c r="AJ86" s="129" t="n">
        <v>0</v>
      </c>
      <c r="AK86" s="197" t="n">
        <v>10000</v>
      </c>
      <c r="AL86" s="197"/>
      <c r="AM86" s="197"/>
      <c r="AN86" s="129" t="n">
        <f aca="false">SUM(AK86+AL86-AM86)</f>
        <v>10000</v>
      </c>
      <c r="AO86" s="176" t="n">
        <f aca="false">SUM(AN86/$AN$10)</f>
        <v>1327.22808414626</v>
      </c>
      <c r="AP86" s="131" t="n">
        <v>10000</v>
      </c>
      <c r="AQ86" s="131"/>
      <c r="AR86" s="176" t="n">
        <f aca="false">SUM(AP86/$AN$10)</f>
        <v>1327.22808414626</v>
      </c>
      <c r="AS86" s="131"/>
      <c r="AT86" s="131"/>
      <c r="AU86" s="176"/>
      <c r="AV86" s="177" t="n">
        <f aca="false">SUM(AU86/AR86*100)</f>
        <v>0</v>
      </c>
      <c r="AW86" s="176"/>
      <c r="BB86" s="19" t="n">
        <f aca="false">SUM(AW86+AX86+AY86+AZ86+BA86)</f>
        <v>0</v>
      </c>
      <c r="BC86" s="143" t="n">
        <f aca="false">SUM(AU86-BB86)</f>
        <v>0</v>
      </c>
    </row>
    <row r="87" customFormat="false" ht="12.75" hidden="true" customHeight="false" outlineLevel="0" collapsed="false">
      <c r="A87" s="193"/>
      <c r="B87" s="194"/>
      <c r="C87" s="194"/>
      <c r="D87" s="194"/>
      <c r="E87" s="194"/>
      <c r="F87" s="194"/>
      <c r="G87" s="194"/>
      <c r="H87" s="194"/>
      <c r="I87" s="195" t="n">
        <v>32329</v>
      </c>
      <c r="J87" s="196" t="s">
        <v>272</v>
      </c>
      <c r="K87" s="197"/>
      <c r="L87" s="197"/>
      <c r="M87" s="197"/>
      <c r="N87" s="197"/>
      <c r="O87" s="197"/>
      <c r="P87" s="197"/>
      <c r="Q87" s="197"/>
      <c r="R87" s="197"/>
      <c r="S87" s="188"/>
      <c r="T87" s="197"/>
      <c r="U87" s="197"/>
      <c r="V87" s="176"/>
      <c r="W87" s="188"/>
      <c r="X87" s="197"/>
      <c r="Y87" s="197"/>
      <c r="Z87" s="197"/>
      <c r="AA87" s="197"/>
      <c r="AB87" s="197"/>
      <c r="AC87" s="197"/>
      <c r="AD87" s="197"/>
      <c r="AE87" s="197"/>
      <c r="AF87" s="197"/>
      <c r="AG87" s="198"/>
      <c r="AH87" s="197"/>
      <c r="AI87" s="197"/>
      <c r="AJ87" s="129"/>
      <c r="AK87" s="197" t="n">
        <v>50000</v>
      </c>
      <c r="AL87" s="197"/>
      <c r="AM87" s="197"/>
      <c r="AN87" s="129" t="n">
        <f aca="false">SUM(AK87+AL87-AM87)</f>
        <v>50000</v>
      </c>
      <c r="AO87" s="176" t="n">
        <f aca="false">SUM(AN87/$AN$10)</f>
        <v>6636.1404207313</v>
      </c>
      <c r="AP87" s="131" t="n">
        <v>30000</v>
      </c>
      <c r="AQ87" s="131"/>
      <c r="AR87" s="176" t="n">
        <f aca="false">SUM(AP87/$AN$10)</f>
        <v>3981.68425243878</v>
      </c>
      <c r="AS87" s="131"/>
      <c r="AT87" s="131"/>
      <c r="AU87" s="176"/>
      <c r="AV87" s="177" t="n">
        <f aca="false">SUM(AU87/AR87*100)</f>
        <v>0</v>
      </c>
      <c r="AW87" s="176"/>
      <c r="BB87" s="19" t="n">
        <f aca="false">SUM(AW87+AX87+AY87+AZ87+BA87)</f>
        <v>0</v>
      </c>
      <c r="BC87" s="143" t="n">
        <f aca="false">SUM(AU87-BB87)</f>
        <v>0</v>
      </c>
    </row>
    <row r="88" customFormat="false" ht="12.75" hidden="true" customHeight="false" outlineLevel="0" collapsed="false">
      <c r="A88" s="193"/>
      <c r="B88" s="194"/>
      <c r="C88" s="194"/>
      <c r="D88" s="194"/>
      <c r="E88" s="194"/>
      <c r="F88" s="194"/>
      <c r="G88" s="194"/>
      <c r="H88" s="194"/>
      <c r="I88" s="195" t="n">
        <v>32329</v>
      </c>
      <c r="J88" s="196" t="s">
        <v>273</v>
      </c>
      <c r="K88" s="197"/>
      <c r="L88" s="197"/>
      <c r="M88" s="197"/>
      <c r="N88" s="197"/>
      <c r="O88" s="197"/>
      <c r="P88" s="197"/>
      <c r="Q88" s="197"/>
      <c r="R88" s="197"/>
      <c r="S88" s="188"/>
      <c r="T88" s="197"/>
      <c r="U88" s="197"/>
      <c r="V88" s="176"/>
      <c r="W88" s="188"/>
      <c r="X88" s="197"/>
      <c r="Y88" s="197"/>
      <c r="Z88" s="197"/>
      <c r="AA88" s="197"/>
      <c r="AB88" s="197"/>
      <c r="AC88" s="197"/>
      <c r="AD88" s="197"/>
      <c r="AE88" s="197"/>
      <c r="AF88" s="197"/>
      <c r="AG88" s="198"/>
      <c r="AH88" s="197"/>
      <c r="AI88" s="197"/>
      <c r="AJ88" s="129"/>
      <c r="AK88" s="197" t="n">
        <v>32970</v>
      </c>
      <c r="AL88" s="197"/>
      <c r="AM88" s="197"/>
      <c r="AN88" s="129" t="n">
        <f aca="false">SUM(AK88+AL88-AM88)</f>
        <v>32970</v>
      </c>
      <c r="AO88" s="176" t="n">
        <f aca="false">SUM(AN88/$AN$10)</f>
        <v>4375.87099343022</v>
      </c>
      <c r="AP88" s="131" t="n">
        <v>0</v>
      </c>
      <c r="AQ88" s="131"/>
      <c r="AR88" s="176" t="n">
        <f aca="false">SUM(AP88/$AN$10)</f>
        <v>0</v>
      </c>
      <c r="AS88" s="131"/>
      <c r="AT88" s="131"/>
      <c r="AU88" s="176"/>
      <c r="AV88" s="177" t="n">
        <v>0</v>
      </c>
      <c r="AW88" s="176"/>
      <c r="BB88" s="19" t="n">
        <f aca="false">SUM(AW88+AX88+AY88+AZ88+BA88)</f>
        <v>0</v>
      </c>
      <c r="BC88" s="143" t="n">
        <f aca="false">SUM(AU88-BB88)</f>
        <v>0</v>
      </c>
    </row>
    <row r="89" customFormat="false" ht="12.75" hidden="true" customHeight="false" outlineLevel="0" collapsed="false">
      <c r="A89" s="193"/>
      <c r="B89" s="194"/>
      <c r="C89" s="194"/>
      <c r="D89" s="194"/>
      <c r="E89" s="194"/>
      <c r="F89" s="194"/>
      <c r="G89" s="194"/>
      <c r="H89" s="194"/>
      <c r="I89" s="195" t="n">
        <v>32351</v>
      </c>
      <c r="J89" s="196" t="s">
        <v>274</v>
      </c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76"/>
      <c r="W89" s="188"/>
      <c r="X89" s="197"/>
      <c r="Y89" s="197"/>
      <c r="Z89" s="197"/>
      <c r="AA89" s="197"/>
      <c r="AB89" s="197"/>
      <c r="AC89" s="197"/>
      <c r="AD89" s="197" t="n">
        <v>30000</v>
      </c>
      <c r="AE89" s="197"/>
      <c r="AF89" s="197"/>
      <c r="AG89" s="198" t="n">
        <f aca="false">SUM(AD89+AE89-AF89)</f>
        <v>30000</v>
      </c>
      <c r="AH89" s="197" t="n">
        <v>19823.31</v>
      </c>
      <c r="AI89" s="197" t="n">
        <v>30000</v>
      </c>
      <c r="AJ89" s="129" t="n">
        <v>11346.33</v>
      </c>
      <c r="AK89" s="197" t="n">
        <v>30000</v>
      </c>
      <c r="AL89" s="197"/>
      <c r="AM89" s="197"/>
      <c r="AN89" s="129" t="n">
        <f aca="false">SUM(AK89+AL89-AM89)</f>
        <v>30000</v>
      </c>
      <c r="AO89" s="176" t="n">
        <f aca="false">SUM(AN89/$AN$10)</f>
        <v>3981.68425243878</v>
      </c>
      <c r="AP89" s="131" t="n">
        <v>30000</v>
      </c>
      <c r="AQ89" s="131"/>
      <c r="AR89" s="176" t="n">
        <f aca="false">SUM(AP89/$AN$10)</f>
        <v>3981.68425243878</v>
      </c>
      <c r="AS89" s="131"/>
      <c r="AT89" s="131"/>
      <c r="AU89" s="176"/>
      <c r="AV89" s="177" t="n">
        <f aca="false">SUM(AU89/AR89*100)</f>
        <v>0</v>
      </c>
      <c r="AW89" s="176"/>
      <c r="BB89" s="19" t="n">
        <f aca="false">SUM(AW89+AX89+AY89+AZ89+BA89)</f>
        <v>0</v>
      </c>
      <c r="BC89" s="143" t="n">
        <f aca="false">SUM(AU89-BB89)</f>
        <v>0</v>
      </c>
    </row>
    <row r="90" customFormat="false" ht="12.75" hidden="true" customHeight="false" outlineLevel="0" collapsed="false">
      <c r="A90" s="193"/>
      <c r="B90" s="194"/>
      <c r="C90" s="194"/>
      <c r="D90" s="194"/>
      <c r="E90" s="194"/>
      <c r="F90" s="194"/>
      <c r="G90" s="194"/>
      <c r="H90" s="194"/>
      <c r="I90" s="195" t="n">
        <v>32353</v>
      </c>
      <c r="J90" s="196" t="s">
        <v>275</v>
      </c>
      <c r="K90" s="197"/>
      <c r="L90" s="197"/>
      <c r="M90" s="197"/>
      <c r="N90" s="197"/>
      <c r="O90" s="197"/>
      <c r="P90" s="197"/>
      <c r="Q90" s="197"/>
      <c r="R90" s="197"/>
      <c r="S90" s="197"/>
      <c r="T90" s="197" t="n">
        <v>412.35</v>
      </c>
      <c r="U90" s="197"/>
      <c r="V90" s="176"/>
      <c r="W90" s="188" t="n">
        <v>1000</v>
      </c>
      <c r="X90" s="197" t="n">
        <v>1500</v>
      </c>
      <c r="Y90" s="197" t="n">
        <v>1500</v>
      </c>
      <c r="Z90" s="197" t="n">
        <v>1500</v>
      </c>
      <c r="AA90" s="197" t="n">
        <v>1500</v>
      </c>
      <c r="AB90" s="197" t="n">
        <v>695.96</v>
      </c>
      <c r="AC90" s="197" t="n">
        <v>1500</v>
      </c>
      <c r="AD90" s="197" t="n">
        <v>5000</v>
      </c>
      <c r="AE90" s="197"/>
      <c r="AF90" s="197"/>
      <c r="AG90" s="198" t="n">
        <f aca="false">SUM(AD90+AE90-AF90)</f>
        <v>5000</v>
      </c>
      <c r="AH90" s="197" t="n">
        <v>2940.5</v>
      </c>
      <c r="AI90" s="197" t="n">
        <v>5000</v>
      </c>
      <c r="AJ90" s="129" t="n">
        <v>2109.85</v>
      </c>
      <c r="AK90" s="197" t="n">
        <v>5000</v>
      </c>
      <c r="AL90" s="197"/>
      <c r="AM90" s="197"/>
      <c r="AN90" s="129" t="n">
        <f aca="false">SUM(AK90+AL90-AM90)</f>
        <v>5000</v>
      </c>
      <c r="AO90" s="176" t="n">
        <f aca="false">SUM(AN90/$AN$10)</f>
        <v>663.61404207313</v>
      </c>
      <c r="AP90" s="131" t="n">
        <v>5000</v>
      </c>
      <c r="AQ90" s="131"/>
      <c r="AR90" s="176" t="n">
        <f aca="false">SUM(AP90/$AN$10)</f>
        <v>663.61404207313</v>
      </c>
      <c r="AS90" s="131"/>
      <c r="AT90" s="131"/>
      <c r="AU90" s="176" t="n">
        <v>414.87</v>
      </c>
      <c r="AV90" s="177" t="n">
        <f aca="false">SUM(AU90/AR90*100)</f>
        <v>62.5167603</v>
      </c>
      <c r="AW90" s="176" t="n">
        <v>414.87</v>
      </c>
      <c r="BB90" s="19" t="n">
        <f aca="false">SUM(AW90+AX90+AY90+AZ90+BA90)</f>
        <v>414.87</v>
      </c>
      <c r="BC90" s="143" t="n">
        <f aca="false">SUM(AU90-BB90)</f>
        <v>0</v>
      </c>
    </row>
    <row r="91" customFormat="false" ht="12.75" hidden="true" customHeight="false" outlineLevel="0" collapsed="false">
      <c r="A91" s="193"/>
      <c r="B91" s="194"/>
      <c r="C91" s="194"/>
      <c r="D91" s="194"/>
      <c r="E91" s="194"/>
      <c r="F91" s="194"/>
      <c r="G91" s="194"/>
      <c r="H91" s="194"/>
      <c r="I91" s="195" t="n">
        <v>32331</v>
      </c>
      <c r="J91" s="196" t="s">
        <v>276</v>
      </c>
      <c r="K91" s="197"/>
      <c r="L91" s="197"/>
      <c r="M91" s="197"/>
      <c r="N91" s="197" t="n">
        <v>6000</v>
      </c>
      <c r="O91" s="197" t="n">
        <v>6000</v>
      </c>
      <c r="P91" s="197" t="n">
        <v>6000</v>
      </c>
      <c r="Q91" s="197" t="n">
        <v>6000</v>
      </c>
      <c r="R91" s="197" t="n">
        <v>5243.75</v>
      </c>
      <c r="S91" s="197" t="n">
        <v>8000</v>
      </c>
      <c r="T91" s="197" t="n">
        <v>8230.1</v>
      </c>
      <c r="U91" s="197"/>
      <c r="V91" s="176" t="n">
        <f aca="false">S91/P91*100</f>
        <v>133.333333333333</v>
      </c>
      <c r="W91" s="188" t="n">
        <v>15000</v>
      </c>
      <c r="X91" s="197" t="n">
        <v>20000</v>
      </c>
      <c r="Y91" s="197" t="n">
        <v>20000</v>
      </c>
      <c r="Z91" s="197" t="n">
        <v>25000</v>
      </c>
      <c r="AA91" s="197" t="n">
        <v>25000</v>
      </c>
      <c r="AB91" s="197" t="n">
        <v>10240</v>
      </c>
      <c r="AC91" s="197" t="n">
        <v>25000</v>
      </c>
      <c r="AD91" s="197" t="n">
        <v>25000</v>
      </c>
      <c r="AE91" s="197"/>
      <c r="AF91" s="197"/>
      <c r="AG91" s="198" t="n">
        <f aca="false">SUM(AD91+AE91-AF91)</f>
        <v>25000</v>
      </c>
      <c r="AH91" s="197" t="n">
        <v>11666.75</v>
      </c>
      <c r="AI91" s="197" t="n">
        <v>25000</v>
      </c>
      <c r="AJ91" s="129" t="n">
        <v>5157.8</v>
      </c>
      <c r="AK91" s="197" t="n">
        <v>25000</v>
      </c>
      <c r="AL91" s="197"/>
      <c r="AM91" s="197"/>
      <c r="AN91" s="129" t="n">
        <f aca="false">SUM(AK91+AL91-AM91)</f>
        <v>25000</v>
      </c>
      <c r="AO91" s="176" t="n">
        <f aca="false">SUM(AN91/$AN$10)</f>
        <v>3318.07021036565</v>
      </c>
      <c r="AP91" s="131" t="n">
        <v>30000</v>
      </c>
      <c r="AQ91" s="131"/>
      <c r="AR91" s="176" t="n">
        <f aca="false">SUM(AP91/$AN$10)</f>
        <v>3981.68425243878</v>
      </c>
      <c r="AS91" s="131"/>
      <c r="AT91" s="131"/>
      <c r="AU91" s="176" t="n">
        <v>712.78</v>
      </c>
      <c r="AV91" s="177" t="n">
        <f aca="false">SUM(AU91/AR91*100)</f>
        <v>17.9014697</v>
      </c>
      <c r="AW91" s="176" t="n">
        <v>712.78</v>
      </c>
      <c r="BB91" s="19" t="n">
        <f aca="false">SUM(AW91+AX91+AY91+AZ91+BA91)</f>
        <v>712.78</v>
      </c>
      <c r="BC91" s="143" t="n">
        <f aca="false">SUM(AU91-BB91)</f>
        <v>0</v>
      </c>
    </row>
    <row r="92" customFormat="false" ht="12.75" hidden="true" customHeight="false" outlineLevel="0" collapsed="false">
      <c r="A92" s="193"/>
      <c r="B92" s="194"/>
      <c r="C92" s="194"/>
      <c r="D92" s="194"/>
      <c r="E92" s="194"/>
      <c r="F92" s="194"/>
      <c r="G92" s="194"/>
      <c r="H92" s="194"/>
      <c r="I92" s="195" t="n">
        <v>32334</v>
      </c>
      <c r="J92" s="196" t="s">
        <v>277</v>
      </c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76"/>
      <c r="W92" s="188"/>
      <c r="X92" s="197"/>
      <c r="Y92" s="197"/>
      <c r="Z92" s="197" t="n">
        <v>8000</v>
      </c>
      <c r="AA92" s="197" t="n">
        <v>5000</v>
      </c>
      <c r="AB92" s="197" t="n">
        <v>3750</v>
      </c>
      <c r="AC92" s="197" t="n">
        <v>5000</v>
      </c>
      <c r="AD92" s="197" t="n">
        <v>10000</v>
      </c>
      <c r="AE92" s="197"/>
      <c r="AF92" s="197"/>
      <c r="AG92" s="198" t="n">
        <f aca="false">SUM(AD92+AE92-AF92)</f>
        <v>10000</v>
      </c>
      <c r="AH92" s="197" t="n">
        <v>4830.36</v>
      </c>
      <c r="AI92" s="197" t="n">
        <v>10000</v>
      </c>
      <c r="AJ92" s="129" t="n">
        <v>0</v>
      </c>
      <c r="AK92" s="197" t="n">
        <v>10000</v>
      </c>
      <c r="AL92" s="197"/>
      <c r="AM92" s="197"/>
      <c r="AN92" s="129" t="n">
        <f aca="false">SUM(AK92+AL92-AM92)</f>
        <v>10000</v>
      </c>
      <c r="AO92" s="176" t="n">
        <f aca="false">SUM(AN92/$AN$10)</f>
        <v>1327.22808414626</v>
      </c>
      <c r="AP92" s="131" t="n">
        <v>5000</v>
      </c>
      <c r="AQ92" s="131"/>
      <c r="AR92" s="176" t="n">
        <f aca="false">SUM(AP92/$AN$10)</f>
        <v>663.61404207313</v>
      </c>
      <c r="AS92" s="131"/>
      <c r="AT92" s="131"/>
      <c r="AU92" s="176"/>
      <c r="AV92" s="177" t="n">
        <f aca="false">SUM(AU92/AR92*100)</f>
        <v>0</v>
      </c>
      <c r="AW92" s="176"/>
      <c r="BB92" s="19" t="n">
        <f aca="false">SUM(AW92+AX92+AY92+AZ92+BA92)</f>
        <v>0</v>
      </c>
      <c r="BC92" s="143" t="n">
        <f aca="false">SUM(AU92-BB92)</f>
        <v>0</v>
      </c>
    </row>
    <row r="93" customFormat="false" ht="12.75" hidden="true" customHeight="false" outlineLevel="0" collapsed="false">
      <c r="A93" s="193"/>
      <c r="B93" s="194"/>
      <c r="C93" s="194"/>
      <c r="D93" s="194"/>
      <c r="E93" s="194"/>
      <c r="F93" s="194"/>
      <c r="G93" s="194"/>
      <c r="H93" s="194"/>
      <c r="I93" s="195" t="n">
        <v>32334</v>
      </c>
      <c r="J93" s="196" t="s">
        <v>278</v>
      </c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76"/>
      <c r="AP93" s="188"/>
      <c r="AQ93" s="188"/>
      <c r="AR93" s="176"/>
      <c r="AS93" s="188"/>
      <c r="AT93" s="188"/>
      <c r="AU93" s="176" t="n">
        <v>5900.5</v>
      </c>
      <c r="AV93" s="177" t="n">
        <v>0</v>
      </c>
      <c r="AW93" s="176"/>
      <c r="AY93" s="19" t="n">
        <v>5900.5</v>
      </c>
      <c r="BC93" s="143" t="n">
        <f aca="false">SUM(AU93-BB93)</f>
        <v>5900.5</v>
      </c>
    </row>
    <row r="94" customFormat="false" ht="12.75" hidden="true" customHeight="false" outlineLevel="0" collapsed="false">
      <c r="A94" s="193"/>
      <c r="B94" s="194"/>
      <c r="C94" s="194"/>
      <c r="D94" s="194"/>
      <c r="E94" s="194"/>
      <c r="F94" s="194"/>
      <c r="G94" s="194"/>
      <c r="H94" s="194"/>
      <c r="I94" s="195" t="n">
        <v>32331</v>
      </c>
      <c r="J94" s="196" t="s">
        <v>279</v>
      </c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76"/>
      <c r="W94" s="188"/>
      <c r="X94" s="197" t="n">
        <v>8000</v>
      </c>
      <c r="Y94" s="197" t="n">
        <v>8000</v>
      </c>
      <c r="Z94" s="197" t="n">
        <v>8000</v>
      </c>
      <c r="AA94" s="197" t="n">
        <v>8000</v>
      </c>
      <c r="AB94" s="188"/>
      <c r="AC94" s="197" t="n">
        <v>8000</v>
      </c>
      <c r="AD94" s="197" t="n">
        <v>8000</v>
      </c>
      <c r="AE94" s="197"/>
      <c r="AF94" s="197"/>
      <c r="AG94" s="198" t="n">
        <f aca="false">SUM(AD94+AE94-AF94)</f>
        <v>8000</v>
      </c>
      <c r="AH94" s="197" t="n">
        <v>3200</v>
      </c>
      <c r="AI94" s="197" t="n">
        <v>6000</v>
      </c>
      <c r="AJ94" s="129" t="n">
        <v>0</v>
      </c>
      <c r="AK94" s="197" t="n">
        <v>6000</v>
      </c>
      <c r="AL94" s="197"/>
      <c r="AM94" s="197"/>
      <c r="AN94" s="129" t="n">
        <f aca="false">SUM(AK94+AL94-AM94)</f>
        <v>6000</v>
      </c>
      <c r="AO94" s="176" t="n">
        <f aca="false">SUM(AN94/$AN$10)</f>
        <v>796.336850487756</v>
      </c>
      <c r="AP94" s="131" t="n">
        <v>0</v>
      </c>
      <c r="AQ94" s="131"/>
      <c r="AR94" s="176" t="n">
        <f aca="false">SUM(AP94/$AN$10)</f>
        <v>0</v>
      </c>
      <c r="AS94" s="131"/>
      <c r="AT94" s="131"/>
      <c r="AU94" s="176"/>
      <c r="AV94" s="177" t="n">
        <v>0</v>
      </c>
      <c r="AW94" s="176"/>
      <c r="BB94" s="19" t="n">
        <f aca="false">SUM(AW94+AX94+AY94+AZ94+BA94)</f>
        <v>0</v>
      </c>
      <c r="BC94" s="143" t="n">
        <f aca="false">SUM(AU94-BB94)</f>
        <v>0</v>
      </c>
    </row>
    <row r="95" customFormat="false" ht="12.75" hidden="true" customHeight="false" outlineLevel="0" collapsed="false">
      <c r="A95" s="193"/>
      <c r="B95" s="194"/>
      <c r="C95" s="194"/>
      <c r="D95" s="194"/>
      <c r="E95" s="194"/>
      <c r="F95" s="194"/>
      <c r="G95" s="194"/>
      <c r="H95" s="194"/>
      <c r="I95" s="195" t="n">
        <v>32342</v>
      </c>
      <c r="J95" s="196" t="s">
        <v>280</v>
      </c>
      <c r="K95" s="197" t="n">
        <v>151628.39</v>
      </c>
      <c r="L95" s="197" t="n">
        <v>5000</v>
      </c>
      <c r="M95" s="197" t="n">
        <v>5000</v>
      </c>
      <c r="N95" s="197" t="n">
        <v>5000</v>
      </c>
      <c r="O95" s="197" t="n">
        <v>5000</v>
      </c>
      <c r="P95" s="197" t="n">
        <v>5000</v>
      </c>
      <c r="Q95" s="197" t="n">
        <v>5000</v>
      </c>
      <c r="R95" s="197" t="n">
        <v>6000</v>
      </c>
      <c r="S95" s="197" t="n">
        <v>8000</v>
      </c>
      <c r="T95" s="197" t="n">
        <v>11250</v>
      </c>
      <c r="U95" s="197"/>
      <c r="V95" s="176" t="n">
        <f aca="false">S95/P95*100</f>
        <v>160</v>
      </c>
      <c r="W95" s="188" t="n">
        <v>15000</v>
      </c>
      <c r="X95" s="197" t="n">
        <v>15000</v>
      </c>
      <c r="Y95" s="197" t="n">
        <v>15000</v>
      </c>
      <c r="Z95" s="197" t="n">
        <v>65000</v>
      </c>
      <c r="AA95" s="197" t="n">
        <v>70000</v>
      </c>
      <c r="AB95" s="197" t="n">
        <v>15820</v>
      </c>
      <c r="AC95" s="197" t="n">
        <v>70000</v>
      </c>
      <c r="AD95" s="197" t="n">
        <v>50000</v>
      </c>
      <c r="AE95" s="197"/>
      <c r="AF95" s="197"/>
      <c r="AG95" s="198" t="n">
        <f aca="false">SUM(AD95+AE95-AF95)</f>
        <v>50000</v>
      </c>
      <c r="AH95" s="197" t="n">
        <v>40521.47</v>
      </c>
      <c r="AI95" s="197" t="n">
        <v>55000</v>
      </c>
      <c r="AJ95" s="129" t="n">
        <v>26754.62</v>
      </c>
      <c r="AK95" s="197" t="n">
        <v>55000</v>
      </c>
      <c r="AL95" s="197"/>
      <c r="AM95" s="197"/>
      <c r="AN95" s="129" t="n">
        <f aca="false">SUM(AK95+AL95-AM95)</f>
        <v>55000</v>
      </c>
      <c r="AO95" s="176" t="n">
        <f aca="false">SUM(AN95/$AN$10)</f>
        <v>7299.75446280443</v>
      </c>
      <c r="AP95" s="131" t="n">
        <v>40000</v>
      </c>
      <c r="AQ95" s="131"/>
      <c r="AR95" s="176" t="n">
        <f aca="false">SUM(AP95/$AN$10)</f>
        <v>5308.91233658504</v>
      </c>
      <c r="AS95" s="131"/>
      <c r="AT95" s="131"/>
      <c r="AU95" s="176" t="n">
        <v>1046.57</v>
      </c>
      <c r="AV95" s="177" t="n">
        <f aca="false">SUM(AU95/AR95*100)</f>
        <v>19.7134541625</v>
      </c>
      <c r="AW95" s="176" t="n">
        <v>1046.57</v>
      </c>
      <c r="BB95" s="19" t="n">
        <f aca="false">SUM(AW95+AX95+AY95+AZ95+BA95)</f>
        <v>1046.57</v>
      </c>
      <c r="BC95" s="143" t="n">
        <f aca="false">SUM(AU95-BB95)</f>
        <v>0</v>
      </c>
    </row>
    <row r="96" customFormat="false" ht="12.75" hidden="true" customHeight="false" outlineLevel="0" collapsed="false">
      <c r="A96" s="193"/>
      <c r="B96" s="194"/>
      <c r="C96" s="194"/>
      <c r="D96" s="194"/>
      <c r="E96" s="194"/>
      <c r="F96" s="194"/>
      <c r="G96" s="194"/>
      <c r="H96" s="194"/>
      <c r="I96" s="195" t="n">
        <v>32341</v>
      </c>
      <c r="J96" s="196" t="s">
        <v>281</v>
      </c>
      <c r="K96" s="197" t="n">
        <v>5288.02</v>
      </c>
      <c r="L96" s="197" t="n">
        <v>8000</v>
      </c>
      <c r="M96" s="197" t="n">
        <v>8000</v>
      </c>
      <c r="N96" s="197" t="n">
        <v>4000</v>
      </c>
      <c r="O96" s="197" t="n">
        <v>4000</v>
      </c>
      <c r="P96" s="197" t="n">
        <v>4000</v>
      </c>
      <c r="Q96" s="197" t="n">
        <v>4000</v>
      </c>
      <c r="R96" s="197" t="n">
        <v>850.82</v>
      </c>
      <c r="S96" s="197" t="n">
        <v>4000</v>
      </c>
      <c r="T96" s="197" t="n">
        <v>1386.78</v>
      </c>
      <c r="U96" s="197"/>
      <c r="V96" s="176" t="n">
        <f aca="false">S96/P96*100</f>
        <v>100</v>
      </c>
      <c r="W96" s="188" t="n">
        <v>4000</v>
      </c>
      <c r="X96" s="197" t="n">
        <v>3000</v>
      </c>
      <c r="Y96" s="197" t="n">
        <v>3000</v>
      </c>
      <c r="Z96" s="197" t="n">
        <v>3000</v>
      </c>
      <c r="AA96" s="197" t="n">
        <v>3000</v>
      </c>
      <c r="AB96" s="197" t="n">
        <v>660.49</v>
      </c>
      <c r="AC96" s="197" t="n">
        <v>3000</v>
      </c>
      <c r="AD96" s="197" t="n">
        <v>3000</v>
      </c>
      <c r="AE96" s="197"/>
      <c r="AF96" s="197"/>
      <c r="AG96" s="198" t="n">
        <f aca="false">SUM(AD96+AE96-AF96)</f>
        <v>3000</v>
      </c>
      <c r="AH96" s="197" t="n">
        <v>1699.95</v>
      </c>
      <c r="AI96" s="197" t="n">
        <v>3000</v>
      </c>
      <c r="AJ96" s="129" t="n">
        <v>672.4</v>
      </c>
      <c r="AK96" s="197" t="n">
        <v>3000</v>
      </c>
      <c r="AL96" s="197"/>
      <c r="AM96" s="197"/>
      <c r="AN96" s="129" t="n">
        <f aca="false">SUM(AK96+AL96-AM96)</f>
        <v>3000</v>
      </c>
      <c r="AO96" s="176" t="n">
        <f aca="false">SUM(AN96/$AN$10)</f>
        <v>398.168425243878</v>
      </c>
      <c r="AP96" s="131" t="n">
        <v>3500</v>
      </c>
      <c r="AQ96" s="131"/>
      <c r="AR96" s="176" t="n">
        <f aca="false">SUM(AP96/$AN$10)</f>
        <v>464.529829451191</v>
      </c>
      <c r="AS96" s="131"/>
      <c r="AT96" s="131"/>
      <c r="AU96" s="176" t="n">
        <v>92.44</v>
      </c>
      <c r="AV96" s="177" t="n">
        <f aca="false">SUM(AU96/AR96*100)</f>
        <v>19.8996908571429</v>
      </c>
      <c r="AW96" s="176" t="n">
        <v>92.44</v>
      </c>
      <c r="BB96" s="19" t="n">
        <f aca="false">SUM(AW96+AX96+AY96+AZ96+BA96)</f>
        <v>92.44</v>
      </c>
      <c r="BC96" s="143" t="n">
        <f aca="false">SUM(AU96-BB96)</f>
        <v>0</v>
      </c>
    </row>
    <row r="97" customFormat="false" ht="12.75" hidden="true" customHeight="false" outlineLevel="0" collapsed="false">
      <c r="A97" s="193"/>
      <c r="B97" s="194"/>
      <c r="C97" s="194"/>
      <c r="D97" s="194"/>
      <c r="E97" s="194"/>
      <c r="F97" s="194"/>
      <c r="G97" s="194"/>
      <c r="H97" s="194"/>
      <c r="I97" s="195" t="n">
        <v>32343</v>
      </c>
      <c r="J97" s="196" t="s">
        <v>282</v>
      </c>
      <c r="K97" s="197" t="n">
        <v>44650</v>
      </c>
      <c r="L97" s="197"/>
      <c r="M97" s="197" t="n">
        <v>0</v>
      </c>
      <c r="N97" s="197" t="n">
        <v>15000</v>
      </c>
      <c r="O97" s="197" t="n">
        <v>15000</v>
      </c>
      <c r="P97" s="197" t="n">
        <v>15000</v>
      </c>
      <c r="Q97" s="197" t="n">
        <v>15000</v>
      </c>
      <c r="R97" s="197" t="n">
        <v>218.75</v>
      </c>
      <c r="S97" s="197" t="n">
        <v>15000</v>
      </c>
      <c r="T97" s="197"/>
      <c r="U97" s="197"/>
      <c r="V97" s="176" t="n">
        <f aca="false">S97/P97*100</f>
        <v>100</v>
      </c>
      <c r="W97" s="188" t="n">
        <v>15000</v>
      </c>
      <c r="X97" s="197" t="n">
        <v>30000</v>
      </c>
      <c r="Y97" s="197" t="n">
        <v>30000</v>
      </c>
      <c r="Z97" s="197" t="n">
        <v>30000</v>
      </c>
      <c r="AA97" s="197" t="n">
        <v>35000</v>
      </c>
      <c r="AB97" s="197" t="n">
        <v>12993.75</v>
      </c>
      <c r="AC97" s="197" t="n">
        <v>35000</v>
      </c>
      <c r="AD97" s="197" t="n">
        <v>30000</v>
      </c>
      <c r="AE97" s="197"/>
      <c r="AF97" s="197"/>
      <c r="AG97" s="198" t="n">
        <f aca="false">SUM(AD97+AE97-AF97)</f>
        <v>30000</v>
      </c>
      <c r="AH97" s="197" t="n">
        <v>26433.75</v>
      </c>
      <c r="AI97" s="197" t="n">
        <v>30000</v>
      </c>
      <c r="AJ97" s="130" t="n">
        <v>36273.75</v>
      </c>
      <c r="AK97" s="197" t="n">
        <v>30000</v>
      </c>
      <c r="AL97" s="197"/>
      <c r="AM97" s="197"/>
      <c r="AN97" s="129" t="n">
        <f aca="false">SUM(AK97+AL97-AM97)</f>
        <v>30000</v>
      </c>
      <c r="AO97" s="176" t="n">
        <f aca="false">SUM(AN97/$AN$10)</f>
        <v>3981.68425243878</v>
      </c>
      <c r="AP97" s="131" t="n">
        <v>30000</v>
      </c>
      <c r="AQ97" s="131"/>
      <c r="AR97" s="176" t="n">
        <f aca="false">SUM(AP97/$AN$10)</f>
        <v>3981.68425243878</v>
      </c>
      <c r="AS97" s="131"/>
      <c r="AT97" s="131"/>
      <c r="AU97" s="176"/>
      <c r="AV97" s="177" t="n">
        <f aca="false">SUM(AU97/AR97*100)</f>
        <v>0</v>
      </c>
      <c r="AW97" s="176"/>
      <c r="BB97" s="19" t="n">
        <f aca="false">SUM(AW97+AX97+AY97+AZ97+BA97)</f>
        <v>0</v>
      </c>
      <c r="BC97" s="143" t="n">
        <f aca="false">SUM(AU97-BB97)</f>
        <v>0</v>
      </c>
    </row>
    <row r="98" customFormat="false" ht="12.75" hidden="true" customHeight="false" outlineLevel="0" collapsed="false">
      <c r="A98" s="193"/>
      <c r="B98" s="194"/>
      <c r="C98" s="194"/>
      <c r="D98" s="194"/>
      <c r="E98" s="194"/>
      <c r="F98" s="194"/>
      <c r="G98" s="194"/>
      <c r="H98" s="194"/>
      <c r="I98" s="195" t="n">
        <v>32343</v>
      </c>
      <c r="J98" s="196" t="s">
        <v>283</v>
      </c>
      <c r="K98" s="197"/>
      <c r="L98" s="197"/>
      <c r="M98" s="197"/>
      <c r="N98" s="197" t="n">
        <v>2000</v>
      </c>
      <c r="O98" s="197" t="n">
        <v>2000</v>
      </c>
      <c r="P98" s="197" t="n">
        <v>2000</v>
      </c>
      <c r="Q98" s="197" t="n">
        <v>2000</v>
      </c>
      <c r="R98" s="197"/>
      <c r="S98" s="197" t="n">
        <v>2000</v>
      </c>
      <c r="T98" s="197"/>
      <c r="U98" s="197"/>
      <c r="V98" s="176" t="n">
        <f aca="false">S98/P98*100</f>
        <v>100</v>
      </c>
      <c r="W98" s="188" t="n">
        <v>2000</v>
      </c>
      <c r="X98" s="197" t="n">
        <v>2000</v>
      </c>
      <c r="Y98" s="197" t="n">
        <v>0</v>
      </c>
      <c r="Z98" s="197" t="n">
        <v>30000</v>
      </c>
      <c r="AA98" s="197" t="n">
        <v>30000</v>
      </c>
      <c r="AB98" s="197"/>
      <c r="AC98" s="197" t="n">
        <v>30000</v>
      </c>
      <c r="AD98" s="197" t="n">
        <v>35000</v>
      </c>
      <c r="AE98" s="197"/>
      <c r="AF98" s="197"/>
      <c r="AG98" s="198" t="n">
        <f aca="false">SUM(AD98+AE98-AF98)</f>
        <v>35000</v>
      </c>
      <c r="AH98" s="197" t="n">
        <v>33925</v>
      </c>
      <c r="AI98" s="197" t="n">
        <v>35000</v>
      </c>
      <c r="AJ98" s="131" t="n">
        <v>0</v>
      </c>
      <c r="AK98" s="197" t="n">
        <v>45000</v>
      </c>
      <c r="AL98" s="197"/>
      <c r="AM98" s="197"/>
      <c r="AN98" s="129" t="n">
        <f aca="false">SUM(AK98+AL98-AM98)</f>
        <v>45000</v>
      </c>
      <c r="AO98" s="176" t="n">
        <f aca="false">SUM(AN98/$AN$10)</f>
        <v>5972.52637865817</v>
      </c>
      <c r="AP98" s="131" t="n">
        <v>45000</v>
      </c>
      <c r="AQ98" s="131"/>
      <c r="AR98" s="176" t="n">
        <f aca="false">SUM(AP98/$AN$10)</f>
        <v>5972.52637865817</v>
      </c>
      <c r="AS98" s="131"/>
      <c r="AT98" s="131"/>
      <c r="AU98" s="176" t="n">
        <v>2000</v>
      </c>
      <c r="AV98" s="177" t="n">
        <f aca="false">SUM(AU98/AR98*100)</f>
        <v>33.4866666666667</v>
      </c>
      <c r="AW98" s="176"/>
      <c r="BA98" s="19" t="n">
        <v>2000</v>
      </c>
      <c r="BB98" s="19" t="n">
        <f aca="false">SUM(AW98+AX98+AY98+AZ98+BA98)</f>
        <v>2000</v>
      </c>
      <c r="BC98" s="143" t="n">
        <f aca="false">SUM(AU98-BB98)</f>
        <v>0</v>
      </c>
    </row>
    <row r="99" customFormat="false" ht="12.75" hidden="true" customHeight="false" outlineLevel="0" collapsed="false">
      <c r="A99" s="193"/>
      <c r="B99" s="194"/>
      <c r="C99" s="194"/>
      <c r="D99" s="194"/>
      <c r="E99" s="194"/>
      <c r="F99" s="194"/>
      <c r="G99" s="194"/>
      <c r="H99" s="194"/>
      <c r="I99" s="195" t="n">
        <v>32343</v>
      </c>
      <c r="J99" s="196" t="s">
        <v>284</v>
      </c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76"/>
      <c r="W99" s="188"/>
      <c r="X99" s="197"/>
      <c r="Y99" s="197"/>
      <c r="Z99" s="197"/>
      <c r="AA99" s="197"/>
      <c r="AB99" s="197"/>
      <c r="AC99" s="197"/>
      <c r="AD99" s="197"/>
      <c r="AE99" s="197"/>
      <c r="AF99" s="197"/>
      <c r="AG99" s="198"/>
      <c r="AH99" s="197"/>
      <c r="AI99" s="197"/>
      <c r="AJ99" s="128" t="n">
        <v>1841.51</v>
      </c>
      <c r="AK99" s="197" t="n">
        <v>5000</v>
      </c>
      <c r="AL99" s="197" t="n">
        <v>5000</v>
      </c>
      <c r="AM99" s="197"/>
      <c r="AN99" s="129" t="n">
        <f aca="false">SUM(AK99+AL99-AM99)</f>
        <v>10000</v>
      </c>
      <c r="AO99" s="176" t="n">
        <f aca="false">SUM(AN99/$AN$10)</f>
        <v>1327.22808414626</v>
      </c>
      <c r="AP99" s="131" t="n">
        <v>10000</v>
      </c>
      <c r="AQ99" s="131"/>
      <c r="AR99" s="176" t="n">
        <f aca="false">SUM(AP99/$AN$10)</f>
        <v>1327.22808414626</v>
      </c>
      <c r="AS99" s="131"/>
      <c r="AT99" s="131"/>
      <c r="AU99" s="176" t="n">
        <v>544.38</v>
      </c>
      <c r="AV99" s="177" t="n">
        <f aca="false">SUM(AU99/AR99*100)</f>
        <v>41.0163111</v>
      </c>
      <c r="AW99" s="176" t="n">
        <v>544.38</v>
      </c>
      <c r="BB99" s="19" t="n">
        <f aca="false">SUM(AW99+AX99+AY99+AZ99+BA99)</f>
        <v>544.38</v>
      </c>
      <c r="BC99" s="143" t="n">
        <f aca="false">SUM(AU99-BB99)</f>
        <v>0</v>
      </c>
    </row>
    <row r="100" customFormat="false" ht="12.75" hidden="true" customHeight="false" outlineLevel="0" collapsed="false">
      <c r="A100" s="193"/>
      <c r="B100" s="194"/>
      <c r="C100" s="194"/>
      <c r="D100" s="194"/>
      <c r="E100" s="194"/>
      <c r="F100" s="194"/>
      <c r="G100" s="194"/>
      <c r="H100" s="194"/>
      <c r="I100" s="195" t="n">
        <v>32353</v>
      </c>
      <c r="J100" s="203" t="s">
        <v>285</v>
      </c>
      <c r="K100" s="197"/>
      <c r="L100" s="197"/>
      <c r="M100" s="197"/>
      <c r="N100" s="197"/>
      <c r="O100" s="197"/>
      <c r="P100" s="197"/>
      <c r="Q100" s="197"/>
      <c r="R100" s="197"/>
      <c r="S100" s="188"/>
      <c r="T100" s="197"/>
      <c r="U100" s="197"/>
      <c r="V100" s="176"/>
      <c r="W100" s="188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8"/>
      <c r="AH100" s="204"/>
      <c r="AI100" s="197"/>
      <c r="AJ100" s="129" t="n">
        <v>1320.79</v>
      </c>
      <c r="AK100" s="197" t="n">
        <v>3000</v>
      </c>
      <c r="AL100" s="197"/>
      <c r="AM100" s="197"/>
      <c r="AN100" s="129" t="n">
        <f aca="false">SUM(AK100+AL100-AM100)</f>
        <v>3000</v>
      </c>
      <c r="AO100" s="176" t="n">
        <f aca="false">SUM(AN100/$AN$10)</f>
        <v>398.168425243878</v>
      </c>
      <c r="AP100" s="131" t="n">
        <v>3000</v>
      </c>
      <c r="AQ100" s="131"/>
      <c r="AR100" s="176" t="n">
        <f aca="false">SUM(AP100/$AN$10)</f>
        <v>398.168425243878</v>
      </c>
      <c r="AS100" s="131"/>
      <c r="AT100" s="131"/>
      <c r="AU100" s="176"/>
      <c r="AV100" s="177" t="n">
        <f aca="false">SUM(AU100/AR100*100)</f>
        <v>0</v>
      </c>
      <c r="AW100" s="176"/>
      <c r="BB100" s="19" t="n">
        <f aca="false">SUM(AW100+AX100+AY100+AZ100+BA100)</f>
        <v>0</v>
      </c>
      <c r="BC100" s="143" t="n">
        <f aca="false">SUM(AU100-BB100)</f>
        <v>0</v>
      </c>
    </row>
    <row r="101" customFormat="false" ht="12.75" hidden="true" customHeight="false" outlineLevel="0" collapsed="false">
      <c r="A101" s="193"/>
      <c r="B101" s="194"/>
      <c r="C101" s="194"/>
      <c r="D101" s="194"/>
      <c r="E101" s="194"/>
      <c r="F101" s="194"/>
      <c r="G101" s="194"/>
      <c r="H101" s="194"/>
      <c r="I101" s="195" t="n">
        <v>32361</v>
      </c>
      <c r="J101" s="196" t="s">
        <v>286</v>
      </c>
      <c r="K101" s="197"/>
      <c r="L101" s="197"/>
      <c r="M101" s="197"/>
      <c r="N101" s="197"/>
      <c r="O101" s="197"/>
      <c r="P101" s="197"/>
      <c r="Q101" s="197"/>
      <c r="R101" s="197"/>
      <c r="S101" s="188"/>
      <c r="T101" s="197"/>
      <c r="U101" s="197"/>
      <c r="V101" s="176"/>
      <c r="W101" s="188"/>
      <c r="X101" s="197" t="n">
        <v>4000</v>
      </c>
      <c r="Y101" s="197" t="n">
        <v>1000</v>
      </c>
      <c r="Z101" s="197" t="n">
        <v>0</v>
      </c>
      <c r="AA101" s="197" t="n">
        <v>5000</v>
      </c>
      <c r="AB101" s="197"/>
      <c r="AC101" s="197" t="n">
        <v>5000</v>
      </c>
      <c r="AD101" s="197" t="n">
        <v>5000</v>
      </c>
      <c r="AE101" s="197"/>
      <c r="AF101" s="197"/>
      <c r="AG101" s="198" t="n">
        <f aca="false">SUM(AD101+AE101-AF101)</f>
        <v>5000</v>
      </c>
      <c r="AH101" s="197" t="n">
        <v>110</v>
      </c>
      <c r="AI101" s="197" t="n">
        <v>5000</v>
      </c>
      <c r="AJ101" s="129" t="n">
        <v>310</v>
      </c>
      <c r="AK101" s="197" t="n">
        <v>5000</v>
      </c>
      <c r="AL101" s="197"/>
      <c r="AM101" s="197"/>
      <c r="AN101" s="129" t="n">
        <f aca="false">SUM(AK101+AL101-AM101)</f>
        <v>5000</v>
      </c>
      <c r="AO101" s="176" t="n">
        <f aca="false">SUM(AN101/$AN$10)</f>
        <v>663.61404207313</v>
      </c>
      <c r="AP101" s="131" t="n">
        <v>5000</v>
      </c>
      <c r="AQ101" s="131"/>
      <c r="AR101" s="176" t="n">
        <f aca="false">SUM(AP101/$AN$10)</f>
        <v>663.61404207313</v>
      </c>
      <c r="AS101" s="131"/>
      <c r="AT101" s="131"/>
      <c r="AU101" s="176"/>
      <c r="AV101" s="177" t="n">
        <f aca="false">SUM(AU101/AR101*100)</f>
        <v>0</v>
      </c>
      <c r="AW101" s="176"/>
      <c r="BB101" s="19" t="n">
        <f aca="false">SUM(AW101+AX101+AY101+AZ101+BA101)</f>
        <v>0</v>
      </c>
      <c r="BC101" s="143" t="n">
        <f aca="false">SUM(AU101-BB101)</f>
        <v>0</v>
      </c>
    </row>
    <row r="102" customFormat="false" ht="12.75" hidden="true" customHeight="false" outlineLevel="0" collapsed="false">
      <c r="A102" s="193"/>
      <c r="B102" s="194"/>
      <c r="C102" s="194"/>
      <c r="D102" s="194"/>
      <c r="E102" s="194"/>
      <c r="F102" s="194"/>
      <c r="G102" s="194"/>
      <c r="H102" s="194"/>
      <c r="I102" s="195" t="n">
        <v>32369</v>
      </c>
      <c r="J102" s="196" t="s">
        <v>287</v>
      </c>
      <c r="K102" s="197"/>
      <c r="L102" s="197"/>
      <c r="M102" s="197"/>
      <c r="N102" s="197"/>
      <c r="O102" s="197"/>
      <c r="P102" s="197"/>
      <c r="Q102" s="197"/>
      <c r="R102" s="197"/>
      <c r="S102" s="188"/>
      <c r="T102" s="197"/>
      <c r="U102" s="197"/>
      <c r="V102" s="176"/>
      <c r="W102" s="188"/>
      <c r="X102" s="197"/>
      <c r="Y102" s="197" t="n">
        <v>10000</v>
      </c>
      <c r="Z102" s="197" t="n">
        <v>20000</v>
      </c>
      <c r="AA102" s="197" t="n">
        <v>20000</v>
      </c>
      <c r="AB102" s="188" t="n">
        <v>1518.13</v>
      </c>
      <c r="AC102" s="197" t="n">
        <v>20000</v>
      </c>
      <c r="AD102" s="197" t="n">
        <v>20000</v>
      </c>
      <c r="AE102" s="197"/>
      <c r="AF102" s="197"/>
      <c r="AG102" s="198" t="n">
        <f aca="false">SUM(AD102+AE102-AF102)</f>
        <v>20000</v>
      </c>
      <c r="AH102" s="197" t="n">
        <v>800</v>
      </c>
      <c r="AI102" s="197" t="n">
        <v>15000</v>
      </c>
      <c r="AJ102" s="129" t="n">
        <v>0</v>
      </c>
      <c r="AK102" s="197" t="n">
        <v>15000</v>
      </c>
      <c r="AL102" s="197"/>
      <c r="AM102" s="197"/>
      <c r="AN102" s="129" t="n">
        <f aca="false">SUM(AK102+AL102-AM102)</f>
        <v>15000</v>
      </c>
      <c r="AO102" s="176" t="n">
        <f aca="false">SUM(AN102/$AN$10)</f>
        <v>1990.84212621939</v>
      </c>
      <c r="AP102" s="131" t="n">
        <v>15000</v>
      </c>
      <c r="AQ102" s="131"/>
      <c r="AR102" s="176" t="n">
        <f aca="false">SUM(AP102/$AN$10)</f>
        <v>1990.84212621939</v>
      </c>
      <c r="AS102" s="131"/>
      <c r="AT102" s="131"/>
      <c r="AU102" s="176" t="n">
        <v>1602.82</v>
      </c>
      <c r="AV102" s="177" t="n">
        <f aca="false">SUM(AU102/AR102*100)</f>
        <v>80.5096486</v>
      </c>
      <c r="AW102" s="176" t="n">
        <v>1602.82</v>
      </c>
      <c r="BB102" s="19" t="n">
        <f aca="false">SUM(AW102+AX102+AY102+AZ102+BA102)</f>
        <v>1602.82</v>
      </c>
      <c r="BC102" s="143" t="n">
        <f aca="false">SUM(AU102-BB102)</f>
        <v>0</v>
      </c>
    </row>
    <row r="103" customFormat="false" ht="12.75" hidden="true" customHeight="false" outlineLevel="0" collapsed="false">
      <c r="A103" s="193"/>
      <c r="B103" s="194"/>
      <c r="C103" s="194"/>
      <c r="D103" s="194"/>
      <c r="E103" s="194"/>
      <c r="F103" s="194"/>
      <c r="G103" s="194"/>
      <c r="H103" s="194"/>
      <c r="I103" s="195" t="n">
        <v>32371</v>
      </c>
      <c r="J103" s="196" t="s">
        <v>288</v>
      </c>
      <c r="K103" s="197" t="n">
        <v>0</v>
      </c>
      <c r="L103" s="197" t="n">
        <v>5000</v>
      </c>
      <c r="M103" s="197" t="n">
        <v>5000</v>
      </c>
      <c r="N103" s="197" t="n">
        <v>33000</v>
      </c>
      <c r="O103" s="197" t="n">
        <v>33000</v>
      </c>
      <c r="P103" s="197" t="n">
        <v>30000</v>
      </c>
      <c r="Q103" s="197" t="n">
        <v>30000</v>
      </c>
      <c r="R103" s="197" t="n">
        <v>9974.45</v>
      </c>
      <c r="S103" s="197" t="n">
        <v>30000</v>
      </c>
      <c r="T103" s="197" t="n">
        <v>5279.5</v>
      </c>
      <c r="U103" s="197"/>
      <c r="V103" s="176" t="n">
        <f aca="false">S103/P103*100</f>
        <v>100</v>
      </c>
      <c r="W103" s="188" t="n">
        <v>20000</v>
      </c>
      <c r="X103" s="197" t="n">
        <v>20000</v>
      </c>
      <c r="Y103" s="197" t="n">
        <v>20000</v>
      </c>
      <c r="Z103" s="197" t="n">
        <v>30000</v>
      </c>
      <c r="AA103" s="197" t="n">
        <v>20000</v>
      </c>
      <c r="AB103" s="197" t="n">
        <v>11679.55</v>
      </c>
      <c r="AC103" s="197" t="n">
        <v>25000</v>
      </c>
      <c r="AD103" s="197" t="n">
        <v>40000</v>
      </c>
      <c r="AE103" s="197"/>
      <c r="AF103" s="197"/>
      <c r="AG103" s="198" t="n">
        <f aca="false">SUM(AD103+AE103-AF103)</f>
        <v>40000</v>
      </c>
      <c r="AH103" s="205" t="n">
        <v>49477.21</v>
      </c>
      <c r="AI103" s="197" t="n">
        <v>50000</v>
      </c>
      <c r="AJ103" s="129" t="n">
        <v>4479.17</v>
      </c>
      <c r="AK103" s="197" t="n">
        <v>50000</v>
      </c>
      <c r="AL103" s="197" t="n">
        <v>40000</v>
      </c>
      <c r="AM103" s="197"/>
      <c r="AN103" s="129" t="n">
        <f aca="false">SUM(AK103+AL103-AM103)</f>
        <v>90000</v>
      </c>
      <c r="AO103" s="176" t="n">
        <f aca="false">SUM(AN103/$AN$10)</f>
        <v>11945.0527573163</v>
      </c>
      <c r="AP103" s="131" t="n">
        <v>100000</v>
      </c>
      <c r="AQ103" s="131"/>
      <c r="AR103" s="176" t="n">
        <f aca="false">SUM(AP103/$AN$10)</f>
        <v>13272.2808414626</v>
      </c>
      <c r="AS103" s="131"/>
      <c r="AT103" s="131"/>
      <c r="AU103" s="176" t="n">
        <v>3481.94</v>
      </c>
      <c r="AV103" s="177" t="n">
        <f aca="false">SUM(AU103/AR103*100)</f>
        <v>26.23467693</v>
      </c>
      <c r="AW103" s="176" t="n">
        <v>3481.94</v>
      </c>
      <c r="BB103" s="19" t="n">
        <f aca="false">SUM(AW103+AX103+AY103+AZ103+BA103)</f>
        <v>3481.94</v>
      </c>
      <c r="BC103" s="143" t="n">
        <f aca="false">SUM(AU103-BB103)</f>
        <v>0</v>
      </c>
    </row>
    <row r="104" customFormat="false" ht="12.75" hidden="true" customHeight="false" outlineLevel="0" collapsed="false">
      <c r="A104" s="193"/>
      <c r="B104" s="194"/>
      <c r="C104" s="194"/>
      <c r="D104" s="194"/>
      <c r="E104" s="194"/>
      <c r="F104" s="194"/>
      <c r="G104" s="194"/>
      <c r="H104" s="194"/>
      <c r="I104" s="195" t="n">
        <v>32371</v>
      </c>
      <c r="J104" s="196" t="s">
        <v>289</v>
      </c>
      <c r="K104" s="197"/>
      <c r="L104" s="197"/>
      <c r="M104" s="197"/>
      <c r="N104" s="197"/>
      <c r="O104" s="197"/>
      <c r="P104" s="197"/>
      <c r="Q104" s="197"/>
      <c r="R104" s="197"/>
      <c r="S104" s="197" t="n">
        <v>20000</v>
      </c>
      <c r="T104" s="197"/>
      <c r="U104" s="197"/>
      <c r="V104" s="176" t="e">
        <f aca="false">S104/P104*100</f>
        <v>#DIV/0!</v>
      </c>
      <c r="W104" s="188" t="n">
        <v>50000</v>
      </c>
      <c r="X104" s="197" t="n">
        <v>54000</v>
      </c>
      <c r="Y104" s="197" t="n">
        <v>110000</v>
      </c>
      <c r="Z104" s="197" t="n">
        <v>110000</v>
      </c>
      <c r="AA104" s="197" t="n">
        <v>150000</v>
      </c>
      <c r="AB104" s="188"/>
      <c r="AC104" s="197" t="n">
        <v>150000</v>
      </c>
      <c r="AD104" s="197" t="n">
        <v>50000</v>
      </c>
      <c r="AE104" s="197"/>
      <c r="AF104" s="197"/>
      <c r="AG104" s="198" t="n">
        <f aca="false">SUM(AD104+AE104-AF104)</f>
        <v>50000</v>
      </c>
      <c r="AH104" s="197" t="n">
        <v>21750</v>
      </c>
      <c r="AI104" s="197" t="n">
        <v>100000</v>
      </c>
      <c r="AJ104" s="129" t="n">
        <v>2750</v>
      </c>
      <c r="AK104" s="197" t="n">
        <v>100000</v>
      </c>
      <c r="AL104" s="197"/>
      <c r="AM104" s="197"/>
      <c r="AN104" s="129" t="n">
        <f aca="false">SUM(AK104+AL104-AM104)</f>
        <v>100000</v>
      </c>
      <c r="AO104" s="176" t="n">
        <f aca="false">SUM(AN104/$AN$10)</f>
        <v>13272.2808414626</v>
      </c>
      <c r="AP104" s="131" t="n">
        <v>100000</v>
      </c>
      <c r="AQ104" s="131"/>
      <c r="AR104" s="176" t="n">
        <f aca="false">SUM(AP104/$AN$10)</f>
        <v>13272.2808414626</v>
      </c>
      <c r="AS104" s="131"/>
      <c r="AT104" s="131"/>
      <c r="AU104" s="176" t="n">
        <v>3196.52</v>
      </c>
      <c r="AV104" s="177" t="n">
        <f aca="false">SUM(AU104/AR104*100)</f>
        <v>24.08417994</v>
      </c>
      <c r="AW104" s="176" t="n">
        <v>3196.52</v>
      </c>
      <c r="BB104" s="19" t="n">
        <f aca="false">SUM(AW104+AX104+AY104+AZ104+BA104)</f>
        <v>3196.52</v>
      </c>
      <c r="BC104" s="143" t="n">
        <f aca="false">SUM(AU104-BB104)</f>
        <v>0</v>
      </c>
    </row>
    <row r="105" customFormat="false" ht="12.75" hidden="true" customHeight="false" outlineLevel="0" collapsed="false">
      <c r="A105" s="193"/>
      <c r="B105" s="194"/>
      <c r="C105" s="194"/>
      <c r="D105" s="194"/>
      <c r="E105" s="194"/>
      <c r="F105" s="194"/>
      <c r="G105" s="194"/>
      <c r="H105" s="194"/>
      <c r="I105" s="195" t="n">
        <v>32371</v>
      </c>
      <c r="J105" s="196" t="s">
        <v>290</v>
      </c>
      <c r="K105" s="197"/>
      <c r="L105" s="197"/>
      <c r="M105" s="197"/>
      <c r="N105" s="197"/>
      <c r="O105" s="197"/>
      <c r="P105" s="197"/>
      <c r="Q105" s="197"/>
      <c r="R105" s="197"/>
      <c r="S105" s="197" t="n">
        <v>100000</v>
      </c>
      <c r="T105" s="197"/>
      <c r="U105" s="197"/>
      <c r="V105" s="176" t="e">
        <f aca="false">S105/P105*100</f>
        <v>#DIV/0!</v>
      </c>
      <c r="W105" s="188" t="n">
        <v>0</v>
      </c>
      <c r="X105" s="197" t="n">
        <v>11000</v>
      </c>
      <c r="Y105" s="197" t="n">
        <v>10000</v>
      </c>
      <c r="Z105" s="197" t="n">
        <v>12000</v>
      </c>
      <c r="AA105" s="197"/>
      <c r="AB105" s="197"/>
      <c r="AC105" s="197"/>
      <c r="AD105" s="197" t="n">
        <v>0</v>
      </c>
      <c r="AE105" s="197"/>
      <c r="AF105" s="197"/>
      <c r="AG105" s="198" t="n">
        <f aca="false">SUM(AD105+AE105-AF105)</f>
        <v>0</v>
      </c>
      <c r="AH105" s="197"/>
      <c r="AI105" s="197" t="n">
        <v>15000</v>
      </c>
      <c r="AJ105" s="129" t="n">
        <v>0</v>
      </c>
      <c r="AK105" s="197" t="n">
        <v>0</v>
      </c>
      <c r="AL105" s="197"/>
      <c r="AM105" s="197"/>
      <c r="AN105" s="129" t="n">
        <f aca="false">SUM(AK105+AL105-AM105)</f>
        <v>0</v>
      </c>
      <c r="AO105" s="176" t="n">
        <f aca="false">SUM(AN105/$AN$10)</f>
        <v>0</v>
      </c>
      <c r="AP105" s="131"/>
      <c r="AQ105" s="131"/>
      <c r="AR105" s="176" t="n">
        <f aca="false">SUM(AP105/$AN$10)</f>
        <v>0</v>
      </c>
      <c r="AS105" s="131"/>
      <c r="AT105" s="131"/>
      <c r="AU105" s="176"/>
      <c r="AV105" s="177" t="e">
        <f aca="false">SUM(AU105/AR105*100)</f>
        <v>#DIV/0!</v>
      </c>
      <c r="AW105" s="176"/>
      <c r="BB105" s="19" t="n">
        <f aca="false">SUM(AW105+AX105+AY105+AZ105+BA105)</f>
        <v>0</v>
      </c>
      <c r="BC105" s="143" t="n">
        <f aca="false">SUM(AU105-BB105)</f>
        <v>0</v>
      </c>
    </row>
    <row r="106" customFormat="false" ht="12.75" hidden="true" customHeight="false" outlineLevel="0" collapsed="false">
      <c r="A106" s="193"/>
      <c r="B106" s="194"/>
      <c r="C106" s="194"/>
      <c r="D106" s="194"/>
      <c r="E106" s="194"/>
      <c r="F106" s="194"/>
      <c r="G106" s="194"/>
      <c r="H106" s="194"/>
      <c r="I106" s="195" t="n">
        <v>32371</v>
      </c>
      <c r="J106" s="196" t="s">
        <v>291</v>
      </c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76"/>
      <c r="W106" s="188"/>
      <c r="X106" s="197"/>
      <c r="Y106" s="197"/>
      <c r="Z106" s="197" t="n">
        <v>16000</v>
      </c>
      <c r="AA106" s="197"/>
      <c r="AB106" s="197" t="n">
        <v>15625</v>
      </c>
      <c r="AC106" s="197"/>
      <c r="AD106" s="197" t="n">
        <v>0</v>
      </c>
      <c r="AE106" s="197"/>
      <c r="AF106" s="197"/>
      <c r="AG106" s="198" t="n">
        <f aca="false">SUM(AD106+AE106-AF106)</f>
        <v>0</v>
      </c>
      <c r="AH106" s="197"/>
      <c r="AI106" s="197" t="n">
        <v>0</v>
      </c>
      <c r="AJ106" s="129" t="n">
        <v>0</v>
      </c>
      <c r="AK106" s="197" t="n">
        <v>0</v>
      </c>
      <c r="AL106" s="197"/>
      <c r="AM106" s="197"/>
      <c r="AN106" s="129" t="n">
        <f aca="false">SUM(AK106+AL106-AM106)</f>
        <v>0</v>
      </c>
      <c r="AO106" s="176" t="n">
        <f aca="false">SUM(AN106/$AN$10)</f>
        <v>0</v>
      </c>
      <c r="AP106" s="131"/>
      <c r="AQ106" s="131"/>
      <c r="AR106" s="176" t="n">
        <f aca="false">SUM(AP106/$AN$10)</f>
        <v>0</v>
      </c>
      <c r="AS106" s="131"/>
      <c r="AT106" s="131"/>
      <c r="AU106" s="176"/>
      <c r="AV106" s="177" t="e">
        <f aca="false">SUM(AU106/AR106*100)</f>
        <v>#DIV/0!</v>
      </c>
      <c r="AW106" s="176"/>
      <c r="BB106" s="19" t="n">
        <f aca="false">SUM(AW106+AX106+AY106+AZ106+BA106)</f>
        <v>0</v>
      </c>
      <c r="BC106" s="143" t="n">
        <f aca="false">SUM(AU106-BB106)</f>
        <v>0</v>
      </c>
    </row>
    <row r="107" customFormat="false" ht="12.75" hidden="true" customHeight="false" outlineLevel="0" collapsed="false">
      <c r="A107" s="193"/>
      <c r="B107" s="194"/>
      <c r="C107" s="194"/>
      <c r="D107" s="194"/>
      <c r="E107" s="194"/>
      <c r="F107" s="194"/>
      <c r="G107" s="194"/>
      <c r="H107" s="194"/>
      <c r="I107" s="195" t="n">
        <v>32371</v>
      </c>
      <c r="J107" s="196" t="s">
        <v>292</v>
      </c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76"/>
      <c r="W107" s="188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8"/>
      <c r="AH107" s="197"/>
      <c r="AI107" s="197" t="n">
        <v>20000</v>
      </c>
      <c r="AJ107" s="129" t="n">
        <v>16675</v>
      </c>
      <c r="AK107" s="197" t="n">
        <v>0</v>
      </c>
      <c r="AL107" s="197"/>
      <c r="AM107" s="197"/>
      <c r="AN107" s="129" t="n">
        <f aca="false">SUM(AK107+AL107-AM107)</f>
        <v>0</v>
      </c>
      <c r="AO107" s="176" t="n">
        <f aca="false">SUM(AN107/$AN$10)</f>
        <v>0</v>
      </c>
      <c r="AP107" s="131"/>
      <c r="AQ107" s="131"/>
      <c r="AR107" s="176" t="n">
        <f aca="false">SUM(AP107/$AN$10)</f>
        <v>0</v>
      </c>
      <c r="AS107" s="131"/>
      <c r="AT107" s="131"/>
      <c r="AU107" s="176"/>
      <c r="AV107" s="177" t="e">
        <f aca="false">SUM(AU107/AR107*100)</f>
        <v>#DIV/0!</v>
      </c>
      <c r="AW107" s="176"/>
      <c r="BB107" s="19" t="n">
        <f aca="false">SUM(AW107+AX107+AY107+AZ107+BA107)</f>
        <v>0</v>
      </c>
      <c r="BC107" s="143" t="n">
        <f aca="false">SUM(AU107-BB107)</f>
        <v>0</v>
      </c>
    </row>
    <row r="108" customFormat="false" ht="12.75" hidden="true" customHeight="false" outlineLevel="0" collapsed="false">
      <c r="A108" s="193"/>
      <c r="B108" s="194"/>
      <c r="C108" s="194"/>
      <c r="D108" s="194"/>
      <c r="E108" s="194"/>
      <c r="F108" s="194"/>
      <c r="G108" s="194"/>
      <c r="H108" s="194"/>
      <c r="I108" s="195" t="n">
        <v>32371</v>
      </c>
      <c r="J108" s="196" t="s">
        <v>293</v>
      </c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76"/>
      <c r="W108" s="188"/>
      <c r="X108" s="197"/>
      <c r="Y108" s="197"/>
      <c r="Z108" s="197"/>
      <c r="AA108" s="197"/>
      <c r="AB108" s="197"/>
      <c r="AC108" s="197"/>
      <c r="AD108" s="197" t="n">
        <v>16000</v>
      </c>
      <c r="AE108" s="197"/>
      <c r="AF108" s="197"/>
      <c r="AG108" s="198" t="n">
        <f aca="false">SUM(AD108+AE108-AF108)</f>
        <v>16000</v>
      </c>
      <c r="AH108" s="197" t="n">
        <v>7875</v>
      </c>
      <c r="AI108" s="197" t="n">
        <v>16000</v>
      </c>
      <c r="AJ108" s="129" t="n">
        <v>0</v>
      </c>
      <c r="AK108" s="197" t="n">
        <v>0</v>
      </c>
      <c r="AL108" s="197"/>
      <c r="AM108" s="197"/>
      <c r="AN108" s="129" t="n">
        <f aca="false">SUM(AK108+AL108-AM108)</f>
        <v>0</v>
      </c>
      <c r="AO108" s="176" t="n">
        <f aca="false">SUM(AN108/$AN$10)</f>
        <v>0</v>
      </c>
      <c r="AP108" s="131"/>
      <c r="AQ108" s="131"/>
      <c r="AR108" s="176" t="n">
        <f aca="false">SUM(AP108/$AN$10)</f>
        <v>0</v>
      </c>
      <c r="AS108" s="131"/>
      <c r="AT108" s="131"/>
      <c r="AU108" s="176"/>
      <c r="AV108" s="177" t="e">
        <f aca="false">SUM(AU108/AR108*100)</f>
        <v>#DIV/0!</v>
      </c>
      <c r="AW108" s="176"/>
      <c r="BB108" s="19" t="n">
        <f aca="false">SUM(AW108+AX108+AY108+AZ108+BA108)</f>
        <v>0</v>
      </c>
      <c r="BC108" s="143" t="n">
        <f aca="false">SUM(AU108-BB108)</f>
        <v>0</v>
      </c>
    </row>
    <row r="109" customFormat="false" ht="12.75" hidden="true" customHeight="false" outlineLevel="0" collapsed="false">
      <c r="A109" s="193"/>
      <c r="B109" s="194"/>
      <c r="C109" s="194"/>
      <c r="D109" s="194"/>
      <c r="E109" s="194"/>
      <c r="F109" s="194"/>
      <c r="G109" s="194"/>
      <c r="H109" s="194"/>
      <c r="I109" s="195" t="n">
        <v>32371</v>
      </c>
      <c r="J109" s="196" t="s">
        <v>294</v>
      </c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76"/>
      <c r="W109" s="188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8"/>
      <c r="AH109" s="197"/>
      <c r="AI109" s="197"/>
      <c r="AJ109" s="129" t="n">
        <v>12500</v>
      </c>
      <c r="AK109" s="197" t="n">
        <v>0</v>
      </c>
      <c r="AL109" s="197"/>
      <c r="AM109" s="197"/>
      <c r="AN109" s="129" t="n">
        <f aca="false">SUM(AK109+AL109-AM109)</f>
        <v>0</v>
      </c>
      <c r="AO109" s="176" t="n">
        <f aca="false">SUM(AN109/$AN$10)</f>
        <v>0</v>
      </c>
      <c r="AP109" s="131"/>
      <c r="AQ109" s="131"/>
      <c r="AR109" s="176" t="n">
        <f aca="false">SUM(AP109/$AN$10)</f>
        <v>0</v>
      </c>
      <c r="AS109" s="131"/>
      <c r="AT109" s="131"/>
      <c r="AU109" s="176"/>
      <c r="AV109" s="177" t="e">
        <f aca="false">SUM(AU109/AR109*100)</f>
        <v>#DIV/0!</v>
      </c>
      <c r="AW109" s="176"/>
      <c r="BB109" s="19" t="n">
        <f aca="false">SUM(AW109+AX109+AY109+AZ109+BA109)</f>
        <v>0</v>
      </c>
      <c r="BC109" s="143" t="n">
        <f aca="false">SUM(AU109-BB109)</f>
        <v>0</v>
      </c>
    </row>
    <row r="110" customFormat="false" ht="12.75" hidden="true" customHeight="false" outlineLevel="0" collapsed="false">
      <c r="A110" s="193"/>
      <c r="B110" s="194"/>
      <c r="C110" s="194"/>
      <c r="D110" s="194"/>
      <c r="E110" s="194"/>
      <c r="F110" s="194"/>
      <c r="G110" s="194"/>
      <c r="H110" s="194"/>
      <c r="I110" s="195" t="n">
        <v>32371</v>
      </c>
      <c r="J110" s="196" t="s">
        <v>295</v>
      </c>
      <c r="K110" s="197" t="n">
        <v>64384.46</v>
      </c>
      <c r="L110" s="197" t="n">
        <v>55000</v>
      </c>
      <c r="M110" s="197" t="n">
        <v>55000</v>
      </c>
      <c r="N110" s="197" t="n">
        <v>45000</v>
      </c>
      <c r="O110" s="197" t="n">
        <v>45000</v>
      </c>
      <c r="P110" s="197" t="n">
        <v>40000</v>
      </c>
      <c r="Q110" s="197" t="n">
        <v>40000</v>
      </c>
      <c r="R110" s="197" t="n">
        <v>10370</v>
      </c>
      <c r="S110" s="197" t="n">
        <v>40000</v>
      </c>
      <c r="T110" s="197" t="n">
        <v>10000</v>
      </c>
      <c r="U110" s="197"/>
      <c r="V110" s="176" t="n">
        <f aca="false">S110/P110*100</f>
        <v>100</v>
      </c>
      <c r="W110" s="188" t="n">
        <v>30000</v>
      </c>
      <c r="X110" s="197" t="n">
        <v>30000</v>
      </c>
      <c r="Y110" s="197" t="n">
        <v>30000</v>
      </c>
      <c r="Z110" s="197" t="n">
        <v>30000</v>
      </c>
      <c r="AA110" s="197" t="n">
        <v>50000</v>
      </c>
      <c r="AB110" s="197" t="n">
        <v>8250</v>
      </c>
      <c r="AC110" s="197" t="n">
        <v>45000</v>
      </c>
      <c r="AD110" s="197" t="n">
        <v>80000</v>
      </c>
      <c r="AE110" s="197"/>
      <c r="AF110" s="197"/>
      <c r="AG110" s="198" t="n">
        <v>85000</v>
      </c>
      <c r="AH110" s="197" t="n">
        <v>81442.44</v>
      </c>
      <c r="AI110" s="197" t="n">
        <v>90000</v>
      </c>
      <c r="AJ110" s="129" t="n">
        <v>15000</v>
      </c>
      <c r="AK110" s="197" t="n">
        <v>88000</v>
      </c>
      <c r="AL110" s="197"/>
      <c r="AM110" s="197"/>
      <c r="AN110" s="129" t="n">
        <f aca="false">SUM(AK110+AL110-AM110)</f>
        <v>88000</v>
      </c>
      <c r="AO110" s="176" t="n">
        <f aca="false">SUM(AN110/$AN$10)</f>
        <v>11679.6071404871</v>
      </c>
      <c r="AP110" s="131" t="n">
        <v>50000</v>
      </c>
      <c r="AQ110" s="131"/>
      <c r="AR110" s="176" t="n">
        <f aca="false">SUM(AP110/$AN$10)</f>
        <v>6636.1404207313</v>
      </c>
      <c r="AS110" s="131"/>
      <c r="AT110" s="131"/>
      <c r="AU110" s="176" t="n">
        <v>2156.75</v>
      </c>
      <c r="AV110" s="177" t="n">
        <f aca="false">SUM(AU110/AR110*100)</f>
        <v>32.50006575</v>
      </c>
      <c r="AW110" s="176" t="n">
        <v>2156.75</v>
      </c>
      <c r="BB110" s="19" t="n">
        <f aca="false">SUM(AW110+AX110+AY110+AZ110+BA110)</f>
        <v>2156.75</v>
      </c>
      <c r="BC110" s="143" t="n">
        <f aca="false">SUM(AU110-BB110)</f>
        <v>0</v>
      </c>
    </row>
    <row r="111" customFormat="false" ht="12.75" hidden="true" customHeight="false" outlineLevel="0" collapsed="false">
      <c r="A111" s="193"/>
      <c r="B111" s="194"/>
      <c r="C111" s="194"/>
      <c r="D111" s="194"/>
      <c r="E111" s="194"/>
      <c r="F111" s="194"/>
      <c r="G111" s="194"/>
      <c r="H111" s="194"/>
      <c r="I111" s="195" t="n">
        <v>32381</v>
      </c>
      <c r="J111" s="196" t="s">
        <v>296</v>
      </c>
      <c r="K111" s="197"/>
      <c r="L111" s="197"/>
      <c r="M111" s="197"/>
      <c r="N111" s="197" t="n">
        <v>2000</v>
      </c>
      <c r="O111" s="197" t="n">
        <v>2000</v>
      </c>
      <c r="P111" s="197" t="n">
        <v>4000</v>
      </c>
      <c r="Q111" s="197" t="n">
        <v>4000</v>
      </c>
      <c r="R111" s="197" t="n">
        <v>1875</v>
      </c>
      <c r="S111" s="197" t="n">
        <v>4000</v>
      </c>
      <c r="T111" s="197" t="n">
        <v>1875</v>
      </c>
      <c r="U111" s="197"/>
      <c r="V111" s="176" t="n">
        <f aca="false">S111/P111*100</f>
        <v>100</v>
      </c>
      <c r="W111" s="188" t="n">
        <v>4000</v>
      </c>
      <c r="X111" s="197" t="n">
        <v>4000</v>
      </c>
      <c r="Y111" s="197" t="n">
        <v>4000</v>
      </c>
      <c r="Z111" s="197" t="n">
        <v>4000</v>
      </c>
      <c r="AA111" s="197" t="n">
        <v>4000</v>
      </c>
      <c r="AB111" s="197" t="n">
        <v>1875</v>
      </c>
      <c r="AC111" s="197" t="n">
        <v>4000</v>
      </c>
      <c r="AD111" s="197" t="n">
        <v>4000</v>
      </c>
      <c r="AE111" s="197"/>
      <c r="AF111" s="197"/>
      <c r="AG111" s="198" t="n">
        <f aca="false">SUM(AD111+AE111-AF111)</f>
        <v>4000</v>
      </c>
      <c r="AH111" s="197" t="n">
        <v>3125</v>
      </c>
      <c r="AI111" s="197" t="n">
        <v>4000</v>
      </c>
      <c r="AJ111" s="129" t="n">
        <v>1875</v>
      </c>
      <c r="AK111" s="197" t="n">
        <v>4000</v>
      </c>
      <c r="AL111" s="197"/>
      <c r="AM111" s="197"/>
      <c r="AN111" s="129" t="n">
        <f aca="false">SUM(AK111+AL111-AM111)</f>
        <v>4000</v>
      </c>
      <c r="AO111" s="176" t="n">
        <f aca="false">SUM(AN111/$AN$10)</f>
        <v>530.891233658504</v>
      </c>
      <c r="AP111" s="131" t="n">
        <v>4000</v>
      </c>
      <c r="AQ111" s="131"/>
      <c r="AR111" s="176" t="n">
        <f aca="false">SUM(AP111/$AN$10)</f>
        <v>530.891233658504</v>
      </c>
      <c r="AS111" s="131"/>
      <c r="AT111" s="131"/>
      <c r="AU111" s="176" t="n">
        <v>256.5</v>
      </c>
      <c r="AV111" s="177" t="n">
        <f aca="false">SUM(AU111/AR111*100)</f>
        <v>48.31498125</v>
      </c>
      <c r="AW111" s="176" t="n">
        <v>256.5</v>
      </c>
      <c r="BB111" s="19" t="n">
        <f aca="false">SUM(AW111+AX111+AY111+AZ111+BA111)</f>
        <v>256.5</v>
      </c>
      <c r="BC111" s="143" t="n">
        <f aca="false">SUM(AU111-BB111)</f>
        <v>0</v>
      </c>
    </row>
    <row r="112" customFormat="false" ht="12.75" hidden="true" customHeight="false" outlineLevel="0" collapsed="false">
      <c r="A112" s="193"/>
      <c r="B112" s="194"/>
      <c r="C112" s="194"/>
      <c r="D112" s="194"/>
      <c r="E112" s="194"/>
      <c r="F112" s="194"/>
      <c r="G112" s="194"/>
      <c r="H112" s="194"/>
      <c r="I112" s="195" t="n">
        <v>32382</v>
      </c>
      <c r="J112" s="196" t="s">
        <v>297</v>
      </c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76"/>
      <c r="W112" s="188"/>
      <c r="X112" s="197"/>
      <c r="Y112" s="197"/>
      <c r="Z112" s="197"/>
      <c r="AA112" s="197"/>
      <c r="AB112" s="197"/>
      <c r="AC112" s="197"/>
      <c r="AD112" s="197" t="n">
        <v>15000</v>
      </c>
      <c r="AE112" s="197"/>
      <c r="AF112" s="197"/>
      <c r="AG112" s="198" t="n">
        <f aca="false">SUM(AD112+AE112-AF112)</f>
        <v>15000</v>
      </c>
      <c r="AH112" s="197" t="n">
        <v>9275</v>
      </c>
      <c r="AI112" s="197" t="n">
        <v>18000</v>
      </c>
      <c r="AJ112" s="129" t="n">
        <v>8512.5</v>
      </c>
      <c r="AK112" s="197" t="n">
        <v>30000</v>
      </c>
      <c r="AL112" s="197"/>
      <c r="AM112" s="197"/>
      <c r="AN112" s="129" t="n">
        <f aca="false">SUM(AK112+AL112-AM112)</f>
        <v>30000</v>
      </c>
      <c r="AO112" s="176" t="n">
        <f aca="false">SUM(AN112/$AN$10)</f>
        <v>3981.68425243878</v>
      </c>
      <c r="AP112" s="131" t="n">
        <v>10000</v>
      </c>
      <c r="AQ112" s="131"/>
      <c r="AR112" s="176" t="n">
        <f aca="false">SUM(AP112/$AN$10)</f>
        <v>1327.22808414626</v>
      </c>
      <c r="AS112" s="131"/>
      <c r="AT112" s="131"/>
      <c r="AU112" s="176" t="n">
        <v>2581.09</v>
      </c>
      <c r="AV112" s="177" t="n">
        <f aca="false">SUM(AU112/AR112*100)</f>
        <v>194.47222605</v>
      </c>
      <c r="AW112" s="176" t="n">
        <v>2581.09</v>
      </c>
      <c r="BB112" s="19" t="n">
        <f aca="false">SUM(AW112+AX112+AY112+AZ112+BA112)</f>
        <v>2581.09</v>
      </c>
      <c r="BC112" s="143" t="n">
        <f aca="false">SUM(AU112-BB112)</f>
        <v>0</v>
      </c>
    </row>
    <row r="113" customFormat="false" ht="12.75" hidden="true" customHeight="false" outlineLevel="0" collapsed="false">
      <c r="A113" s="193"/>
      <c r="B113" s="194"/>
      <c r="C113" s="194"/>
      <c r="D113" s="194"/>
      <c r="E113" s="194"/>
      <c r="F113" s="194"/>
      <c r="G113" s="194"/>
      <c r="H113" s="194"/>
      <c r="I113" s="195" t="n">
        <v>32391</v>
      </c>
      <c r="J113" s="196" t="s">
        <v>298</v>
      </c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76"/>
      <c r="W113" s="188"/>
      <c r="X113" s="197" t="n">
        <v>30000</v>
      </c>
      <c r="Y113" s="197" t="n">
        <v>30000</v>
      </c>
      <c r="Z113" s="197" t="n">
        <v>30000</v>
      </c>
      <c r="AA113" s="197" t="n">
        <v>35000</v>
      </c>
      <c r="AB113" s="197" t="n">
        <v>12991.63</v>
      </c>
      <c r="AC113" s="197" t="n">
        <v>35000</v>
      </c>
      <c r="AD113" s="197" t="n">
        <v>35000</v>
      </c>
      <c r="AE113" s="197"/>
      <c r="AF113" s="197"/>
      <c r="AG113" s="198" t="n">
        <f aca="false">SUM(AD113+AE113-AF113)</f>
        <v>35000</v>
      </c>
      <c r="AH113" s="197" t="n">
        <v>21496.96</v>
      </c>
      <c r="AI113" s="197" t="n">
        <v>35000</v>
      </c>
      <c r="AJ113" s="129" t="n">
        <v>4984.59</v>
      </c>
      <c r="AK113" s="197" t="n">
        <v>30000</v>
      </c>
      <c r="AL113" s="197"/>
      <c r="AM113" s="197"/>
      <c r="AN113" s="129" t="n">
        <f aca="false">SUM(AK113+AL113-AM113)</f>
        <v>30000</v>
      </c>
      <c r="AO113" s="176" t="n">
        <f aca="false">SUM(AN113/$AN$10)</f>
        <v>3981.68425243878</v>
      </c>
      <c r="AP113" s="131" t="n">
        <v>10000</v>
      </c>
      <c r="AQ113" s="131"/>
      <c r="AR113" s="176" t="n">
        <f aca="false">SUM(AP113/$AN$10)</f>
        <v>1327.22808414626</v>
      </c>
      <c r="AS113" s="131"/>
      <c r="AT113" s="131"/>
      <c r="AU113" s="176" t="n">
        <v>887.33</v>
      </c>
      <c r="AV113" s="177" t="n">
        <f aca="false">SUM(AU113/AR113*100)</f>
        <v>66.85587885</v>
      </c>
      <c r="AW113" s="176" t="n">
        <v>887.33</v>
      </c>
      <c r="BB113" s="19" t="n">
        <f aca="false">SUM(AW113+AX113+AY113+AZ113+BA113)</f>
        <v>887.33</v>
      </c>
      <c r="BC113" s="143" t="n">
        <f aca="false">SUM(AU113-BB113)</f>
        <v>0</v>
      </c>
    </row>
    <row r="114" customFormat="false" ht="12.75" hidden="true" customHeight="false" outlineLevel="0" collapsed="false">
      <c r="A114" s="193"/>
      <c r="B114" s="194"/>
      <c r="C114" s="194"/>
      <c r="D114" s="194"/>
      <c r="E114" s="194"/>
      <c r="F114" s="194"/>
      <c r="G114" s="194"/>
      <c r="H114" s="194"/>
      <c r="I114" s="195" t="n">
        <v>32391</v>
      </c>
      <c r="J114" s="196" t="s">
        <v>299</v>
      </c>
      <c r="K114" s="197" t="n">
        <v>0</v>
      </c>
      <c r="L114" s="197" t="n">
        <v>0</v>
      </c>
      <c r="M114" s="197" t="n">
        <v>0</v>
      </c>
      <c r="N114" s="197" t="n">
        <v>5000</v>
      </c>
      <c r="O114" s="197" t="n">
        <v>5000</v>
      </c>
      <c r="P114" s="197" t="n">
        <v>5000</v>
      </c>
      <c r="Q114" s="197" t="n">
        <v>5000</v>
      </c>
      <c r="R114" s="197"/>
      <c r="S114" s="197" t="n">
        <v>3000</v>
      </c>
      <c r="T114" s="197"/>
      <c r="U114" s="197"/>
      <c r="V114" s="176" t="n">
        <f aca="false">S114/P114*100</f>
        <v>60</v>
      </c>
      <c r="W114" s="188" t="n">
        <v>3000</v>
      </c>
      <c r="X114" s="197" t="n">
        <v>3000</v>
      </c>
      <c r="Y114" s="197" t="n">
        <v>5000</v>
      </c>
      <c r="Z114" s="197" t="n">
        <v>5000</v>
      </c>
      <c r="AA114" s="197" t="n">
        <v>5000</v>
      </c>
      <c r="AB114" s="197"/>
      <c r="AC114" s="197" t="n">
        <v>5000</v>
      </c>
      <c r="AD114" s="197" t="n">
        <v>5000</v>
      </c>
      <c r="AE114" s="197"/>
      <c r="AF114" s="197"/>
      <c r="AG114" s="198" t="n">
        <f aca="false">SUM(AD114+AE114-AF114)</f>
        <v>5000</v>
      </c>
      <c r="AH114" s="197"/>
      <c r="AI114" s="197" t="n">
        <v>5000</v>
      </c>
      <c r="AJ114" s="129" t="n">
        <v>0</v>
      </c>
      <c r="AK114" s="197" t="n">
        <v>5000</v>
      </c>
      <c r="AL114" s="197"/>
      <c r="AM114" s="197"/>
      <c r="AN114" s="129" t="n">
        <f aca="false">SUM(AK114+AL114-AM114)</f>
        <v>5000</v>
      </c>
      <c r="AO114" s="176" t="n">
        <f aca="false">SUM(AN114/$AN$10)</f>
        <v>663.61404207313</v>
      </c>
      <c r="AP114" s="131" t="n">
        <v>5000</v>
      </c>
      <c r="AQ114" s="131"/>
      <c r="AR114" s="176" t="n">
        <f aca="false">SUM(AP114/$AN$10)</f>
        <v>663.61404207313</v>
      </c>
      <c r="AS114" s="131"/>
      <c r="AT114" s="131"/>
      <c r="AU114" s="176"/>
      <c r="AV114" s="177" t="n">
        <f aca="false">SUM(AU114/AR114*100)</f>
        <v>0</v>
      </c>
      <c r="AW114" s="176"/>
      <c r="BB114" s="19" t="n">
        <f aca="false">SUM(AW114+AX114+AY114+AZ114+BA114)</f>
        <v>0</v>
      </c>
      <c r="BC114" s="143" t="n">
        <f aca="false">SUM(AU114-BB114)</f>
        <v>0</v>
      </c>
    </row>
    <row r="115" customFormat="false" ht="12.75" hidden="true" customHeight="false" outlineLevel="0" collapsed="false">
      <c r="A115" s="193"/>
      <c r="B115" s="194"/>
      <c r="C115" s="194"/>
      <c r="D115" s="194"/>
      <c r="E115" s="194"/>
      <c r="F115" s="194"/>
      <c r="G115" s="194"/>
      <c r="H115" s="194"/>
      <c r="I115" s="195" t="n">
        <v>32394</v>
      </c>
      <c r="J115" s="196" t="s">
        <v>300</v>
      </c>
      <c r="K115" s="197"/>
      <c r="L115" s="197"/>
      <c r="M115" s="197"/>
      <c r="N115" s="197" t="n">
        <v>2000</v>
      </c>
      <c r="O115" s="197" t="n">
        <v>2000</v>
      </c>
      <c r="P115" s="197" t="n">
        <v>2000</v>
      </c>
      <c r="Q115" s="197" t="n">
        <v>2000</v>
      </c>
      <c r="R115" s="197"/>
      <c r="S115" s="197" t="n">
        <v>2000</v>
      </c>
      <c r="T115" s="197"/>
      <c r="U115" s="197"/>
      <c r="V115" s="176" t="n">
        <f aca="false">S115/P115*100</f>
        <v>100</v>
      </c>
      <c r="W115" s="188" t="n">
        <v>2000</v>
      </c>
      <c r="X115" s="197" t="n">
        <v>2000</v>
      </c>
      <c r="Y115" s="197" t="n">
        <v>2000</v>
      </c>
      <c r="Z115" s="197" t="n">
        <v>3000</v>
      </c>
      <c r="AA115" s="197" t="n">
        <v>2000</v>
      </c>
      <c r="AB115" s="197"/>
      <c r="AC115" s="197" t="n">
        <v>2000</v>
      </c>
      <c r="AD115" s="197" t="n">
        <v>2000</v>
      </c>
      <c r="AE115" s="197"/>
      <c r="AF115" s="197"/>
      <c r="AG115" s="198" t="n">
        <f aca="false">SUM(AD115+AE115-AF115)</f>
        <v>2000</v>
      </c>
      <c r="AH115" s="197"/>
      <c r="AI115" s="197" t="n">
        <v>2000</v>
      </c>
      <c r="AJ115" s="129" t="n">
        <v>0</v>
      </c>
      <c r="AK115" s="197" t="n">
        <v>3000</v>
      </c>
      <c r="AL115" s="197"/>
      <c r="AM115" s="197"/>
      <c r="AN115" s="129" t="n">
        <f aca="false">SUM(AK115+AL115-AM115)</f>
        <v>3000</v>
      </c>
      <c r="AO115" s="176" t="n">
        <f aca="false">SUM(AN115/$AN$10)</f>
        <v>398.168425243878</v>
      </c>
      <c r="AP115" s="131" t="n">
        <v>3000</v>
      </c>
      <c r="AQ115" s="131"/>
      <c r="AR115" s="176" t="n">
        <f aca="false">SUM(AP115/$AN$10)</f>
        <v>398.168425243878</v>
      </c>
      <c r="AS115" s="131"/>
      <c r="AT115" s="131"/>
      <c r="AU115" s="176" t="n">
        <v>0</v>
      </c>
      <c r="AV115" s="177" t="n">
        <f aca="false">SUM(AU115/AR115*100)</f>
        <v>0</v>
      </c>
      <c r="AW115" s="176" t="n">
        <v>0</v>
      </c>
      <c r="BB115" s="19" t="n">
        <f aca="false">SUM(AW115+AX115+AY115+AZ115+BA115)</f>
        <v>0</v>
      </c>
      <c r="BC115" s="143" t="n">
        <f aca="false">SUM(AU115-BB115)</f>
        <v>0</v>
      </c>
    </row>
    <row r="116" customFormat="false" ht="12.75" hidden="true" customHeight="false" outlineLevel="0" collapsed="false">
      <c r="A116" s="193"/>
      <c r="B116" s="194"/>
      <c r="C116" s="194"/>
      <c r="D116" s="194"/>
      <c r="E116" s="194"/>
      <c r="F116" s="194"/>
      <c r="G116" s="194"/>
      <c r="H116" s="194"/>
      <c r="I116" s="195" t="n">
        <v>32399</v>
      </c>
      <c r="J116" s="196" t="s">
        <v>301</v>
      </c>
      <c r="K116" s="197"/>
      <c r="L116" s="197"/>
      <c r="M116" s="197"/>
      <c r="N116" s="197" t="n">
        <v>5000</v>
      </c>
      <c r="O116" s="197" t="n">
        <v>5000</v>
      </c>
      <c r="P116" s="197" t="n">
        <v>5000</v>
      </c>
      <c r="Q116" s="197" t="n">
        <v>5000</v>
      </c>
      <c r="R116" s="197" t="n">
        <v>6000</v>
      </c>
      <c r="S116" s="188" t="n">
        <v>6000</v>
      </c>
      <c r="T116" s="197"/>
      <c r="U116" s="197"/>
      <c r="V116" s="176" t="n">
        <f aca="false">S116/P116*100</f>
        <v>120</v>
      </c>
      <c r="W116" s="188" t="n">
        <v>6000</v>
      </c>
      <c r="X116" s="197" t="n">
        <v>0</v>
      </c>
      <c r="Y116" s="197" t="n">
        <v>10000</v>
      </c>
      <c r="Z116" s="197" t="n">
        <v>10000</v>
      </c>
      <c r="AA116" s="197" t="n">
        <v>10000</v>
      </c>
      <c r="AB116" s="197"/>
      <c r="AC116" s="197" t="n">
        <v>10000</v>
      </c>
      <c r="AD116" s="197" t="n">
        <v>10000</v>
      </c>
      <c r="AE116" s="197"/>
      <c r="AF116" s="197"/>
      <c r="AG116" s="198" t="n">
        <f aca="false">SUM(AD116+AE116-AF116)</f>
        <v>10000</v>
      </c>
      <c r="AH116" s="197"/>
      <c r="AI116" s="197" t="n">
        <v>10000</v>
      </c>
      <c r="AJ116" s="129" t="n">
        <v>0</v>
      </c>
      <c r="AK116" s="197" t="n">
        <v>10000</v>
      </c>
      <c r="AL116" s="197" t="n">
        <v>10000</v>
      </c>
      <c r="AM116" s="197"/>
      <c r="AN116" s="129" t="n">
        <f aca="false">SUM(AK116+AL116-AM116)</f>
        <v>20000</v>
      </c>
      <c r="AO116" s="176" t="n">
        <f aca="false">SUM(AN116/$AN$10)</f>
        <v>2654.45616829252</v>
      </c>
      <c r="AP116" s="131" t="n">
        <v>15000</v>
      </c>
      <c r="AQ116" s="131"/>
      <c r="AR116" s="176" t="n">
        <f aca="false">SUM(AP116/$AN$10)</f>
        <v>1990.84212621939</v>
      </c>
      <c r="AS116" s="131"/>
      <c r="AT116" s="131"/>
      <c r="AU116" s="176" t="n">
        <v>228.82</v>
      </c>
      <c r="AV116" s="177" t="n">
        <f aca="false">SUM(AU116/AR116*100)</f>
        <v>11.4936286</v>
      </c>
      <c r="AW116" s="176" t="n">
        <v>228.82</v>
      </c>
      <c r="BB116" s="19" t="n">
        <f aca="false">SUM(AW116+AX116+AY116+AZ116+BA116)</f>
        <v>228.82</v>
      </c>
      <c r="BC116" s="143" t="n">
        <f aca="false">SUM(AU116-BB116)</f>
        <v>0</v>
      </c>
    </row>
    <row r="117" customFormat="false" ht="12.75" hidden="true" customHeight="false" outlineLevel="0" collapsed="false">
      <c r="A117" s="193"/>
      <c r="B117" s="194" t="s">
        <v>83</v>
      </c>
      <c r="C117" s="194"/>
      <c r="D117" s="194"/>
      <c r="E117" s="194"/>
      <c r="F117" s="194"/>
      <c r="G117" s="194"/>
      <c r="H117" s="194"/>
      <c r="I117" s="195" t="n">
        <v>329</v>
      </c>
      <c r="J117" s="196" t="s">
        <v>212</v>
      </c>
      <c r="K117" s="197" t="n">
        <f aca="false">SUM(K121:K121)</f>
        <v>247013.43</v>
      </c>
      <c r="L117" s="197" t="n">
        <f aca="false">SUM(L121:L121)</f>
        <v>44500</v>
      </c>
      <c r="M117" s="197" t="n">
        <f aca="false">SUM(M121:M121)</f>
        <v>44500</v>
      </c>
      <c r="N117" s="197" t="n">
        <f aca="false">SUM(N118:N122)</f>
        <v>21000</v>
      </c>
      <c r="O117" s="197" t="n">
        <f aca="false">SUM(O118:O122)</f>
        <v>21000</v>
      </c>
      <c r="P117" s="197" t="n">
        <f aca="false">SUM(P118:P122)</f>
        <v>21362</v>
      </c>
      <c r="Q117" s="197" t="n">
        <f aca="false">SUM(Q118:Q122)</f>
        <v>21362</v>
      </c>
      <c r="R117" s="197" t="n">
        <f aca="false">SUM(R118:R122)</f>
        <v>15900.84</v>
      </c>
      <c r="S117" s="197" t="n">
        <f aca="false">SUM(S118:S122)</f>
        <v>25000</v>
      </c>
      <c r="T117" s="197" t="n">
        <f aca="false">SUM(T118:T122)</f>
        <v>8027.64</v>
      </c>
      <c r="U117" s="197" t="n">
        <f aca="false">SUM(U118:U122)</f>
        <v>0</v>
      </c>
      <c r="V117" s="197" t="n">
        <f aca="false">SUM(V118:V122)</f>
        <v>257.183275699466</v>
      </c>
      <c r="W117" s="197" t="n">
        <f aca="false">SUM(W118:W122)</f>
        <v>44000</v>
      </c>
      <c r="X117" s="197" t="n">
        <f aca="false">SUM(X118:X122)</f>
        <v>95700</v>
      </c>
      <c r="Y117" s="197" t="n">
        <f aca="false">SUM(Y118:Y123)</f>
        <v>142296</v>
      </c>
      <c r="Z117" s="197" t="n">
        <f aca="false">SUM(Z118:Z123)</f>
        <v>1174004</v>
      </c>
      <c r="AA117" s="197" t="n">
        <f aca="false">SUM(AA118:AA123)</f>
        <v>163000</v>
      </c>
      <c r="AB117" s="197" t="n">
        <f aca="false">SUM(AB118:AB123)</f>
        <v>29492.02</v>
      </c>
      <c r="AC117" s="197" t="n">
        <f aca="false">SUM(AC118:AC123)</f>
        <v>233000</v>
      </c>
      <c r="AD117" s="197" t="n">
        <f aca="false">SUM(AD118:AD123)</f>
        <v>85500</v>
      </c>
      <c r="AE117" s="197" t="n">
        <f aca="false">SUM(AE118:AE123)</f>
        <v>0</v>
      </c>
      <c r="AF117" s="197" t="n">
        <f aca="false">SUM(AF118:AF123)</f>
        <v>0</v>
      </c>
      <c r="AG117" s="197" t="n">
        <f aca="false">SUM(AG118:AG123)</f>
        <v>85500</v>
      </c>
      <c r="AH117" s="197" t="n">
        <f aca="false">SUM(AH118:AH123)</f>
        <v>41781.32</v>
      </c>
      <c r="AI117" s="197" t="n">
        <f aca="false">SUM(AI118:AI123)</f>
        <v>229200</v>
      </c>
      <c r="AJ117" s="197" t="n">
        <f aca="false">SUM(AJ118:AJ123)</f>
        <v>19146.15</v>
      </c>
      <c r="AK117" s="197" t="n">
        <v>269691.6</v>
      </c>
      <c r="AL117" s="197" t="n">
        <f aca="false">SUM(AL118:AL123)</f>
        <v>15000</v>
      </c>
      <c r="AM117" s="197" t="n">
        <f aca="false">SUM(AM118:AM123)</f>
        <v>125500</v>
      </c>
      <c r="AN117" s="197" t="n">
        <f aca="false">SUM(AN118:AN123)</f>
        <v>164191.6</v>
      </c>
      <c r="AO117" s="176" t="n">
        <f aca="false">SUM(AN117/$AN$10)</f>
        <v>21791.9702700909</v>
      </c>
      <c r="AP117" s="188" t="n">
        <f aca="false">SUM(AP118:AP123)</f>
        <v>125000</v>
      </c>
      <c r="AQ117" s="188"/>
      <c r="AR117" s="176" t="n">
        <f aca="false">SUM(AP117/$AN$10)</f>
        <v>16590.3510518283</v>
      </c>
      <c r="AS117" s="188"/>
      <c r="AT117" s="188"/>
      <c r="AU117" s="176" t="n">
        <f aca="false">SUM(AU118:AU123)</f>
        <v>2342.66</v>
      </c>
      <c r="AV117" s="177" t="n">
        <f aca="false">SUM(AU117/AR117*100)</f>
        <v>14.120617416</v>
      </c>
      <c r="BB117" s="19" t="n">
        <f aca="false">SUM(AW117+AX117+AY117+AZ117+BA117)</f>
        <v>0</v>
      </c>
      <c r="BC117" s="143" t="n">
        <f aca="false">SUM(AU117-BB117)</f>
        <v>2342.66</v>
      </c>
    </row>
    <row r="118" customFormat="false" ht="12.75" hidden="true" customHeight="false" outlineLevel="0" collapsed="false">
      <c r="A118" s="193"/>
      <c r="B118" s="194"/>
      <c r="C118" s="194"/>
      <c r="D118" s="194"/>
      <c r="E118" s="194"/>
      <c r="F118" s="194"/>
      <c r="G118" s="194"/>
      <c r="H118" s="194"/>
      <c r="I118" s="195" t="n">
        <v>32931</v>
      </c>
      <c r="J118" s="196" t="s">
        <v>302</v>
      </c>
      <c r="K118" s="197"/>
      <c r="L118" s="197"/>
      <c r="M118" s="197"/>
      <c r="N118" s="197" t="n">
        <v>15000</v>
      </c>
      <c r="O118" s="197" t="n">
        <v>15000</v>
      </c>
      <c r="P118" s="197" t="n">
        <v>15000</v>
      </c>
      <c r="Q118" s="197" t="n">
        <v>15000</v>
      </c>
      <c r="R118" s="197" t="n">
        <v>6124.59</v>
      </c>
      <c r="S118" s="197" t="n">
        <v>15000</v>
      </c>
      <c r="T118" s="197" t="n">
        <v>4490.14</v>
      </c>
      <c r="U118" s="197"/>
      <c r="V118" s="176" t="n">
        <f aca="false">S118/P118*100</f>
        <v>100</v>
      </c>
      <c r="W118" s="188" t="n">
        <v>15000</v>
      </c>
      <c r="X118" s="197" t="n">
        <v>35000</v>
      </c>
      <c r="Y118" s="197" t="n">
        <v>35000</v>
      </c>
      <c r="Z118" s="197" t="n">
        <v>40000</v>
      </c>
      <c r="AA118" s="197" t="n">
        <v>35000</v>
      </c>
      <c r="AB118" s="188" t="n">
        <v>8714.75</v>
      </c>
      <c r="AC118" s="197" t="n">
        <v>35000</v>
      </c>
      <c r="AD118" s="197" t="n">
        <v>35000</v>
      </c>
      <c r="AE118" s="197"/>
      <c r="AF118" s="197"/>
      <c r="AG118" s="198" t="n">
        <f aca="false">SUM(AD118+AE118-AF118)</f>
        <v>35000</v>
      </c>
      <c r="AH118" s="197" t="n">
        <v>17082.95</v>
      </c>
      <c r="AI118" s="197" t="n">
        <v>40000</v>
      </c>
      <c r="AJ118" s="129" t="n">
        <v>5090.41</v>
      </c>
      <c r="AK118" s="197" t="n">
        <v>40000</v>
      </c>
      <c r="AL118" s="197"/>
      <c r="AM118" s="197"/>
      <c r="AN118" s="129" t="n">
        <f aca="false">SUM(AK118+AL118-AM118)</f>
        <v>40000</v>
      </c>
      <c r="AO118" s="176" t="n">
        <f aca="false">SUM(AN118/$AN$10)</f>
        <v>5308.91233658504</v>
      </c>
      <c r="AP118" s="131" t="n">
        <v>40000</v>
      </c>
      <c r="AQ118" s="131"/>
      <c r="AR118" s="176" t="n">
        <f aca="false">SUM(AP118/$AN$10)</f>
        <v>5308.91233658504</v>
      </c>
      <c r="AS118" s="131"/>
      <c r="AT118" s="131"/>
      <c r="AU118" s="176" t="n">
        <v>956.98</v>
      </c>
      <c r="AV118" s="177" t="n">
        <f aca="false">SUM(AU118/AR118*100)</f>
        <v>18.025914525</v>
      </c>
      <c r="AW118" s="176" t="n">
        <v>956.98</v>
      </c>
      <c r="BB118" s="19" t="n">
        <f aca="false">SUM(AW118+AX118+AY118+AZ118+BA118)</f>
        <v>956.98</v>
      </c>
      <c r="BC118" s="143" t="n">
        <f aca="false">SUM(AU118-BB118)</f>
        <v>0</v>
      </c>
    </row>
    <row r="119" customFormat="false" ht="12.75" hidden="true" customHeight="false" outlineLevel="0" collapsed="false">
      <c r="A119" s="193"/>
      <c r="B119" s="194"/>
      <c r="C119" s="194"/>
      <c r="D119" s="194"/>
      <c r="E119" s="194"/>
      <c r="F119" s="194"/>
      <c r="G119" s="194"/>
      <c r="H119" s="194"/>
      <c r="I119" s="195" t="n">
        <v>32955</v>
      </c>
      <c r="J119" s="196" t="s">
        <v>303</v>
      </c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76"/>
      <c r="W119" s="188"/>
      <c r="X119" s="197" t="n">
        <v>15000</v>
      </c>
      <c r="Y119" s="197" t="n">
        <v>15000</v>
      </c>
      <c r="Z119" s="197" t="n">
        <v>15100</v>
      </c>
      <c r="AA119" s="197" t="n">
        <v>15000</v>
      </c>
      <c r="AB119" s="197" t="n">
        <v>6673.33</v>
      </c>
      <c r="AC119" s="197" t="n">
        <v>15000</v>
      </c>
      <c r="AD119" s="197" t="n">
        <v>15000</v>
      </c>
      <c r="AE119" s="197"/>
      <c r="AF119" s="197"/>
      <c r="AG119" s="198" t="n">
        <f aca="false">SUM(AD119+AE119-AF119)</f>
        <v>15000</v>
      </c>
      <c r="AH119" s="197" t="n">
        <v>4781.25</v>
      </c>
      <c r="AI119" s="197" t="n">
        <v>10000</v>
      </c>
      <c r="AJ119" s="129" t="n">
        <v>4250</v>
      </c>
      <c r="AK119" s="197" t="n">
        <v>10000</v>
      </c>
      <c r="AL119" s="197"/>
      <c r="AM119" s="197"/>
      <c r="AN119" s="129" t="n">
        <f aca="false">SUM(AK119+AL119-AM119)</f>
        <v>10000</v>
      </c>
      <c r="AO119" s="176" t="n">
        <f aca="false">SUM(AN119/$AN$10)</f>
        <v>1327.22808414626</v>
      </c>
      <c r="AP119" s="131" t="n">
        <v>10000</v>
      </c>
      <c r="AQ119" s="131"/>
      <c r="AR119" s="176" t="n">
        <f aca="false">SUM(AP119/$AN$10)</f>
        <v>1327.22808414626</v>
      </c>
      <c r="AS119" s="131"/>
      <c r="AT119" s="131"/>
      <c r="AU119" s="176" t="n">
        <v>451.24</v>
      </c>
      <c r="AV119" s="177" t="n">
        <f aca="false">SUM(AU119/AR119*100)</f>
        <v>33.9986778</v>
      </c>
      <c r="AW119" s="176" t="n">
        <v>451.24</v>
      </c>
      <c r="BB119" s="19" t="n">
        <f aca="false">SUM(AW119+AX119+AY119+AZ119+BA119)</f>
        <v>451.24</v>
      </c>
      <c r="BC119" s="143" t="n">
        <f aca="false">SUM(AU119-BB119)</f>
        <v>0</v>
      </c>
    </row>
    <row r="120" customFormat="false" ht="12.75" hidden="true" customHeight="false" outlineLevel="0" collapsed="false">
      <c r="A120" s="193"/>
      <c r="B120" s="194"/>
      <c r="C120" s="194"/>
      <c r="D120" s="194"/>
      <c r="E120" s="194"/>
      <c r="F120" s="194"/>
      <c r="G120" s="194"/>
      <c r="H120" s="194"/>
      <c r="I120" s="195" t="n">
        <v>32959</v>
      </c>
      <c r="J120" s="203" t="s">
        <v>304</v>
      </c>
      <c r="K120" s="197"/>
      <c r="L120" s="197"/>
      <c r="M120" s="197"/>
      <c r="N120" s="197"/>
      <c r="O120" s="197"/>
      <c r="P120" s="197"/>
      <c r="Q120" s="197"/>
      <c r="R120" s="197"/>
      <c r="S120" s="188"/>
      <c r="T120" s="197"/>
      <c r="U120" s="197"/>
      <c r="V120" s="176"/>
      <c r="W120" s="188"/>
      <c r="X120" s="197"/>
      <c r="Y120" s="197"/>
      <c r="Z120" s="197" t="n">
        <v>5000</v>
      </c>
      <c r="AA120" s="197" t="n">
        <v>5000</v>
      </c>
      <c r="AB120" s="197" t="n">
        <v>3261.38</v>
      </c>
      <c r="AC120" s="197" t="n">
        <v>5000</v>
      </c>
      <c r="AD120" s="197" t="n">
        <v>5000</v>
      </c>
      <c r="AE120" s="197"/>
      <c r="AF120" s="197"/>
      <c r="AG120" s="198" t="n">
        <f aca="false">SUM(AD120+AE120-AF120)</f>
        <v>5000</v>
      </c>
      <c r="AH120" s="204" t="n">
        <v>5112.93</v>
      </c>
      <c r="AI120" s="197" t="n">
        <v>5000</v>
      </c>
      <c r="AJ120" s="129" t="n">
        <v>0</v>
      </c>
      <c r="AK120" s="197" t="n">
        <v>5000</v>
      </c>
      <c r="AL120" s="197" t="n">
        <v>15000</v>
      </c>
      <c r="AM120" s="197"/>
      <c r="AN120" s="129" t="n">
        <f aca="false">SUM(AK120+AL120-AM120)</f>
        <v>20000</v>
      </c>
      <c r="AO120" s="176" t="n">
        <f aca="false">SUM(AN120/$AN$10)</f>
        <v>2654.45616829252</v>
      </c>
      <c r="AP120" s="131" t="n">
        <v>20000</v>
      </c>
      <c r="AQ120" s="131"/>
      <c r="AR120" s="176" t="n">
        <f aca="false">SUM(AP120/$AN$10)</f>
        <v>2654.45616829252</v>
      </c>
      <c r="AS120" s="131"/>
      <c r="AT120" s="131"/>
      <c r="AU120" s="176" t="n">
        <v>0</v>
      </c>
      <c r="AV120" s="177" t="n">
        <f aca="false">SUM(AU120/AR120*100)</f>
        <v>0</v>
      </c>
      <c r="AW120" s="176" t="n">
        <v>0</v>
      </c>
      <c r="BB120" s="19" t="n">
        <f aca="false">SUM(AW120+AX120+AY120+AZ120+BA120)</f>
        <v>0</v>
      </c>
      <c r="BC120" s="143" t="n">
        <f aca="false">SUM(AU120-BB120)</f>
        <v>0</v>
      </c>
    </row>
    <row r="121" customFormat="false" ht="12.75" hidden="true" customHeight="false" outlineLevel="0" collapsed="false">
      <c r="A121" s="193"/>
      <c r="B121" s="194"/>
      <c r="C121" s="194"/>
      <c r="D121" s="194"/>
      <c r="E121" s="194"/>
      <c r="F121" s="194"/>
      <c r="G121" s="194"/>
      <c r="H121" s="194"/>
      <c r="I121" s="195" t="n">
        <v>32991</v>
      </c>
      <c r="J121" s="196" t="s">
        <v>212</v>
      </c>
      <c r="K121" s="197" t="n">
        <v>247013.43</v>
      </c>
      <c r="L121" s="197" t="n">
        <v>44500</v>
      </c>
      <c r="M121" s="197" t="n">
        <v>44500</v>
      </c>
      <c r="N121" s="197" t="n">
        <v>6000</v>
      </c>
      <c r="O121" s="197" t="n">
        <v>6000</v>
      </c>
      <c r="P121" s="197" t="n">
        <v>6362</v>
      </c>
      <c r="Q121" s="197" t="n">
        <v>6362</v>
      </c>
      <c r="R121" s="197" t="n">
        <v>9776.25</v>
      </c>
      <c r="S121" s="197" t="n">
        <v>10000</v>
      </c>
      <c r="T121" s="197" t="n">
        <v>3537.5</v>
      </c>
      <c r="U121" s="197"/>
      <c r="V121" s="176" t="n">
        <f aca="false">S121/P121*100</f>
        <v>157.183275699466</v>
      </c>
      <c r="W121" s="188" t="n">
        <v>29000</v>
      </c>
      <c r="X121" s="197" t="n">
        <v>45700</v>
      </c>
      <c r="Y121" s="197" t="n">
        <v>85296</v>
      </c>
      <c r="Z121" s="197" t="n">
        <v>85296</v>
      </c>
      <c r="AA121" s="197" t="n">
        <v>100000</v>
      </c>
      <c r="AB121" s="197" t="n">
        <v>8834.98</v>
      </c>
      <c r="AC121" s="197" t="n">
        <v>100000</v>
      </c>
      <c r="AD121" s="197" t="n">
        <v>22500</v>
      </c>
      <c r="AE121" s="197"/>
      <c r="AF121" s="197"/>
      <c r="AG121" s="198" t="n">
        <f aca="false">SUM(AD121+AE121-AF121)</f>
        <v>22500</v>
      </c>
      <c r="AH121" s="197" t="n">
        <v>11584.19</v>
      </c>
      <c r="AI121" s="197" t="n">
        <v>100000</v>
      </c>
      <c r="AJ121" s="129" t="n">
        <v>8569.45</v>
      </c>
      <c r="AK121" s="197" t="n">
        <v>50000</v>
      </c>
      <c r="AL121" s="197"/>
      <c r="AM121" s="197"/>
      <c r="AN121" s="129" t="n">
        <f aca="false">SUM(AK121+AL121-AM121)</f>
        <v>50000</v>
      </c>
      <c r="AO121" s="176" t="n">
        <f aca="false">SUM(AN121/$AN$10)</f>
        <v>6636.1404207313</v>
      </c>
      <c r="AP121" s="131" t="n">
        <v>50000</v>
      </c>
      <c r="AQ121" s="131"/>
      <c r="AR121" s="176" t="n">
        <f aca="false">SUM(AP121/$AN$10)</f>
        <v>6636.1404207313</v>
      </c>
      <c r="AS121" s="131"/>
      <c r="AT121" s="131"/>
      <c r="AU121" s="176" t="n">
        <v>765.44</v>
      </c>
      <c r="AV121" s="177" t="n">
        <f aca="false">SUM(AU121/AR121*100)</f>
        <v>11.53441536</v>
      </c>
      <c r="AW121" s="176" t="n">
        <v>765.44</v>
      </c>
      <c r="BB121" s="19" t="n">
        <f aca="false">SUM(AW121+AX121+AY121+AZ121+BA121)</f>
        <v>765.44</v>
      </c>
      <c r="BC121" s="143" t="n">
        <f aca="false">SUM(AU121-BB121)</f>
        <v>0</v>
      </c>
    </row>
    <row r="122" customFormat="false" ht="12.75" hidden="true" customHeight="false" outlineLevel="0" collapsed="false">
      <c r="A122" s="193"/>
      <c r="B122" s="194"/>
      <c r="C122" s="194"/>
      <c r="D122" s="194"/>
      <c r="E122" s="194"/>
      <c r="F122" s="194"/>
      <c r="G122" s="194"/>
      <c r="H122" s="194"/>
      <c r="I122" s="195" t="n">
        <v>32991</v>
      </c>
      <c r="J122" s="196" t="s">
        <v>305</v>
      </c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76"/>
      <c r="W122" s="188"/>
      <c r="X122" s="197"/>
      <c r="Y122" s="197" t="n">
        <v>7000</v>
      </c>
      <c r="Z122" s="197" t="n">
        <v>7000</v>
      </c>
      <c r="AA122" s="197" t="n">
        <v>8000</v>
      </c>
      <c r="AB122" s="197" t="n">
        <v>2007.58</v>
      </c>
      <c r="AC122" s="197" t="n">
        <v>8000</v>
      </c>
      <c r="AD122" s="197" t="n">
        <v>8000</v>
      </c>
      <c r="AE122" s="197"/>
      <c r="AF122" s="197"/>
      <c r="AG122" s="198" t="n">
        <f aca="false">SUM(AD122+AE122-AF122)</f>
        <v>8000</v>
      </c>
      <c r="AH122" s="197" t="n">
        <v>3220</v>
      </c>
      <c r="AI122" s="197" t="n">
        <v>8000</v>
      </c>
      <c r="AJ122" s="129" t="n">
        <v>1236.29</v>
      </c>
      <c r="AK122" s="197" t="n">
        <v>8000</v>
      </c>
      <c r="AL122" s="197"/>
      <c r="AM122" s="197"/>
      <c r="AN122" s="129" t="n">
        <f aca="false">SUM(AK122+AL122-AM122)</f>
        <v>8000</v>
      </c>
      <c r="AO122" s="176" t="n">
        <f aca="false">SUM(AN122/$AN$10)</f>
        <v>1061.78246731701</v>
      </c>
      <c r="AP122" s="131" t="n">
        <v>5000</v>
      </c>
      <c r="AQ122" s="131"/>
      <c r="AR122" s="176" t="n">
        <f aca="false">SUM(AP122/$AN$10)</f>
        <v>663.61404207313</v>
      </c>
      <c r="AS122" s="131"/>
      <c r="AT122" s="131"/>
      <c r="AU122" s="176" t="n">
        <v>169</v>
      </c>
      <c r="AV122" s="177" t="n">
        <f aca="false">SUM(AU122/AR122*100)</f>
        <v>25.46661</v>
      </c>
      <c r="AW122" s="176" t="n">
        <v>169</v>
      </c>
      <c r="BB122" s="19" t="n">
        <f aca="false">SUM(AW122+AX122+AY122+AZ122+BA122)</f>
        <v>169</v>
      </c>
      <c r="BC122" s="143" t="n">
        <f aca="false">SUM(AU122-BB122)</f>
        <v>0</v>
      </c>
    </row>
    <row r="123" customFormat="false" ht="12.75" hidden="true" customHeight="false" outlineLevel="0" collapsed="false">
      <c r="A123" s="193"/>
      <c r="B123" s="194"/>
      <c r="C123" s="194"/>
      <c r="D123" s="194"/>
      <c r="E123" s="194"/>
      <c r="F123" s="194"/>
      <c r="G123" s="194"/>
      <c r="H123" s="194"/>
      <c r="I123" s="195" t="n">
        <v>32999</v>
      </c>
      <c r="J123" s="196" t="s">
        <v>306</v>
      </c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76"/>
      <c r="W123" s="188"/>
      <c r="X123" s="197"/>
      <c r="Y123" s="197"/>
      <c r="Z123" s="197" t="n">
        <v>1021608</v>
      </c>
      <c r="AA123" s="197" t="n">
        <v>0</v>
      </c>
      <c r="AB123" s="197"/>
      <c r="AC123" s="197" t="n">
        <v>70000</v>
      </c>
      <c r="AD123" s="197" t="n">
        <v>0</v>
      </c>
      <c r="AE123" s="197"/>
      <c r="AF123" s="197"/>
      <c r="AG123" s="198" t="n">
        <f aca="false">SUM(AD123+AE123-AF123)</f>
        <v>0</v>
      </c>
      <c r="AH123" s="197"/>
      <c r="AI123" s="197" t="n">
        <v>66200</v>
      </c>
      <c r="AJ123" s="129" t="n">
        <v>0</v>
      </c>
      <c r="AK123" s="197" t="n">
        <v>161691.6</v>
      </c>
      <c r="AL123" s="129"/>
      <c r="AM123" s="197" t="n">
        <v>125500</v>
      </c>
      <c r="AN123" s="129" t="n">
        <f aca="false">SUM(AK123+AL123-AM123)</f>
        <v>36191.6</v>
      </c>
      <c r="AO123" s="176" t="n">
        <f aca="false">SUM(AN123/$AN$10)</f>
        <v>4803.45079301878</v>
      </c>
      <c r="AP123" s="131"/>
      <c r="AQ123" s="131"/>
      <c r="AR123" s="176" t="n">
        <f aca="false">SUM(AP123/$AN$10)</f>
        <v>0</v>
      </c>
      <c r="AS123" s="131"/>
      <c r="AT123" s="131"/>
      <c r="AU123" s="176"/>
      <c r="AV123" s="177" t="n">
        <v>0</v>
      </c>
      <c r="BB123" s="19" t="n">
        <f aca="false">SUM(AW123+AX123+AY123+AZ123+BA123)</f>
        <v>0</v>
      </c>
      <c r="BC123" s="143" t="n">
        <f aca="false">SUM(AU123-BB123)</f>
        <v>0</v>
      </c>
    </row>
    <row r="124" customFormat="false" ht="12.75" hidden="true" customHeight="false" outlineLevel="0" collapsed="false">
      <c r="A124" s="178" t="s">
        <v>307</v>
      </c>
      <c r="B124" s="172"/>
      <c r="C124" s="172"/>
      <c r="D124" s="172"/>
      <c r="E124" s="172"/>
      <c r="F124" s="172"/>
      <c r="G124" s="172"/>
      <c r="H124" s="172"/>
      <c r="I124" s="185" t="s">
        <v>207</v>
      </c>
      <c r="J124" s="186" t="s">
        <v>308</v>
      </c>
      <c r="K124" s="187" t="n">
        <f aca="false">SUM(K125)</f>
        <v>13210.38</v>
      </c>
      <c r="L124" s="187" t="n">
        <f aca="false">SUM(L125)</f>
        <v>11000</v>
      </c>
      <c r="M124" s="187" t="n">
        <f aca="false">SUM(M125)</f>
        <v>11000</v>
      </c>
      <c r="N124" s="187" t="n">
        <f aca="false">SUM(N125)</f>
        <v>13000</v>
      </c>
      <c r="O124" s="187" t="n">
        <f aca="false">SUM(O125)</f>
        <v>13000</v>
      </c>
      <c r="P124" s="187" t="n">
        <f aca="false">SUM(P125)</f>
        <v>10000</v>
      </c>
      <c r="Q124" s="187" t="n">
        <f aca="false">SUM(Q125)</f>
        <v>10000</v>
      </c>
      <c r="R124" s="187" t="n">
        <f aca="false">SUM(R125)</f>
        <v>4750.33</v>
      </c>
      <c r="S124" s="187" t="n">
        <f aca="false">SUM(S125)</f>
        <v>10000</v>
      </c>
      <c r="T124" s="187" t="n">
        <f aca="false">SUM(T125)</f>
        <v>4705.82</v>
      </c>
      <c r="U124" s="187" t="n">
        <f aca="false">SUM(U125)</f>
        <v>0</v>
      </c>
      <c r="V124" s="187" t="n">
        <f aca="false">SUM(V125)</f>
        <v>100</v>
      </c>
      <c r="W124" s="187" t="n">
        <f aca="false">SUM(W125)</f>
        <v>10000</v>
      </c>
      <c r="X124" s="187" t="n">
        <f aca="false">SUM(X125)</f>
        <v>20000</v>
      </c>
      <c r="Y124" s="187" t="n">
        <f aca="false">SUM(Y125)</f>
        <v>8000</v>
      </c>
      <c r="Z124" s="187" t="n">
        <f aca="false">SUM(Z125)</f>
        <v>11000</v>
      </c>
      <c r="AA124" s="187" t="n">
        <f aca="false">SUM(AA125)</f>
        <v>10000</v>
      </c>
      <c r="AB124" s="187" t="n">
        <f aca="false">SUM(AB125)</f>
        <v>6404.21</v>
      </c>
      <c r="AC124" s="187" t="n">
        <f aca="false">SUM(AC125)</f>
        <v>13000</v>
      </c>
      <c r="AD124" s="187" t="n">
        <f aca="false">SUM(AD125)</f>
        <v>20000</v>
      </c>
      <c r="AE124" s="187" t="n">
        <f aca="false">SUM(AE125)</f>
        <v>0</v>
      </c>
      <c r="AF124" s="187" t="n">
        <f aca="false">SUM(AF125)</f>
        <v>0</v>
      </c>
      <c r="AG124" s="187" t="n">
        <f aca="false">SUM(AG125)</f>
        <v>20000</v>
      </c>
      <c r="AH124" s="187" t="n">
        <f aca="false">SUM(AH125)</f>
        <v>15827.68</v>
      </c>
      <c r="AI124" s="187" t="n">
        <f aca="false">SUM(AI125)</f>
        <v>20000</v>
      </c>
      <c r="AJ124" s="187" t="n">
        <f aca="false">SUM(AJ125)</f>
        <v>8448.85</v>
      </c>
      <c r="AK124" s="187" t="n">
        <f aca="false">SUM(AK125)</f>
        <v>20000</v>
      </c>
      <c r="AL124" s="187" t="n">
        <f aca="false">SUM(AL125)</f>
        <v>0</v>
      </c>
      <c r="AM124" s="187" t="n">
        <f aca="false">SUM(AM125)</f>
        <v>0</v>
      </c>
      <c r="AN124" s="187" t="n">
        <f aca="false">SUM(AN125)</f>
        <v>20000</v>
      </c>
      <c r="AO124" s="176" t="n">
        <f aca="false">SUM(AN124/$AN$10)</f>
        <v>2654.45616829252</v>
      </c>
      <c r="AP124" s="188" t="n">
        <f aca="false">SUM(AP125)</f>
        <v>34000</v>
      </c>
      <c r="AQ124" s="188" t="n">
        <f aca="false">SUM(AQ125)</f>
        <v>0</v>
      </c>
      <c r="AR124" s="176" t="n">
        <f aca="false">SUM(AP124/$AN$10)</f>
        <v>4512.57548609729</v>
      </c>
      <c r="AS124" s="188" t="n">
        <f aca="false">SUM(AS125)</f>
        <v>35000</v>
      </c>
      <c r="AT124" s="188" t="n">
        <f aca="false">SUM(AT125)</f>
        <v>0</v>
      </c>
      <c r="AU124" s="176" t="n">
        <f aca="false">SUM(AU125)</f>
        <v>1493.9</v>
      </c>
      <c r="AV124" s="177" t="n">
        <f aca="false">SUM(AU124/AR124*100)</f>
        <v>33.1052633823529</v>
      </c>
      <c r="BB124" s="19" t="n">
        <f aca="false">SUM(AW124+AX124+AY124+AZ124+BA124)</f>
        <v>0</v>
      </c>
      <c r="BC124" s="143" t="n">
        <f aca="false">SUM(AU124-BB124)</f>
        <v>1493.9</v>
      </c>
    </row>
    <row r="125" customFormat="false" ht="12.75" hidden="true" customHeight="false" outlineLevel="0" collapsed="false">
      <c r="A125" s="178"/>
      <c r="B125" s="172"/>
      <c r="C125" s="172"/>
      <c r="D125" s="172"/>
      <c r="E125" s="172"/>
      <c r="F125" s="172"/>
      <c r="G125" s="172"/>
      <c r="H125" s="172"/>
      <c r="I125" s="185" t="s">
        <v>209</v>
      </c>
      <c r="J125" s="186"/>
      <c r="K125" s="187" t="n">
        <f aca="false">SUM(K127)</f>
        <v>13210.38</v>
      </c>
      <c r="L125" s="187" t="n">
        <f aca="false">SUM(L127)</f>
        <v>11000</v>
      </c>
      <c r="M125" s="187" t="n">
        <f aca="false">SUM(M127)</f>
        <v>11000</v>
      </c>
      <c r="N125" s="187" t="n">
        <f aca="false">SUM(N127)</f>
        <v>13000</v>
      </c>
      <c r="O125" s="187" t="n">
        <f aca="false">SUM(O127)</f>
        <v>13000</v>
      </c>
      <c r="P125" s="187" t="n">
        <f aca="false">SUM(P127)</f>
        <v>10000</v>
      </c>
      <c r="Q125" s="187" t="n">
        <f aca="false">SUM(Q127)</f>
        <v>10000</v>
      </c>
      <c r="R125" s="187" t="n">
        <f aca="false">SUM(R127)</f>
        <v>4750.33</v>
      </c>
      <c r="S125" s="187" t="n">
        <f aca="false">SUM(S127)</f>
        <v>10000</v>
      </c>
      <c r="T125" s="187" t="n">
        <f aca="false">SUM(T127)</f>
        <v>4705.82</v>
      </c>
      <c r="U125" s="187" t="n">
        <f aca="false">SUM(U127)</f>
        <v>0</v>
      </c>
      <c r="V125" s="187" t="n">
        <f aca="false">SUM(V127)</f>
        <v>100</v>
      </c>
      <c r="W125" s="187" t="n">
        <f aca="false">SUM(W127)</f>
        <v>10000</v>
      </c>
      <c r="X125" s="187" t="n">
        <f aca="false">SUM(X127)</f>
        <v>20000</v>
      </c>
      <c r="Y125" s="187" t="n">
        <f aca="false">SUM(Y127)</f>
        <v>8000</v>
      </c>
      <c r="Z125" s="187" t="n">
        <f aca="false">SUM(Z127)</f>
        <v>11000</v>
      </c>
      <c r="AA125" s="187" t="n">
        <f aca="false">SUM(AA127)</f>
        <v>10000</v>
      </c>
      <c r="AB125" s="187" t="n">
        <f aca="false">SUM(AB127)</f>
        <v>6404.21</v>
      </c>
      <c r="AC125" s="187" t="n">
        <f aca="false">SUM(AC127)</f>
        <v>13000</v>
      </c>
      <c r="AD125" s="187" t="n">
        <f aca="false">SUM(AD127)</f>
        <v>20000</v>
      </c>
      <c r="AE125" s="187" t="n">
        <f aca="false">SUM(AE127)</f>
        <v>0</v>
      </c>
      <c r="AF125" s="187" t="n">
        <f aca="false">SUM(AF127)</f>
        <v>0</v>
      </c>
      <c r="AG125" s="187" t="n">
        <f aca="false">SUM(AG127)</f>
        <v>20000</v>
      </c>
      <c r="AH125" s="187" t="n">
        <f aca="false">SUM(AH127)</f>
        <v>15827.68</v>
      </c>
      <c r="AI125" s="187" t="n">
        <f aca="false">SUM(AI127)</f>
        <v>20000</v>
      </c>
      <c r="AJ125" s="187" t="n">
        <f aca="false">SUM(AJ127)</f>
        <v>8448.85</v>
      </c>
      <c r="AK125" s="187" t="n">
        <f aca="false">SUM(AK127)</f>
        <v>20000</v>
      </c>
      <c r="AL125" s="187" t="n">
        <f aca="false">SUM(AL127)</f>
        <v>0</v>
      </c>
      <c r="AM125" s="187" t="n">
        <f aca="false">SUM(AM127)</f>
        <v>0</v>
      </c>
      <c r="AN125" s="187" t="n">
        <f aca="false">SUM(AN127)</f>
        <v>20000</v>
      </c>
      <c r="AO125" s="176" t="n">
        <f aca="false">SUM(AN125/$AN$10)</f>
        <v>2654.45616829252</v>
      </c>
      <c r="AP125" s="188" t="n">
        <f aca="false">SUM(AP127)</f>
        <v>34000</v>
      </c>
      <c r="AQ125" s="188" t="n">
        <f aca="false">SUM(AQ127)</f>
        <v>0</v>
      </c>
      <c r="AR125" s="176" t="n">
        <f aca="false">SUM(AP125/$AN$10)</f>
        <v>4512.57548609729</v>
      </c>
      <c r="AS125" s="188" t="n">
        <f aca="false">SUM(AS127)</f>
        <v>35000</v>
      </c>
      <c r="AT125" s="188" t="n">
        <f aca="false">SUM(AT127)</f>
        <v>0</v>
      </c>
      <c r="AU125" s="176" t="n">
        <f aca="false">SUM(AU126)</f>
        <v>1493.9</v>
      </c>
      <c r="AV125" s="177" t="n">
        <f aca="false">SUM(AU125/AR125*100)</f>
        <v>33.1052633823529</v>
      </c>
      <c r="BB125" s="19" t="n">
        <f aca="false">SUM(AW125+AX125+AY125+AZ125+BA125)</f>
        <v>0</v>
      </c>
      <c r="BC125" s="143" t="n">
        <f aca="false">SUM(AU125-BB125)</f>
        <v>1493.9</v>
      </c>
    </row>
    <row r="126" customFormat="false" ht="12.75" hidden="true" customHeight="false" outlineLevel="0" collapsed="false">
      <c r="A126" s="178"/>
      <c r="B126" s="172" t="s">
        <v>210</v>
      </c>
      <c r="C126" s="172"/>
      <c r="D126" s="172"/>
      <c r="E126" s="172"/>
      <c r="F126" s="172"/>
      <c r="G126" s="172"/>
      <c r="H126" s="172"/>
      <c r="I126" s="185" t="s">
        <v>211</v>
      </c>
      <c r="J126" s="186" t="s">
        <v>114</v>
      </c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  <c r="AF126" s="187"/>
      <c r="AG126" s="187"/>
      <c r="AH126" s="187"/>
      <c r="AI126" s="187"/>
      <c r="AJ126" s="187"/>
      <c r="AK126" s="187"/>
      <c r="AL126" s="187"/>
      <c r="AM126" s="187"/>
      <c r="AN126" s="187"/>
      <c r="AO126" s="176" t="n">
        <f aca="false">SUM(AN126/$AN$10)</f>
        <v>0</v>
      </c>
      <c r="AP126" s="188" t="n">
        <v>34000</v>
      </c>
      <c r="AQ126" s="188"/>
      <c r="AR126" s="176" t="n">
        <f aca="false">SUM(AP126/$AN$10)</f>
        <v>4512.57548609729</v>
      </c>
      <c r="AS126" s="188" t="n">
        <v>35000</v>
      </c>
      <c r="AT126" s="188"/>
      <c r="AU126" s="176" t="n">
        <f aca="false">SUM(AU127)</f>
        <v>1493.9</v>
      </c>
      <c r="AV126" s="177" t="n">
        <f aca="false">SUM(AU126/AR126*100)</f>
        <v>33.1052633823529</v>
      </c>
      <c r="BC126" s="143" t="n">
        <f aca="false">SUM(AU126-BB126)</f>
        <v>1493.9</v>
      </c>
    </row>
    <row r="127" customFormat="false" ht="12.75" hidden="true" customHeight="false" outlineLevel="0" collapsed="false">
      <c r="A127" s="189"/>
      <c r="B127" s="190"/>
      <c r="C127" s="190"/>
      <c r="D127" s="190"/>
      <c r="E127" s="190"/>
      <c r="F127" s="190"/>
      <c r="G127" s="190"/>
      <c r="H127" s="190"/>
      <c r="I127" s="191" t="n">
        <v>3</v>
      </c>
      <c r="J127" s="84" t="s">
        <v>64</v>
      </c>
      <c r="K127" s="192" t="n">
        <f aca="false">SUM(K128)</f>
        <v>13210.38</v>
      </c>
      <c r="L127" s="192" t="n">
        <f aca="false">SUM(L128)</f>
        <v>11000</v>
      </c>
      <c r="M127" s="192" t="n">
        <f aca="false">SUM(M128)</f>
        <v>11000</v>
      </c>
      <c r="N127" s="192" t="n">
        <f aca="false">SUM(N128)</f>
        <v>13000</v>
      </c>
      <c r="O127" s="192" t="n">
        <f aca="false">SUM(O128)</f>
        <v>13000</v>
      </c>
      <c r="P127" s="192" t="n">
        <f aca="false">SUM(P128)</f>
        <v>10000</v>
      </c>
      <c r="Q127" s="192" t="n">
        <f aca="false">SUM(Q128)</f>
        <v>10000</v>
      </c>
      <c r="R127" s="192" t="n">
        <f aca="false">SUM(R128)</f>
        <v>4750.33</v>
      </c>
      <c r="S127" s="192" t="n">
        <f aca="false">SUM(S128)</f>
        <v>10000</v>
      </c>
      <c r="T127" s="192" t="n">
        <f aca="false">SUM(T128)</f>
        <v>4705.82</v>
      </c>
      <c r="U127" s="192" t="n">
        <f aca="false">SUM(U128)</f>
        <v>0</v>
      </c>
      <c r="V127" s="192" t="n">
        <f aca="false">SUM(V128)</f>
        <v>100</v>
      </c>
      <c r="W127" s="192" t="n">
        <f aca="false">SUM(W128)</f>
        <v>10000</v>
      </c>
      <c r="X127" s="192" t="n">
        <f aca="false">SUM(X128)</f>
        <v>20000</v>
      </c>
      <c r="Y127" s="192" t="n">
        <f aca="false">SUM(Y128)</f>
        <v>8000</v>
      </c>
      <c r="Z127" s="192" t="n">
        <f aca="false">SUM(Z128)</f>
        <v>11000</v>
      </c>
      <c r="AA127" s="192" t="n">
        <f aca="false">SUM(AA128)</f>
        <v>10000</v>
      </c>
      <c r="AB127" s="192" t="n">
        <f aca="false">SUM(AB128)</f>
        <v>6404.21</v>
      </c>
      <c r="AC127" s="192" t="n">
        <f aca="false">SUM(AC128)</f>
        <v>13000</v>
      </c>
      <c r="AD127" s="192" t="n">
        <f aca="false">SUM(AD128)</f>
        <v>20000</v>
      </c>
      <c r="AE127" s="192" t="n">
        <f aca="false">SUM(AE128)</f>
        <v>0</v>
      </c>
      <c r="AF127" s="192" t="n">
        <f aca="false">SUM(AF128)</f>
        <v>0</v>
      </c>
      <c r="AG127" s="192" t="n">
        <f aca="false">SUM(AG128)</f>
        <v>20000</v>
      </c>
      <c r="AH127" s="192" t="n">
        <f aca="false">SUM(AH128)</f>
        <v>15827.68</v>
      </c>
      <c r="AI127" s="192" t="n">
        <f aca="false">SUM(AI128)</f>
        <v>20000</v>
      </c>
      <c r="AJ127" s="192" t="n">
        <f aca="false">SUM(AJ128)</f>
        <v>8448.85</v>
      </c>
      <c r="AK127" s="192" t="n">
        <f aca="false">SUM(AK128)</f>
        <v>20000</v>
      </c>
      <c r="AL127" s="192" t="n">
        <f aca="false">SUM(AL128)</f>
        <v>0</v>
      </c>
      <c r="AM127" s="192" t="n">
        <f aca="false">SUM(AM128)</f>
        <v>0</v>
      </c>
      <c r="AN127" s="192" t="n">
        <f aca="false">SUM(AN128)</f>
        <v>20000</v>
      </c>
      <c r="AO127" s="176" t="n">
        <f aca="false">SUM(AN127/$AN$10)</f>
        <v>2654.45616829252</v>
      </c>
      <c r="AP127" s="176" t="n">
        <f aca="false">SUM(AP128)</f>
        <v>34000</v>
      </c>
      <c r="AQ127" s="176" t="n">
        <f aca="false">SUM(AQ128)</f>
        <v>0</v>
      </c>
      <c r="AR127" s="176" t="n">
        <f aca="false">SUM(AP127/$AN$10)</f>
        <v>4512.57548609729</v>
      </c>
      <c r="AS127" s="176" t="n">
        <f aca="false">SUM(AS128)</f>
        <v>35000</v>
      </c>
      <c r="AT127" s="176" t="n">
        <f aca="false">SUM(AT128)</f>
        <v>0</v>
      </c>
      <c r="AU127" s="176" t="n">
        <f aca="false">SUM(AU128)</f>
        <v>1493.9</v>
      </c>
      <c r="AV127" s="177" t="n">
        <f aca="false">SUM(AU127/AR127*100)</f>
        <v>33.1052633823529</v>
      </c>
      <c r="BB127" s="19" t="n">
        <f aca="false">SUM(AW127+AX127+AY127+AZ127+BA127)</f>
        <v>0</v>
      </c>
      <c r="BC127" s="143" t="n">
        <f aca="false">SUM(AU127-BB127)</f>
        <v>1493.9</v>
      </c>
    </row>
    <row r="128" customFormat="false" ht="12.75" hidden="true" customHeight="false" outlineLevel="0" collapsed="false">
      <c r="A128" s="189"/>
      <c r="B128" s="190"/>
      <c r="C128" s="190"/>
      <c r="D128" s="190"/>
      <c r="E128" s="190"/>
      <c r="F128" s="190"/>
      <c r="G128" s="190"/>
      <c r="H128" s="190"/>
      <c r="I128" s="191" t="n">
        <v>34</v>
      </c>
      <c r="J128" s="84" t="s">
        <v>67</v>
      </c>
      <c r="K128" s="192" t="n">
        <f aca="false">SUM(K129)</f>
        <v>13210.38</v>
      </c>
      <c r="L128" s="192" t="n">
        <f aca="false">SUM(L129)</f>
        <v>11000</v>
      </c>
      <c r="M128" s="192" t="n">
        <f aca="false">SUM(M129)</f>
        <v>11000</v>
      </c>
      <c r="N128" s="192" t="n">
        <f aca="false">SUM(N129)</f>
        <v>13000</v>
      </c>
      <c r="O128" s="192" t="n">
        <f aca="false">SUM(O129)</f>
        <v>13000</v>
      </c>
      <c r="P128" s="192" t="n">
        <f aca="false">SUM(P129)</f>
        <v>10000</v>
      </c>
      <c r="Q128" s="192" t="n">
        <f aca="false">SUM(Q129)</f>
        <v>10000</v>
      </c>
      <c r="R128" s="192" t="n">
        <f aca="false">SUM(R129)</f>
        <v>4750.33</v>
      </c>
      <c r="S128" s="192" t="n">
        <f aca="false">SUM(S129)</f>
        <v>10000</v>
      </c>
      <c r="T128" s="192" t="n">
        <f aca="false">SUM(T129)</f>
        <v>4705.82</v>
      </c>
      <c r="U128" s="192" t="n">
        <f aca="false">SUM(U129)</f>
        <v>0</v>
      </c>
      <c r="V128" s="192" t="n">
        <f aca="false">SUM(V129)</f>
        <v>100</v>
      </c>
      <c r="W128" s="192" t="n">
        <f aca="false">SUM(W129)</f>
        <v>10000</v>
      </c>
      <c r="X128" s="192" t="n">
        <f aca="false">SUM(X129)</f>
        <v>20000</v>
      </c>
      <c r="Y128" s="192" t="n">
        <f aca="false">SUM(Y129)</f>
        <v>8000</v>
      </c>
      <c r="Z128" s="192" t="n">
        <f aca="false">SUM(Z129)</f>
        <v>11000</v>
      </c>
      <c r="AA128" s="192" t="n">
        <f aca="false">SUM(AA129)</f>
        <v>10000</v>
      </c>
      <c r="AB128" s="192" t="n">
        <f aca="false">SUM(AB129)</f>
        <v>6404.21</v>
      </c>
      <c r="AC128" s="192" t="n">
        <f aca="false">SUM(AC129)</f>
        <v>13000</v>
      </c>
      <c r="AD128" s="192" t="n">
        <f aca="false">SUM(AD129)</f>
        <v>20000</v>
      </c>
      <c r="AE128" s="192" t="n">
        <f aca="false">SUM(AE129)</f>
        <v>0</v>
      </c>
      <c r="AF128" s="192" t="n">
        <f aca="false">SUM(AF129)</f>
        <v>0</v>
      </c>
      <c r="AG128" s="192" t="n">
        <f aca="false">SUM(AG129)</f>
        <v>20000</v>
      </c>
      <c r="AH128" s="192" t="n">
        <f aca="false">SUM(AH129)</f>
        <v>15827.68</v>
      </c>
      <c r="AI128" s="192" t="n">
        <f aca="false">SUM(AI129)</f>
        <v>20000</v>
      </c>
      <c r="AJ128" s="192" t="n">
        <f aca="false">SUM(AJ129)</f>
        <v>8448.85</v>
      </c>
      <c r="AK128" s="192" t="n">
        <f aca="false">SUM(AK129)</f>
        <v>20000</v>
      </c>
      <c r="AL128" s="192" t="n">
        <f aca="false">SUM(AL129)</f>
        <v>0</v>
      </c>
      <c r="AM128" s="192" t="n">
        <f aca="false">SUM(AM129)</f>
        <v>0</v>
      </c>
      <c r="AN128" s="192" t="n">
        <f aca="false">SUM(AN129)</f>
        <v>20000</v>
      </c>
      <c r="AO128" s="176" t="n">
        <f aca="false">SUM(AN128/$AN$10)</f>
        <v>2654.45616829252</v>
      </c>
      <c r="AP128" s="176" t="n">
        <f aca="false">SUM(AP129)</f>
        <v>34000</v>
      </c>
      <c r="AQ128" s="176"/>
      <c r="AR128" s="176" t="n">
        <f aca="false">SUM(AP128/$AN$10)</f>
        <v>4512.57548609729</v>
      </c>
      <c r="AS128" s="176" t="n">
        <v>35000</v>
      </c>
      <c r="AT128" s="176"/>
      <c r="AU128" s="176" t="n">
        <f aca="false">SUM(AU129)</f>
        <v>1493.9</v>
      </c>
      <c r="AV128" s="177" t="n">
        <f aca="false">SUM(AU128/AR128*100)</f>
        <v>33.1052633823529</v>
      </c>
      <c r="BB128" s="19" t="n">
        <f aca="false">SUM(AW128+AX128+AY128+AZ128+BA128)</f>
        <v>0</v>
      </c>
      <c r="BC128" s="143" t="n">
        <f aca="false">SUM(AU128-BB128)</f>
        <v>1493.9</v>
      </c>
    </row>
    <row r="129" customFormat="false" ht="12.75" hidden="true" customHeight="false" outlineLevel="0" collapsed="false">
      <c r="A129" s="193"/>
      <c r="B129" s="194" t="s">
        <v>83</v>
      </c>
      <c r="C129" s="194"/>
      <c r="D129" s="194"/>
      <c r="E129" s="194"/>
      <c r="F129" s="194"/>
      <c r="G129" s="194"/>
      <c r="H129" s="194"/>
      <c r="I129" s="195" t="n">
        <v>343</v>
      </c>
      <c r="J129" s="196" t="s">
        <v>309</v>
      </c>
      <c r="K129" s="197" t="n">
        <f aca="false">SUM(K130)</f>
        <v>13210.38</v>
      </c>
      <c r="L129" s="197" t="n">
        <f aca="false">SUM(L130)</f>
        <v>11000</v>
      </c>
      <c r="M129" s="197" t="n">
        <f aca="false">SUM(M130)</f>
        <v>11000</v>
      </c>
      <c r="N129" s="197" t="n">
        <f aca="false">SUM(N130:N130)</f>
        <v>13000</v>
      </c>
      <c r="O129" s="197" t="n">
        <f aca="false">SUM(O130:O130)</f>
        <v>13000</v>
      </c>
      <c r="P129" s="197" t="n">
        <f aca="false">SUM(P130:P130)</f>
        <v>10000</v>
      </c>
      <c r="Q129" s="197" t="n">
        <f aca="false">SUM(Q130:Q130)</f>
        <v>10000</v>
      </c>
      <c r="R129" s="197" t="n">
        <f aca="false">SUM(R130:R130)</f>
        <v>4750.33</v>
      </c>
      <c r="S129" s="197" t="n">
        <f aca="false">SUM(S130:S130)</f>
        <v>10000</v>
      </c>
      <c r="T129" s="197" t="n">
        <f aca="false">SUM(T130:T130)</f>
        <v>4705.82</v>
      </c>
      <c r="U129" s="197" t="n">
        <f aca="false">SUM(U130:U130)</f>
        <v>0</v>
      </c>
      <c r="V129" s="197" t="n">
        <f aca="false">SUM(V130:V130)</f>
        <v>100</v>
      </c>
      <c r="W129" s="197" t="n">
        <f aca="false">SUM(W130:W130)</f>
        <v>10000</v>
      </c>
      <c r="X129" s="197" t="n">
        <f aca="false">SUM(X130:X130)</f>
        <v>20000</v>
      </c>
      <c r="Y129" s="197" t="n">
        <f aca="false">SUM(Y130:Y130)</f>
        <v>8000</v>
      </c>
      <c r="Z129" s="197" t="n">
        <f aca="false">SUM(Z130:Z130)</f>
        <v>11000</v>
      </c>
      <c r="AA129" s="197" t="n">
        <f aca="false">SUM(AA130:AA130)</f>
        <v>10000</v>
      </c>
      <c r="AB129" s="197" t="n">
        <f aca="false">SUM(AB130:AB130)</f>
        <v>6404.21</v>
      </c>
      <c r="AC129" s="197" t="n">
        <f aca="false">SUM(AC130:AC130)</f>
        <v>13000</v>
      </c>
      <c r="AD129" s="197" t="n">
        <f aca="false">SUM(AD130:AD130)</f>
        <v>20000</v>
      </c>
      <c r="AE129" s="197" t="n">
        <f aca="false">SUM(AE130:AE130)</f>
        <v>0</v>
      </c>
      <c r="AF129" s="197" t="n">
        <f aca="false">SUM(AF130:AF130)</f>
        <v>0</v>
      </c>
      <c r="AG129" s="197" t="n">
        <f aca="false">SUM(AG130:AG130)</f>
        <v>20000</v>
      </c>
      <c r="AH129" s="197" t="n">
        <f aca="false">SUM(AH130:AH130)</f>
        <v>15827.68</v>
      </c>
      <c r="AI129" s="197" t="n">
        <f aca="false">SUM(AI130:AI130)</f>
        <v>20000</v>
      </c>
      <c r="AJ129" s="197" t="n">
        <f aca="false">SUM(AJ130:AJ130)</f>
        <v>8448.85</v>
      </c>
      <c r="AK129" s="197" t="n">
        <f aca="false">SUM(AK130:AK132)</f>
        <v>20000</v>
      </c>
      <c r="AL129" s="197" t="n">
        <f aca="false">SUM(AL130:AL132)</f>
        <v>0</v>
      </c>
      <c r="AM129" s="197" t="n">
        <f aca="false">SUM(AM130:AM132)</f>
        <v>0</v>
      </c>
      <c r="AN129" s="197" t="n">
        <f aca="false">SUM(AN130:AN132)</f>
        <v>20000</v>
      </c>
      <c r="AO129" s="176" t="n">
        <f aca="false">SUM(AN129/$AN$10)</f>
        <v>2654.45616829252</v>
      </c>
      <c r="AP129" s="188" t="n">
        <f aca="false">SUM(AP130:AP132)</f>
        <v>34000</v>
      </c>
      <c r="AQ129" s="188"/>
      <c r="AR129" s="176" t="n">
        <f aca="false">SUM(AP129/$AN$10)</f>
        <v>4512.57548609729</v>
      </c>
      <c r="AS129" s="188"/>
      <c r="AT129" s="188"/>
      <c r="AU129" s="176" t="n">
        <f aca="false">SUM(AU130:AU132)</f>
        <v>1493.9</v>
      </c>
      <c r="AV129" s="177" t="n">
        <f aca="false">SUM(AU129/AR129*100)</f>
        <v>33.1052633823529</v>
      </c>
      <c r="BB129" s="19" t="n">
        <f aca="false">SUM(AW129+AX129+AY129+AZ129+BA129)</f>
        <v>0</v>
      </c>
      <c r="BC129" s="143" t="n">
        <f aca="false">SUM(AU129-BB129)</f>
        <v>1493.9</v>
      </c>
    </row>
    <row r="130" customFormat="false" ht="12.75" hidden="true" customHeight="false" outlineLevel="0" collapsed="false">
      <c r="A130" s="193"/>
      <c r="B130" s="194"/>
      <c r="C130" s="194"/>
      <c r="D130" s="194"/>
      <c r="E130" s="194"/>
      <c r="F130" s="194"/>
      <c r="G130" s="194"/>
      <c r="H130" s="194"/>
      <c r="I130" s="195" t="n">
        <v>34311</v>
      </c>
      <c r="J130" s="196" t="s">
        <v>310</v>
      </c>
      <c r="K130" s="197" t="n">
        <v>13210.38</v>
      </c>
      <c r="L130" s="197" t="n">
        <v>11000</v>
      </c>
      <c r="M130" s="197" t="n">
        <v>11000</v>
      </c>
      <c r="N130" s="197" t="n">
        <v>13000</v>
      </c>
      <c r="O130" s="197" t="n">
        <v>13000</v>
      </c>
      <c r="P130" s="197" t="n">
        <v>10000</v>
      </c>
      <c r="Q130" s="197" t="n">
        <v>10000</v>
      </c>
      <c r="R130" s="197" t="n">
        <v>4750.33</v>
      </c>
      <c r="S130" s="197" t="n">
        <v>10000</v>
      </c>
      <c r="T130" s="197" t="n">
        <v>4705.82</v>
      </c>
      <c r="U130" s="197"/>
      <c r="V130" s="176" t="n">
        <f aca="false">S130/P130*100</f>
        <v>100</v>
      </c>
      <c r="W130" s="188" t="n">
        <v>10000</v>
      </c>
      <c r="X130" s="197" t="n">
        <v>20000</v>
      </c>
      <c r="Y130" s="197" t="n">
        <v>8000</v>
      </c>
      <c r="Z130" s="197" t="n">
        <v>11000</v>
      </c>
      <c r="AA130" s="197" t="n">
        <v>10000</v>
      </c>
      <c r="AB130" s="197" t="n">
        <v>6404.21</v>
      </c>
      <c r="AC130" s="197" t="n">
        <v>13000</v>
      </c>
      <c r="AD130" s="197" t="n">
        <v>20000</v>
      </c>
      <c r="AE130" s="197"/>
      <c r="AF130" s="197"/>
      <c r="AG130" s="198" t="n">
        <f aca="false">SUM(AD130+AE130-AF130)</f>
        <v>20000</v>
      </c>
      <c r="AH130" s="197" t="n">
        <v>15827.68</v>
      </c>
      <c r="AI130" s="197" t="n">
        <v>20000</v>
      </c>
      <c r="AJ130" s="129" t="n">
        <v>8448.85</v>
      </c>
      <c r="AK130" s="197" t="n">
        <v>20000</v>
      </c>
      <c r="AL130" s="197"/>
      <c r="AM130" s="197"/>
      <c r="AN130" s="129" t="n">
        <f aca="false">SUM(AK130+AL130-AM130)</f>
        <v>20000</v>
      </c>
      <c r="AO130" s="176" t="n">
        <f aca="false">SUM(AN130/$AN$10)</f>
        <v>2654.45616829252</v>
      </c>
      <c r="AP130" s="131" t="n">
        <v>15000</v>
      </c>
      <c r="AQ130" s="131"/>
      <c r="AR130" s="176" t="n">
        <f aca="false">SUM(AP130/$AN$10)</f>
        <v>1990.84212621939</v>
      </c>
      <c r="AS130" s="131"/>
      <c r="AT130" s="131"/>
      <c r="AU130" s="176" t="n">
        <v>1376.03</v>
      </c>
      <c r="AV130" s="177" t="n">
        <f aca="false">SUM(AU130/AR130*100)</f>
        <v>69.1179869</v>
      </c>
      <c r="AW130" s="176" t="n">
        <v>1376.03</v>
      </c>
      <c r="BB130" s="19" t="n">
        <f aca="false">SUM(AW130+AX130+AY130+AZ130+BA130)</f>
        <v>1376.03</v>
      </c>
      <c r="BC130" s="143" t="n">
        <f aca="false">SUM(AU130-BB130)</f>
        <v>0</v>
      </c>
    </row>
    <row r="131" customFormat="false" ht="12.75" hidden="true" customHeight="false" outlineLevel="0" collapsed="false">
      <c r="A131" s="193"/>
      <c r="B131" s="194"/>
      <c r="C131" s="194"/>
      <c r="D131" s="194"/>
      <c r="E131" s="194"/>
      <c r="F131" s="194"/>
      <c r="G131" s="194"/>
      <c r="H131" s="194"/>
      <c r="I131" s="195" t="n">
        <v>34312</v>
      </c>
      <c r="J131" s="196" t="s">
        <v>311</v>
      </c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76"/>
      <c r="W131" s="188"/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8"/>
      <c r="AH131" s="197"/>
      <c r="AI131" s="197"/>
      <c r="AJ131" s="129"/>
      <c r="AK131" s="197"/>
      <c r="AL131" s="197"/>
      <c r="AM131" s="197"/>
      <c r="AN131" s="129"/>
      <c r="AO131" s="176" t="n">
        <f aca="false">SUM(AN131/$AN$10)</f>
        <v>0</v>
      </c>
      <c r="AP131" s="131" t="n">
        <v>18000</v>
      </c>
      <c r="AQ131" s="131"/>
      <c r="AR131" s="176" t="n">
        <f aca="false">SUM(AP131/$AN$10)</f>
        <v>2389.01055146327</v>
      </c>
      <c r="AS131" s="131"/>
      <c r="AT131" s="131"/>
      <c r="AU131" s="176" t="n">
        <v>99.88</v>
      </c>
      <c r="AV131" s="177" t="n">
        <f aca="false">SUM(AU131/AR131*100)</f>
        <v>4.18081033333333</v>
      </c>
      <c r="AW131" s="176" t="n">
        <v>99.88</v>
      </c>
      <c r="BB131" s="19" t="n">
        <f aca="false">SUM(AW131+AX131+AY131+AZ131+BA131)</f>
        <v>99.88</v>
      </c>
      <c r="BC131" s="143" t="n">
        <f aca="false">SUM(AU131-BB131)</f>
        <v>0</v>
      </c>
    </row>
    <row r="132" customFormat="false" ht="12.75" hidden="true" customHeight="false" outlineLevel="0" collapsed="false">
      <c r="A132" s="193"/>
      <c r="B132" s="194"/>
      <c r="C132" s="194"/>
      <c r="D132" s="194"/>
      <c r="E132" s="194"/>
      <c r="F132" s="194"/>
      <c r="G132" s="194"/>
      <c r="H132" s="194"/>
      <c r="I132" s="195" t="n">
        <v>34315</v>
      </c>
      <c r="J132" s="196" t="s">
        <v>312</v>
      </c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76"/>
      <c r="W132" s="188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8"/>
      <c r="AH132" s="197"/>
      <c r="AI132" s="197"/>
      <c r="AJ132" s="129"/>
      <c r="AK132" s="197"/>
      <c r="AL132" s="197"/>
      <c r="AM132" s="197"/>
      <c r="AN132" s="129"/>
      <c r="AO132" s="176" t="n">
        <f aca="false">SUM(AN132/$AN$10)</f>
        <v>0</v>
      </c>
      <c r="AP132" s="131" t="n">
        <v>1000</v>
      </c>
      <c r="AQ132" s="131"/>
      <c r="AR132" s="176" t="n">
        <f aca="false">SUM(AP132/$AN$10)</f>
        <v>132.722808414626</v>
      </c>
      <c r="AS132" s="131"/>
      <c r="AT132" s="131"/>
      <c r="AU132" s="176" t="n">
        <v>17.99</v>
      </c>
      <c r="AV132" s="177" t="n">
        <f aca="false">SUM(AU132/AR132*100)</f>
        <v>13.5545655</v>
      </c>
      <c r="AW132" s="176" t="n">
        <v>17.99</v>
      </c>
      <c r="BB132" s="19" t="n">
        <f aca="false">SUM(AW132+AX132+AY132+AZ132+BA132)</f>
        <v>17.99</v>
      </c>
      <c r="BC132" s="143" t="n">
        <f aca="false">SUM(AU132-BB132)</f>
        <v>0</v>
      </c>
    </row>
    <row r="133" customFormat="false" ht="12.75" hidden="true" customHeight="false" outlineLevel="0" collapsed="false">
      <c r="A133" s="178" t="s">
        <v>313</v>
      </c>
      <c r="B133" s="172"/>
      <c r="C133" s="172"/>
      <c r="D133" s="172"/>
      <c r="E133" s="172"/>
      <c r="F133" s="172"/>
      <c r="G133" s="172"/>
      <c r="H133" s="172"/>
      <c r="I133" s="185" t="s">
        <v>314</v>
      </c>
      <c r="J133" s="186" t="s">
        <v>315</v>
      </c>
      <c r="K133" s="187" t="n">
        <f aca="false">SUM(K134)</f>
        <v>17615</v>
      </c>
      <c r="L133" s="187" t="n">
        <f aca="false">SUM(L134)</f>
        <v>0</v>
      </c>
      <c r="M133" s="187" t="n">
        <f aca="false">SUM(M134)</f>
        <v>0</v>
      </c>
      <c r="N133" s="187" t="n">
        <f aca="false">SUM(N134)</f>
        <v>36000</v>
      </c>
      <c r="O133" s="187" t="n">
        <f aca="false">SUM(O134)</f>
        <v>36000</v>
      </c>
      <c r="P133" s="187" t="n">
        <f aca="false">SUM(P134)</f>
        <v>55000</v>
      </c>
      <c r="Q133" s="187" t="n">
        <f aca="false">SUM(Q134)</f>
        <v>55000</v>
      </c>
      <c r="R133" s="187" t="n">
        <f aca="false">SUM(R134)</f>
        <v>15657</v>
      </c>
      <c r="S133" s="187" t="e">
        <f aca="false">SUM(S134)</f>
        <v>#REF!</v>
      </c>
      <c r="T133" s="187" t="e">
        <f aca="false">SUM(T134)</f>
        <v>#REF!</v>
      </c>
      <c r="U133" s="187" t="e">
        <f aca="false">SUM(U134)</f>
        <v>#REF!</v>
      </c>
      <c r="V133" s="187" t="e">
        <f aca="false">SUM(V134)</f>
        <v>#DIV/0!</v>
      </c>
      <c r="W133" s="187" t="n">
        <f aca="false">SUM(W134)</f>
        <v>110020</v>
      </c>
      <c r="X133" s="187" t="n">
        <f aca="false">SUM(X134)</f>
        <v>230000</v>
      </c>
      <c r="Y133" s="187" t="n">
        <f aca="false">SUM(Y134)</f>
        <v>375000</v>
      </c>
      <c r="Z133" s="187" t="n">
        <f aca="false">SUM(Z134)</f>
        <v>415000</v>
      </c>
      <c r="AA133" s="187" t="n">
        <f aca="false">SUM(AA134)</f>
        <v>282000</v>
      </c>
      <c r="AB133" s="187" t="n">
        <f aca="false">SUM(AB134)</f>
        <v>82653.65</v>
      </c>
      <c r="AC133" s="187" t="n">
        <f aca="false">SUM(AC134)</f>
        <v>590000</v>
      </c>
      <c r="AD133" s="187" t="n">
        <f aca="false">SUM(AD134)</f>
        <v>390000</v>
      </c>
      <c r="AE133" s="187" t="n">
        <f aca="false">SUM(AE134)</f>
        <v>0</v>
      </c>
      <c r="AF133" s="187" t="n">
        <f aca="false">SUM(AF134)</f>
        <v>0</v>
      </c>
      <c r="AG133" s="187" t="n">
        <f aca="false">SUM(AG134)</f>
        <v>390000</v>
      </c>
      <c r="AH133" s="187" t="n">
        <f aca="false">SUM(AH134)</f>
        <v>154491.43</v>
      </c>
      <c r="AI133" s="187" t="n">
        <f aca="false">SUM(AI134)</f>
        <v>207000</v>
      </c>
      <c r="AJ133" s="187" t="n">
        <f aca="false">SUM(AJ134)</f>
        <v>14429.98</v>
      </c>
      <c r="AK133" s="187" t="n">
        <f aca="false">SUM(AK134)</f>
        <v>315000</v>
      </c>
      <c r="AL133" s="187" t="n">
        <f aca="false">SUM(AL134)</f>
        <v>75000</v>
      </c>
      <c r="AM133" s="187" t="n">
        <f aca="false">SUM(AM134)</f>
        <v>200000</v>
      </c>
      <c r="AN133" s="187" t="n">
        <f aca="false">SUM(AN134)</f>
        <v>190000</v>
      </c>
      <c r="AO133" s="176" t="n">
        <f aca="false">SUM(AN133/$AN$10)</f>
        <v>25217.333598779</v>
      </c>
      <c r="AP133" s="188" t="n">
        <f aca="false">SUM(AP134)</f>
        <v>315000</v>
      </c>
      <c r="AQ133" s="188" t="n">
        <f aca="false">SUM(AQ134)</f>
        <v>0</v>
      </c>
      <c r="AR133" s="176" t="n">
        <f aca="false">SUM(AP133/$AN$10)</f>
        <v>41807.6846506072</v>
      </c>
      <c r="AS133" s="188" t="n">
        <f aca="false">SUM(AS134)</f>
        <v>350000</v>
      </c>
      <c r="AT133" s="188" t="n">
        <f aca="false">SUM(AT134)</f>
        <v>0</v>
      </c>
      <c r="AU133" s="176" t="n">
        <f aca="false">SUM(AU134)</f>
        <v>24750.01</v>
      </c>
      <c r="AV133" s="177" t="n">
        <f aca="false">SUM(AU133/AR133*100)</f>
        <v>59.1996667761905</v>
      </c>
      <c r="BB133" s="19" t="n">
        <f aca="false">SUM(AW133+AX133+AY133+AZ133+BA133)</f>
        <v>0</v>
      </c>
      <c r="BC133" s="143" t="n">
        <f aca="false">SUM(AU133-BB133)</f>
        <v>24750.01</v>
      </c>
    </row>
    <row r="134" customFormat="false" ht="12.75" hidden="true" customHeight="false" outlineLevel="0" collapsed="false">
      <c r="A134" s="178"/>
      <c r="B134" s="172"/>
      <c r="C134" s="172"/>
      <c r="D134" s="172"/>
      <c r="E134" s="172"/>
      <c r="F134" s="172"/>
      <c r="G134" s="172"/>
      <c r="H134" s="172"/>
      <c r="I134" s="185" t="s">
        <v>209</v>
      </c>
      <c r="J134" s="186"/>
      <c r="K134" s="187" t="n">
        <f aca="false">SUM(K137)</f>
        <v>17615</v>
      </c>
      <c r="L134" s="187" t="n">
        <f aca="false">SUM(L137)</f>
        <v>0</v>
      </c>
      <c r="M134" s="187" t="n">
        <f aca="false">SUM(M137)</f>
        <v>0</v>
      </c>
      <c r="N134" s="187" t="n">
        <f aca="false">SUM(N137)</f>
        <v>36000</v>
      </c>
      <c r="O134" s="187" t="n">
        <f aca="false">SUM(O137)</f>
        <v>36000</v>
      </c>
      <c r="P134" s="187" t="n">
        <f aca="false">SUM(P137)</f>
        <v>55000</v>
      </c>
      <c r="Q134" s="187" t="n">
        <f aca="false">SUM(Q137)</f>
        <v>55000</v>
      </c>
      <c r="R134" s="187" t="n">
        <f aca="false">SUM(R137)</f>
        <v>15657</v>
      </c>
      <c r="S134" s="187" t="e">
        <f aca="false">SUM(S137)</f>
        <v>#REF!</v>
      </c>
      <c r="T134" s="187" t="e">
        <f aca="false">SUM(T137)</f>
        <v>#REF!</v>
      </c>
      <c r="U134" s="187" t="e">
        <f aca="false">SUM(U137)</f>
        <v>#REF!</v>
      </c>
      <c r="V134" s="187" t="e">
        <f aca="false">SUM(V137)</f>
        <v>#DIV/0!</v>
      </c>
      <c r="W134" s="187" t="n">
        <f aca="false">SUM(W137)</f>
        <v>110020</v>
      </c>
      <c r="X134" s="187" t="n">
        <f aca="false">SUM(X137)</f>
        <v>230000</v>
      </c>
      <c r="Y134" s="187" t="n">
        <f aca="false">SUM(Y137)</f>
        <v>375000</v>
      </c>
      <c r="Z134" s="187" t="n">
        <f aca="false">SUM(Z137)</f>
        <v>415000</v>
      </c>
      <c r="AA134" s="187" t="n">
        <f aca="false">SUM(AA137)</f>
        <v>282000</v>
      </c>
      <c r="AB134" s="187" t="n">
        <f aca="false">SUM(AB137)</f>
        <v>82653.65</v>
      </c>
      <c r="AC134" s="187" t="n">
        <f aca="false">SUM(AC137)</f>
        <v>590000</v>
      </c>
      <c r="AD134" s="187" t="n">
        <f aca="false">SUM(AD137)</f>
        <v>390000</v>
      </c>
      <c r="AE134" s="187" t="n">
        <f aca="false">SUM(AE137)</f>
        <v>0</v>
      </c>
      <c r="AF134" s="187" t="n">
        <f aca="false">SUM(AF137)</f>
        <v>0</v>
      </c>
      <c r="AG134" s="187" t="n">
        <f aca="false">SUM(AG137)</f>
        <v>390000</v>
      </c>
      <c r="AH134" s="187" t="n">
        <f aca="false">SUM(AH137)</f>
        <v>154491.43</v>
      </c>
      <c r="AI134" s="187" t="n">
        <f aca="false">SUM(AI137)</f>
        <v>207000</v>
      </c>
      <c r="AJ134" s="187" t="n">
        <f aca="false">SUM(AJ137)</f>
        <v>14429.98</v>
      </c>
      <c r="AK134" s="187" t="n">
        <f aca="false">SUM(AK137)</f>
        <v>315000</v>
      </c>
      <c r="AL134" s="187" t="n">
        <f aca="false">SUM(AL137)</f>
        <v>75000</v>
      </c>
      <c r="AM134" s="187" t="n">
        <f aca="false">SUM(AM137)</f>
        <v>200000</v>
      </c>
      <c r="AN134" s="187" t="n">
        <f aca="false">SUM(AN137)</f>
        <v>190000</v>
      </c>
      <c r="AO134" s="176" t="n">
        <f aca="false">SUM(AN134/$AN$10)</f>
        <v>25217.333598779</v>
      </c>
      <c r="AP134" s="188" t="n">
        <f aca="false">SUM(AP137)</f>
        <v>315000</v>
      </c>
      <c r="AQ134" s="188" t="n">
        <f aca="false">SUM(AQ137)</f>
        <v>0</v>
      </c>
      <c r="AR134" s="176" t="n">
        <f aca="false">SUM(AP134/$AN$10)</f>
        <v>41807.6846506072</v>
      </c>
      <c r="AS134" s="188" t="n">
        <f aca="false">SUM(AS137)</f>
        <v>350000</v>
      </c>
      <c r="AT134" s="188" t="n">
        <f aca="false">SUM(AT137)</f>
        <v>0</v>
      </c>
      <c r="AU134" s="176" t="n">
        <f aca="false">SUM(AU137)</f>
        <v>24750.01</v>
      </c>
      <c r="AV134" s="177" t="n">
        <f aca="false">SUM(AU134/AR134*100)</f>
        <v>59.1996667761905</v>
      </c>
      <c r="BB134" s="19" t="n">
        <f aca="false">SUM(AW134+AX134+AY134+AZ134+BA134)</f>
        <v>0</v>
      </c>
      <c r="BC134" s="143" t="n">
        <f aca="false">SUM(AU134-BB134)</f>
        <v>24750.01</v>
      </c>
    </row>
    <row r="135" customFormat="false" ht="12.75" hidden="true" customHeight="false" outlineLevel="0" collapsed="false">
      <c r="A135" s="178"/>
      <c r="B135" s="172" t="s">
        <v>229</v>
      </c>
      <c r="C135" s="172"/>
      <c r="D135" s="172"/>
      <c r="E135" s="172"/>
      <c r="F135" s="172"/>
      <c r="G135" s="172"/>
      <c r="H135" s="172"/>
      <c r="I135" s="201" t="s">
        <v>230</v>
      </c>
      <c r="J135" s="186" t="s">
        <v>28</v>
      </c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F135" s="187"/>
      <c r="AG135" s="187"/>
      <c r="AH135" s="187"/>
      <c r="AI135" s="187"/>
      <c r="AJ135" s="187"/>
      <c r="AK135" s="187"/>
      <c r="AL135" s="187"/>
      <c r="AM135" s="187"/>
      <c r="AN135" s="187"/>
      <c r="AO135" s="176" t="n">
        <f aca="false">SUM(AN135/$AN$10)</f>
        <v>0</v>
      </c>
      <c r="AP135" s="188" t="n">
        <f aca="false">SUM(AX142:AX156)</f>
        <v>693.56</v>
      </c>
      <c r="AQ135" s="188"/>
      <c r="AR135" s="176" t="n">
        <f aca="false">SUM(AP135/$AN$10)</f>
        <v>92.051231004048</v>
      </c>
      <c r="AS135" s="188" t="n">
        <v>300000</v>
      </c>
      <c r="AT135" s="188"/>
      <c r="AU135" s="176" t="n">
        <v>24056.45</v>
      </c>
      <c r="AV135" s="177" t="n">
        <f aca="false">SUM(AU135/AR135*100)</f>
        <v>26133.762403397</v>
      </c>
      <c r="BC135" s="143" t="n">
        <f aca="false">SUM(AU135-BB135)</f>
        <v>24056.45</v>
      </c>
    </row>
    <row r="136" customFormat="false" ht="12.75" hidden="true" customHeight="false" outlineLevel="0" collapsed="false">
      <c r="A136" s="178"/>
      <c r="B136" s="172" t="s">
        <v>229</v>
      </c>
      <c r="C136" s="172"/>
      <c r="D136" s="172"/>
      <c r="E136" s="172"/>
      <c r="F136" s="172"/>
      <c r="G136" s="172"/>
      <c r="H136" s="172"/>
      <c r="I136" s="201" t="s">
        <v>316</v>
      </c>
      <c r="J136" s="186" t="s">
        <v>317</v>
      </c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F136" s="187"/>
      <c r="AG136" s="187"/>
      <c r="AH136" s="187"/>
      <c r="AI136" s="187"/>
      <c r="AJ136" s="187"/>
      <c r="AK136" s="187"/>
      <c r="AL136" s="187"/>
      <c r="AM136" s="187"/>
      <c r="AN136" s="187"/>
      <c r="AO136" s="176" t="n">
        <f aca="false">SUM(AN136/$AN$10)</f>
        <v>0</v>
      </c>
      <c r="AP136" s="188" t="n">
        <f aca="false">SUM(AZ143:AZ148)</f>
        <v>0</v>
      </c>
      <c r="AQ136" s="188"/>
      <c r="AR136" s="176" t="n">
        <f aca="false">SUM(AP136/$AN$10)</f>
        <v>0</v>
      </c>
      <c r="AS136" s="188" t="n">
        <v>50000</v>
      </c>
      <c r="AT136" s="188"/>
      <c r="AU136" s="176" t="n">
        <v>693.56</v>
      </c>
      <c r="AV136" s="177" t="n">
        <v>0</v>
      </c>
      <c r="BC136" s="143" t="n">
        <f aca="false">SUM(AU136-BB136)</f>
        <v>693.56</v>
      </c>
    </row>
    <row r="137" customFormat="false" ht="12.75" hidden="true" customHeight="false" outlineLevel="0" collapsed="false">
      <c r="A137" s="189"/>
      <c r="B137" s="190"/>
      <c r="C137" s="190"/>
      <c r="D137" s="190"/>
      <c r="E137" s="190"/>
      <c r="F137" s="190"/>
      <c r="G137" s="190"/>
      <c r="H137" s="190"/>
      <c r="I137" s="191" t="n">
        <v>4</v>
      </c>
      <c r="J137" s="84" t="s">
        <v>71</v>
      </c>
      <c r="K137" s="192" t="n">
        <f aca="false">SUM(K141)</f>
        <v>17615</v>
      </c>
      <c r="L137" s="192" t="n">
        <f aca="false">SUM(L141)</f>
        <v>0</v>
      </c>
      <c r="M137" s="192" t="n">
        <f aca="false">SUM(M141)</f>
        <v>0</v>
      </c>
      <c r="N137" s="192" t="n">
        <f aca="false">SUM(N141)</f>
        <v>36000</v>
      </c>
      <c r="O137" s="192" t="n">
        <f aca="false">SUM(O141)</f>
        <v>36000</v>
      </c>
      <c r="P137" s="192" t="n">
        <f aca="false">SUM(P141)</f>
        <v>55000</v>
      </c>
      <c r="Q137" s="192" t="n">
        <f aca="false">SUM(Q141)</f>
        <v>55000</v>
      </c>
      <c r="R137" s="192" t="n">
        <f aca="false">SUM(R141)</f>
        <v>15657</v>
      </c>
      <c r="S137" s="192" t="e">
        <f aca="false">SUM(S141)</f>
        <v>#REF!</v>
      </c>
      <c r="T137" s="192" t="e">
        <f aca="false">SUM(T141)</f>
        <v>#REF!</v>
      </c>
      <c r="U137" s="192" t="e">
        <f aca="false">SUM(U141)</f>
        <v>#REF!</v>
      </c>
      <c r="V137" s="192" t="e">
        <f aca="false">SUM(V141)</f>
        <v>#DIV/0!</v>
      </c>
      <c r="W137" s="192" t="n">
        <f aca="false">SUM(W141+W138)</f>
        <v>110020</v>
      </c>
      <c r="X137" s="176" t="n">
        <f aca="false">SUM(X141+X138)</f>
        <v>230000</v>
      </c>
      <c r="Y137" s="176" t="n">
        <f aca="false">SUM(Y141+Y138)</f>
        <v>375000</v>
      </c>
      <c r="Z137" s="176" t="n">
        <f aca="false">SUM(Z141+Z138)</f>
        <v>415000</v>
      </c>
      <c r="AA137" s="176" t="n">
        <f aca="false">SUM(AA141+AA138)</f>
        <v>282000</v>
      </c>
      <c r="AB137" s="176" t="n">
        <f aca="false">SUM(AB141+AB138)</f>
        <v>82653.65</v>
      </c>
      <c r="AC137" s="176" t="n">
        <f aca="false">SUM(AC141+AC138)</f>
        <v>590000</v>
      </c>
      <c r="AD137" s="176" t="n">
        <f aca="false">SUM(AD141+AD138)</f>
        <v>390000</v>
      </c>
      <c r="AE137" s="176" t="n">
        <f aca="false">SUM(AE141+AE138)</f>
        <v>0</v>
      </c>
      <c r="AF137" s="176" t="n">
        <f aca="false">SUM(AF141+AF138)</f>
        <v>0</v>
      </c>
      <c r="AG137" s="176" t="n">
        <f aca="false">SUM(AG141+AG138)</f>
        <v>390000</v>
      </c>
      <c r="AH137" s="176" t="n">
        <f aca="false">SUM(AH141+AH138)</f>
        <v>154491.43</v>
      </c>
      <c r="AI137" s="176" t="n">
        <f aca="false">SUM(AI141+AI138)</f>
        <v>207000</v>
      </c>
      <c r="AJ137" s="176" t="n">
        <f aca="false">SUM(AJ141+AJ138)</f>
        <v>14429.98</v>
      </c>
      <c r="AK137" s="176" t="n">
        <f aca="false">SUM(AK141+AK138)</f>
        <v>315000</v>
      </c>
      <c r="AL137" s="176" t="n">
        <f aca="false">SUM(AL141+AL138)</f>
        <v>75000</v>
      </c>
      <c r="AM137" s="176" t="n">
        <f aca="false">SUM(AM141+AM138)</f>
        <v>200000</v>
      </c>
      <c r="AN137" s="176" t="n">
        <f aca="false">SUM(AN141+AN138)</f>
        <v>190000</v>
      </c>
      <c r="AO137" s="176" t="n">
        <f aca="false">SUM(AN137/$AN$10)</f>
        <v>25217.333598779</v>
      </c>
      <c r="AP137" s="176" t="n">
        <f aca="false">SUM(AP141+AP138)</f>
        <v>315000</v>
      </c>
      <c r="AQ137" s="176" t="n">
        <f aca="false">SUM(AQ141+AQ138)</f>
        <v>0</v>
      </c>
      <c r="AR137" s="176" t="n">
        <f aca="false">SUM(AP137/$AN$10)</f>
        <v>41807.6846506072</v>
      </c>
      <c r="AS137" s="176" t="n">
        <f aca="false">SUM(AS141+AS138)</f>
        <v>350000</v>
      </c>
      <c r="AT137" s="176" t="n">
        <f aca="false">SUM(AT141+AT138)</f>
        <v>0</v>
      </c>
      <c r="AU137" s="176" t="n">
        <f aca="false">SUM(AU141)</f>
        <v>24750.01</v>
      </c>
      <c r="AV137" s="177" t="n">
        <f aca="false">SUM(AU137/AR137*100)</f>
        <v>59.1996667761905</v>
      </c>
      <c r="BB137" s="19" t="n">
        <f aca="false">SUM(AW137+AX137+AY137+AZ137+BA137)</f>
        <v>0</v>
      </c>
      <c r="BC137" s="143" t="n">
        <f aca="false">SUM(AU137-BB137)</f>
        <v>24750.01</v>
      </c>
    </row>
    <row r="138" customFormat="false" ht="12.75" hidden="true" customHeight="false" outlineLevel="0" collapsed="false">
      <c r="A138" s="189"/>
      <c r="B138" s="190"/>
      <c r="C138" s="190"/>
      <c r="D138" s="190"/>
      <c r="E138" s="190"/>
      <c r="F138" s="190"/>
      <c r="G138" s="190"/>
      <c r="H138" s="190"/>
      <c r="I138" s="191" t="n">
        <v>41</v>
      </c>
      <c r="J138" s="84" t="s">
        <v>318</v>
      </c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 t="n">
        <f aca="false">SUM(W139)</f>
        <v>60020</v>
      </c>
      <c r="X138" s="176" t="n">
        <f aca="false">SUM(X139)</f>
        <v>100000</v>
      </c>
      <c r="Y138" s="176" t="n">
        <f aca="false">SUM(Y139)</f>
        <v>200000</v>
      </c>
      <c r="Z138" s="176" t="n">
        <f aca="false">SUM(Z139)</f>
        <v>200000</v>
      </c>
      <c r="AA138" s="176" t="n">
        <f aca="false">SUM(AA139)</f>
        <v>200000</v>
      </c>
      <c r="AB138" s="176" t="n">
        <f aca="false">SUM(AB139)</f>
        <v>0</v>
      </c>
      <c r="AC138" s="176" t="n">
        <f aca="false">SUM(AC139)</f>
        <v>200000</v>
      </c>
      <c r="AD138" s="176" t="n">
        <f aca="false">SUM(AD139)</f>
        <v>0</v>
      </c>
      <c r="AE138" s="176" t="n">
        <f aca="false">SUM(AE139)</f>
        <v>0</v>
      </c>
      <c r="AF138" s="176" t="n">
        <f aca="false">SUM(AF139)</f>
        <v>0</v>
      </c>
      <c r="AG138" s="176" t="n">
        <f aca="false">SUM(AG139)</f>
        <v>0</v>
      </c>
      <c r="AH138" s="176" t="n">
        <f aca="false">SUM(AH139)</f>
        <v>0</v>
      </c>
      <c r="AI138" s="176" t="n">
        <f aca="false">SUM(AI139)</f>
        <v>100000</v>
      </c>
      <c r="AJ138" s="176" t="n">
        <f aca="false">SUM(AJ139)</f>
        <v>0</v>
      </c>
      <c r="AK138" s="176" t="n">
        <f aca="false">SUM(AK139)</f>
        <v>0</v>
      </c>
      <c r="AL138" s="176" t="n">
        <f aca="false">SUM(AL139)</f>
        <v>0</v>
      </c>
      <c r="AM138" s="176" t="n">
        <f aca="false">SUM(AM139)</f>
        <v>0</v>
      </c>
      <c r="AN138" s="176" t="n">
        <f aca="false">SUM(AN139)</f>
        <v>0</v>
      </c>
      <c r="AO138" s="176" t="n">
        <f aca="false">SUM(AN138/$AN$10)</f>
        <v>0</v>
      </c>
      <c r="AP138" s="131"/>
      <c r="AQ138" s="131"/>
      <c r="AR138" s="176" t="n">
        <f aca="false">SUM(AP138/$AN$10)</f>
        <v>0</v>
      </c>
      <c r="AS138" s="131"/>
      <c r="AT138" s="131"/>
      <c r="AU138" s="176"/>
      <c r="AV138" s="177" t="e">
        <f aca="false">SUM(AU138/AR138*100)</f>
        <v>#DIV/0!</v>
      </c>
      <c r="BB138" s="19" t="n">
        <f aca="false">SUM(AW138+AX138+AY138+AZ138+BA138)</f>
        <v>0</v>
      </c>
      <c r="BC138" s="143" t="n">
        <f aca="false">SUM(AU138-BB138)</f>
        <v>0</v>
      </c>
    </row>
    <row r="139" customFormat="false" ht="12.75" hidden="true" customHeight="false" outlineLevel="0" collapsed="false">
      <c r="A139" s="193"/>
      <c r="B139" s="194" t="s">
        <v>86</v>
      </c>
      <c r="C139" s="194"/>
      <c r="D139" s="194"/>
      <c r="E139" s="194"/>
      <c r="F139" s="194"/>
      <c r="G139" s="194"/>
      <c r="H139" s="194"/>
      <c r="I139" s="195" t="n">
        <v>411</v>
      </c>
      <c r="J139" s="196" t="s">
        <v>72</v>
      </c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 t="n">
        <f aca="false">SUM(W140:W140)</f>
        <v>60020</v>
      </c>
      <c r="X139" s="188" t="n">
        <f aca="false">SUM(X140:X140)</f>
        <v>100000</v>
      </c>
      <c r="Y139" s="188" t="n">
        <f aca="false">SUM(Y140:Y140)</f>
        <v>200000</v>
      </c>
      <c r="Z139" s="188" t="n">
        <f aca="false">SUM(Z140:Z140)</f>
        <v>200000</v>
      </c>
      <c r="AA139" s="188" t="n">
        <f aca="false">SUM(AA140:AA140)</f>
        <v>200000</v>
      </c>
      <c r="AB139" s="188" t="n">
        <f aca="false">SUM(AB140:AB140)</f>
        <v>0</v>
      </c>
      <c r="AC139" s="188" t="n">
        <f aca="false">SUM(AC140:AC140)</f>
        <v>200000</v>
      </c>
      <c r="AD139" s="188" t="n">
        <f aca="false">SUM(AD140:AD140)</f>
        <v>0</v>
      </c>
      <c r="AE139" s="188" t="n">
        <f aca="false">SUM(AE140:AE140)</f>
        <v>0</v>
      </c>
      <c r="AF139" s="188" t="n">
        <f aca="false">SUM(AF140:AF140)</f>
        <v>0</v>
      </c>
      <c r="AG139" s="188" t="n">
        <f aca="false">SUM(AG140:AG140)</f>
        <v>0</v>
      </c>
      <c r="AH139" s="188" t="n">
        <f aca="false">SUM(AH140:AH140)</f>
        <v>0</v>
      </c>
      <c r="AI139" s="188" t="n">
        <f aca="false">SUM(AI140:AI140)</f>
        <v>100000</v>
      </c>
      <c r="AJ139" s="188" t="n">
        <f aca="false">SUM(AJ140:AJ140)</f>
        <v>0</v>
      </c>
      <c r="AK139" s="188" t="n">
        <f aca="false">SUM(AK140:AK140)</f>
        <v>0</v>
      </c>
      <c r="AL139" s="188" t="n">
        <f aca="false">SUM(AL140:AL140)</f>
        <v>0</v>
      </c>
      <c r="AM139" s="188" t="n">
        <f aca="false">SUM(AM140:AM140)</f>
        <v>0</v>
      </c>
      <c r="AN139" s="188" t="n">
        <f aca="false">SUM(AN140:AN140)</f>
        <v>0</v>
      </c>
      <c r="AO139" s="176" t="n">
        <f aca="false">SUM(AN139/$AN$10)</f>
        <v>0</v>
      </c>
      <c r="AP139" s="131"/>
      <c r="AQ139" s="131"/>
      <c r="AR139" s="176" t="n">
        <f aca="false">SUM(AP139/$AN$10)</f>
        <v>0</v>
      </c>
      <c r="AS139" s="131"/>
      <c r="AT139" s="131"/>
      <c r="AU139" s="176"/>
      <c r="AV139" s="177" t="e">
        <f aca="false">SUM(AU139/AR139*100)</f>
        <v>#DIV/0!</v>
      </c>
      <c r="BB139" s="19" t="n">
        <f aca="false">SUM(AW139+AX139+AY139+AZ139+BA139)</f>
        <v>0</v>
      </c>
      <c r="BC139" s="143" t="n">
        <f aca="false">SUM(AU139-BB139)</f>
        <v>0</v>
      </c>
    </row>
    <row r="140" customFormat="false" ht="12.75" hidden="true" customHeight="false" outlineLevel="0" collapsed="false">
      <c r="A140" s="193"/>
      <c r="B140" s="194"/>
      <c r="C140" s="194"/>
      <c r="D140" s="194"/>
      <c r="E140" s="194"/>
      <c r="F140" s="194"/>
      <c r="G140" s="194"/>
      <c r="H140" s="194"/>
      <c r="I140" s="195" t="n">
        <v>41111</v>
      </c>
      <c r="J140" s="196" t="s">
        <v>319</v>
      </c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 t="n">
        <v>60020</v>
      </c>
      <c r="X140" s="188" t="n">
        <v>100000</v>
      </c>
      <c r="Y140" s="188" t="n">
        <v>200000</v>
      </c>
      <c r="Z140" s="188" t="n">
        <v>200000</v>
      </c>
      <c r="AA140" s="197" t="n">
        <v>200000</v>
      </c>
      <c r="AB140" s="188"/>
      <c r="AC140" s="197" t="n">
        <v>200000</v>
      </c>
      <c r="AD140" s="197" t="n">
        <v>0</v>
      </c>
      <c r="AE140" s="197"/>
      <c r="AF140" s="197"/>
      <c r="AG140" s="198" t="n">
        <f aca="false">SUM(AD140+AE140-AF140)</f>
        <v>0</v>
      </c>
      <c r="AH140" s="197"/>
      <c r="AI140" s="197" t="n">
        <v>100000</v>
      </c>
      <c r="AJ140" s="129" t="n">
        <v>0</v>
      </c>
      <c r="AK140" s="197" t="n">
        <v>0</v>
      </c>
      <c r="AL140" s="197"/>
      <c r="AM140" s="197"/>
      <c r="AN140" s="129" t="n">
        <f aca="false">SUM(AK140+AL140-AM140)</f>
        <v>0</v>
      </c>
      <c r="AO140" s="176" t="n">
        <f aca="false">SUM(AN140/$AN$10)</f>
        <v>0</v>
      </c>
      <c r="AP140" s="131"/>
      <c r="AQ140" s="131"/>
      <c r="AR140" s="176" t="n">
        <f aca="false">SUM(AP140/$AN$10)</f>
        <v>0</v>
      </c>
      <c r="AS140" s="131"/>
      <c r="AT140" s="131"/>
      <c r="AU140" s="176"/>
      <c r="AV140" s="177" t="e">
        <f aca="false">SUM(AU140/AR140*100)</f>
        <v>#DIV/0!</v>
      </c>
      <c r="BB140" s="19" t="n">
        <f aca="false">SUM(AW140+AX140+AY140+AZ140+BA140)</f>
        <v>0</v>
      </c>
      <c r="BC140" s="143" t="n">
        <f aca="false">SUM(AU140-BB140)</f>
        <v>0</v>
      </c>
    </row>
    <row r="141" customFormat="false" ht="12.75" hidden="true" customHeight="false" outlineLevel="0" collapsed="false">
      <c r="A141" s="189"/>
      <c r="B141" s="190"/>
      <c r="C141" s="190"/>
      <c r="D141" s="190"/>
      <c r="E141" s="190"/>
      <c r="F141" s="190"/>
      <c r="G141" s="190"/>
      <c r="H141" s="190"/>
      <c r="I141" s="191" t="n">
        <v>42</v>
      </c>
      <c r="J141" s="84" t="s">
        <v>73</v>
      </c>
      <c r="K141" s="192" t="n">
        <f aca="false">SUM(K142)</f>
        <v>17615</v>
      </c>
      <c r="L141" s="192" t="n">
        <f aca="false">SUM(L142)</f>
        <v>0</v>
      </c>
      <c r="M141" s="192" t="n">
        <f aca="false">SUM(M142)</f>
        <v>0</v>
      </c>
      <c r="N141" s="192" t="n">
        <f aca="false">SUM(N142)</f>
        <v>36000</v>
      </c>
      <c r="O141" s="192" t="n">
        <f aca="false">SUM(O142)</f>
        <v>36000</v>
      </c>
      <c r="P141" s="192" t="n">
        <f aca="false">SUM(P142)</f>
        <v>55000</v>
      </c>
      <c r="Q141" s="192" t="n">
        <f aca="false">SUM(Q142)</f>
        <v>55000</v>
      </c>
      <c r="R141" s="192" t="n">
        <f aca="false">SUM(R142)</f>
        <v>15657</v>
      </c>
      <c r="S141" s="192" t="e">
        <f aca="false">SUM(S142+#REF!)</f>
        <v>#REF!</v>
      </c>
      <c r="T141" s="192" t="e">
        <f aca="false">SUM(T142+#REF!)</f>
        <v>#REF!</v>
      </c>
      <c r="U141" s="192" t="e">
        <f aca="false">SUM(U142+#REF!)</f>
        <v>#REF!</v>
      </c>
      <c r="V141" s="192" t="e">
        <f aca="false">SUM(V142+#REF!)</f>
        <v>#DIV/0!</v>
      </c>
      <c r="W141" s="192" t="n">
        <f aca="false">SUM(W142)</f>
        <v>50000</v>
      </c>
      <c r="X141" s="192" t="n">
        <f aca="false">SUM(X142+X153)</f>
        <v>130000</v>
      </c>
      <c r="Y141" s="192" t="n">
        <f aca="false">SUM(Y142+Y153)</f>
        <v>175000</v>
      </c>
      <c r="Z141" s="192" t="n">
        <f aca="false">SUM(Z142+Z153)</f>
        <v>215000</v>
      </c>
      <c r="AA141" s="192" t="n">
        <f aca="false">SUM(AA142+AA153)</f>
        <v>82000</v>
      </c>
      <c r="AB141" s="192" t="n">
        <f aca="false">SUM(AB142+AB153)</f>
        <v>82653.65</v>
      </c>
      <c r="AC141" s="192" t="n">
        <f aca="false">SUM(AC142+AC153)</f>
        <v>390000</v>
      </c>
      <c r="AD141" s="192" t="n">
        <f aca="false">SUM(AD142+AD153)</f>
        <v>390000</v>
      </c>
      <c r="AE141" s="192" t="n">
        <f aca="false">SUM(AE142+AE153)</f>
        <v>0</v>
      </c>
      <c r="AF141" s="192" t="n">
        <f aca="false">SUM(AF142+AF153)</f>
        <v>0</v>
      </c>
      <c r="AG141" s="192" t="n">
        <f aca="false">SUM(AG142+AG153)</f>
        <v>390000</v>
      </c>
      <c r="AH141" s="192" t="n">
        <f aca="false">SUM(AH142+AH153)</f>
        <v>154491.43</v>
      </c>
      <c r="AI141" s="192" t="n">
        <f aca="false">SUM(AI142+AI153)</f>
        <v>107000</v>
      </c>
      <c r="AJ141" s="192" t="n">
        <f aca="false">SUM(AJ142+AJ153)</f>
        <v>14429.98</v>
      </c>
      <c r="AK141" s="192" t="n">
        <f aca="false">SUM(AK142+AK153)</f>
        <v>315000</v>
      </c>
      <c r="AL141" s="192" t="n">
        <f aca="false">SUM(AL142+AL153)</f>
        <v>75000</v>
      </c>
      <c r="AM141" s="192" t="n">
        <f aca="false">SUM(AM142+AM153)</f>
        <v>200000</v>
      </c>
      <c r="AN141" s="192" t="n">
        <f aca="false">SUM(AN142+AN153)</f>
        <v>190000</v>
      </c>
      <c r="AO141" s="176" t="n">
        <f aca="false">SUM(AN141/$AN$10)</f>
        <v>25217.333598779</v>
      </c>
      <c r="AP141" s="176" t="n">
        <f aca="false">SUM(AP142+AP153)</f>
        <v>315000</v>
      </c>
      <c r="AQ141" s="176" t="n">
        <f aca="false">SUM(AQ142+AQ153)</f>
        <v>0</v>
      </c>
      <c r="AR141" s="176" t="n">
        <f aca="false">SUM(AP141/$AN$10)</f>
        <v>41807.6846506072</v>
      </c>
      <c r="AS141" s="176" t="n">
        <v>350000</v>
      </c>
      <c r="AT141" s="176"/>
      <c r="AU141" s="176" t="n">
        <f aca="false">SUM(AU142)</f>
        <v>24750.01</v>
      </c>
      <c r="AV141" s="177" t="n">
        <f aca="false">SUM(AU141/AR141*100)</f>
        <v>59.1996667761905</v>
      </c>
      <c r="BB141" s="19" t="n">
        <f aca="false">SUM(AW141+AX141+AY141+AZ141+BA141)</f>
        <v>0</v>
      </c>
      <c r="BC141" s="143" t="n">
        <f aca="false">SUM(AU141-BB141)</f>
        <v>24750.01</v>
      </c>
    </row>
    <row r="142" customFormat="false" ht="12.75" hidden="true" customHeight="false" outlineLevel="0" collapsed="false">
      <c r="A142" s="193"/>
      <c r="B142" s="194" t="s">
        <v>320</v>
      </c>
      <c r="C142" s="194"/>
      <c r="D142" s="194"/>
      <c r="E142" s="194"/>
      <c r="F142" s="194"/>
      <c r="G142" s="194"/>
      <c r="H142" s="194"/>
      <c r="I142" s="195" t="n">
        <v>422</v>
      </c>
      <c r="J142" s="196" t="s">
        <v>321</v>
      </c>
      <c r="K142" s="197" t="n">
        <f aca="false">SUM(K143:K149)</f>
        <v>17615</v>
      </c>
      <c r="L142" s="197" t="n">
        <f aca="false">SUM(L143:L149)</f>
        <v>0</v>
      </c>
      <c r="M142" s="197" t="n">
        <f aca="false">SUM(M143:M149)</f>
        <v>0</v>
      </c>
      <c r="N142" s="197" t="n">
        <f aca="false">SUM(N143:N149)</f>
        <v>36000</v>
      </c>
      <c r="O142" s="197" t="n">
        <f aca="false">SUM(O143:O149)</f>
        <v>36000</v>
      </c>
      <c r="P142" s="197" t="n">
        <f aca="false">SUM(P143:P149)</f>
        <v>55000</v>
      </c>
      <c r="Q142" s="197" t="n">
        <f aca="false">SUM(Q143:Q149)</f>
        <v>55000</v>
      </c>
      <c r="R142" s="197" t="n">
        <f aca="false">SUM(R143:R149)</f>
        <v>15657</v>
      </c>
      <c r="S142" s="197" t="n">
        <f aca="false">SUM(S143:S149)</f>
        <v>50000</v>
      </c>
      <c r="T142" s="197" t="n">
        <f aca="false">SUM(T143:T149)</f>
        <v>2654.1</v>
      </c>
      <c r="U142" s="197" t="n">
        <f aca="false">SUM(U143:U149)</f>
        <v>0</v>
      </c>
      <c r="V142" s="197" t="e">
        <f aca="false">SUM(V143:V149)</f>
        <v>#DIV/0!</v>
      </c>
      <c r="W142" s="197" t="n">
        <f aca="false">SUM(W143:W149)</f>
        <v>50000</v>
      </c>
      <c r="X142" s="188" t="n">
        <f aca="false">SUM(X143:X149)</f>
        <v>30000</v>
      </c>
      <c r="Y142" s="188" t="n">
        <f aca="false">SUM(Y143:Y149)</f>
        <v>60000</v>
      </c>
      <c r="Z142" s="188" t="n">
        <f aca="false">SUM(Z143:Z149)</f>
        <v>100000</v>
      </c>
      <c r="AA142" s="188" t="n">
        <f aca="false">SUM(AA143:AA149)</f>
        <v>67000</v>
      </c>
      <c r="AB142" s="188" t="n">
        <f aca="false">SUM(AB143:AB149)</f>
        <v>1653.65</v>
      </c>
      <c r="AC142" s="188" t="n">
        <f aca="false">SUM(AC143:AC152)</f>
        <v>375000</v>
      </c>
      <c r="AD142" s="188" t="n">
        <f aca="false">SUM(AD143:AD152)</f>
        <v>375000</v>
      </c>
      <c r="AE142" s="188" t="n">
        <f aca="false">SUM(AE143:AE152)</f>
        <v>0</v>
      </c>
      <c r="AF142" s="188" t="n">
        <f aca="false">SUM(AF143:AF152)</f>
        <v>0</v>
      </c>
      <c r="AG142" s="188" t="n">
        <f aca="false">SUM(AG143:AG152)</f>
        <v>375000</v>
      </c>
      <c r="AH142" s="188" t="n">
        <f aca="false">SUM(AH143:AH152)</f>
        <v>154491.43</v>
      </c>
      <c r="AI142" s="188" t="n">
        <f aca="false">SUM(AI143:AI152)</f>
        <v>107000</v>
      </c>
      <c r="AJ142" s="188" t="n">
        <f aca="false">SUM(AJ143:AJ152)</f>
        <v>14429.98</v>
      </c>
      <c r="AK142" s="188" t="n">
        <f aca="false">SUM(AK143:AK152)</f>
        <v>315000</v>
      </c>
      <c r="AL142" s="188" t="n">
        <f aca="false">SUM(AL143:AL152)</f>
        <v>75000</v>
      </c>
      <c r="AM142" s="188" t="n">
        <f aca="false">SUM(AM143:AM152)</f>
        <v>200000</v>
      </c>
      <c r="AN142" s="188" t="n">
        <f aca="false">SUM(AN143:AN152)</f>
        <v>190000</v>
      </c>
      <c r="AO142" s="176" t="n">
        <f aca="false">SUM(AN142/$AN$10)</f>
        <v>25217.333598779</v>
      </c>
      <c r="AP142" s="188" t="n">
        <f aca="false">SUM(AP143:AP152)</f>
        <v>315000</v>
      </c>
      <c r="AQ142" s="188"/>
      <c r="AR142" s="176" t="n">
        <f aca="false">SUM(AP142/$AN$10)</f>
        <v>41807.6846506072</v>
      </c>
      <c r="AS142" s="188"/>
      <c r="AT142" s="188"/>
      <c r="AU142" s="176" t="n">
        <f aca="false">SUM(AU143:AU152)</f>
        <v>24750.01</v>
      </c>
      <c r="AV142" s="177" t="n">
        <f aca="false">SUM(AU142/AR142*100)</f>
        <v>59.1996667761905</v>
      </c>
      <c r="BB142" s="19" t="n">
        <f aca="false">SUM(AW142+AX142+AY142+AZ142+BA142)</f>
        <v>0</v>
      </c>
      <c r="BC142" s="143" t="n">
        <f aca="false">SUM(AU142-BB142)</f>
        <v>24750.01</v>
      </c>
    </row>
    <row r="143" customFormat="false" ht="12.75" hidden="true" customHeight="false" outlineLevel="0" collapsed="false">
      <c r="A143" s="193"/>
      <c r="B143" s="194"/>
      <c r="C143" s="194"/>
      <c r="D143" s="194"/>
      <c r="E143" s="194"/>
      <c r="F143" s="194"/>
      <c r="G143" s="194"/>
      <c r="H143" s="194"/>
      <c r="I143" s="195" t="n">
        <v>42211</v>
      </c>
      <c r="J143" s="196" t="s">
        <v>322</v>
      </c>
      <c r="K143" s="197" t="n">
        <v>17615</v>
      </c>
      <c r="L143" s="197" t="n">
        <v>0</v>
      </c>
      <c r="M143" s="197" t="n">
        <v>0</v>
      </c>
      <c r="N143" s="197" t="n">
        <v>6000</v>
      </c>
      <c r="O143" s="197" t="n">
        <v>6000</v>
      </c>
      <c r="P143" s="197" t="n">
        <v>5000</v>
      </c>
      <c r="Q143" s="197" t="n">
        <v>5000</v>
      </c>
      <c r="R143" s="197" t="n">
        <v>1257</v>
      </c>
      <c r="S143" s="197" t="n">
        <v>5000</v>
      </c>
      <c r="T143" s="197"/>
      <c r="U143" s="197"/>
      <c r="V143" s="176" t="n">
        <f aca="false">S143/P143*100</f>
        <v>100</v>
      </c>
      <c r="W143" s="188" t="n">
        <v>5000</v>
      </c>
      <c r="X143" s="188" t="n">
        <v>10000</v>
      </c>
      <c r="Y143" s="188" t="n">
        <v>10000</v>
      </c>
      <c r="Z143" s="188" t="n">
        <v>10000</v>
      </c>
      <c r="AA143" s="197" t="n">
        <v>12000</v>
      </c>
      <c r="AB143" s="188"/>
      <c r="AC143" s="197" t="n">
        <v>150000</v>
      </c>
      <c r="AD143" s="197" t="n">
        <v>150000</v>
      </c>
      <c r="AE143" s="197"/>
      <c r="AF143" s="197"/>
      <c r="AG143" s="198" t="n">
        <f aca="false">SUM(AD143+AE143-AF143)</f>
        <v>150000</v>
      </c>
      <c r="AH143" s="197"/>
      <c r="AI143" s="197" t="n">
        <v>25000</v>
      </c>
      <c r="AJ143" s="129" t="n">
        <v>0</v>
      </c>
      <c r="AK143" s="197" t="n">
        <v>25000</v>
      </c>
      <c r="AL143" s="197"/>
      <c r="AM143" s="197"/>
      <c r="AN143" s="197" t="n">
        <v>25000</v>
      </c>
      <c r="AO143" s="176" t="n">
        <f aca="false">SUM(AN143/$AN$10)</f>
        <v>3318.07021036565</v>
      </c>
      <c r="AP143" s="131" t="n">
        <v>10000</v>
      </c>
      <c r="AQ143" s="131"/>
      <c r="AR143" s="176" t="n">
        <f aca="false">SUM(AP143/$AN$10)</f>
        <v>1327.22808414626</v>
      </c>
      <c r="AS143" s="131"/>
      <c r="AT143" s="131"/>
      <c r="AU143" s="176"/>
      <c r="AV143" s="177" t="n">
        <f aca="false">SUM(AU143/AR143*100)</f>
        <v>0</v>
      </c>
      <c r="BB143" s="19" t="n">
        <f aca="false">SUM(AW143+AX143+AY143+AZ143+BA143)</f>
        <v>0</v>
      </c>
      <c r="BC143" s="143" t="n">
        <f aca="false">SUM(AU143-BB143)</f>
        <v>0</v>
      </c>
    </row>
    <row r="144" customFormat="false" ht="12.75" hidden="true" customHeight="false" outlineLevel="0" collapsed="false">
      <c r="A144" s="193"/>
      <c r="B144" s="194"/>
      <c r="C144" s="194"/>
      <c r="D144" s="194"/>
      <c r="E144" s="194"/>
      <c r="F144" s="194"/>
      <c r="G144" s="194"/>
      <c r="H144" s="194"/>
      <c r="I144" s="195" t="n">
        <v>42212</v>
      </c>
      <c r="J144" s="196" t="s">
        <v>323</v>
      </c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76"/>
      <c r="W144" s="188"/>
      <c r="X144" s="188"/>
      <c r="Y144" s="188"/>
      <c r="Z144" s="188"/>
      <c r="AA144" s="197"/>
      <c r="AB144" s="188"/>
      <c r="AC144" s="197"/>
      <c r="AD144" s="197"/>
      <c r="AE144" s="197"/>
      <c r="AF144" s="197"/>
      <c r="AG144" s="198"/>
      <c r="AH144" s="197"/>
      <c r="AI144" s="197"/>
      <c r="AJ144" s="128" t="n">
        <v>4420.77</v>
      </c>
      <c r="AK144" s="197" t="n">
        <v>10000</v>
      </c>
      <c r="AL144" s="197"/>
      <c r="AM144" s="197"/>
      <c r="AN144" s="129" t="n">
        <f aca="false">SUM(AK144+AL144-AM144)</f>
        <v>10000</v>
      </c>
      <c r="AO144" s="176" t="n">
        <f aca="false">SUM(AN144/$AN$10)</f>
        <v>1327.22808414626</v>
      </c>
      <c r="AP144" s="131" t="n">
        <v>10000</v>
      </c>
      <c r="AQ144" s="131"/>
      <c r="AR144" s="176" t="n">
        <f aca="false">SUM(AP144/$AN$10)</f>
        <v>1327.22808414626</v>
      </c>
      <c r="AS144" s="131"/>
      <c r="AT144" s="131"/>
      <c r="AU144" s="176" t="n">
        <v>693.56</v>
      </c>
      <c r="AV144" s="177" t="n">
        <f aca="false">SUM(AU144/AR144*100)</f>
        <v>52.2562782</v>
      </c>
      <c r="AX144" s="19" t="n">
        <v>693.56</v>
      </c>
      <c r="BB144" s="19" t="n">
        <f aca="false">SUM(AW144+AX144+AY144+AZ144+BA144)</f>
        <v>693.56</v>
      </c>
      <c r="BC144" s="143" t="n">
        <f aca="false">SUM(AU144-BB144)</f>
        <v>0</v>
      </c>
    </row>
    <row r="145" customFormat="false" ht="12.75" hidden="true" customHeight="false" outlineLevel="0" collapsed="false">
      <c r="A145" s="193"/>
      <c r="B145" s="194"/>
      <c r="C145" s="194"/>
      <c r="D145" s="194"/>
      <c r="E145" s="194"/>
      <c r="F145" s="194"/>
      <c r="G145" s="194"/>
      <c r="H145" s="194"/>
      <c r="I145" s="195" t="n">
        <v>42219</v>
      </c>
      <c r="J145" s="196" t="s">
        <v>324</v>
      </c>
      <c r="K145" s="197"/>
      <c r="L145" s="197"/>
      <c r="M145" s="197"/>
      <c r="N145" s="197"/>
      <c r="O145" s="197"/>
      <c r="P145" s="197"/>
      <c r="Q145" s="197"/>
      <c r="R145" s="197" t="n">
        <v>14400</v>
      </c>
      <c r="S145" s="197" t="n">
        <v>15000</v>
      </c>
      <c r="T145" s="197" t="n">
        <v>2654.1</v>
      </c>
      <c r="U145" s="197"/>
      <c r="V145" s="176" t="e">
        <f aca="false">S145/P145*100</f>
        <v>#DIV/0!</v>
      </c>
      <c r="W145" s="188" t="n">
        <v>15000</v>
      </c>
      <c r="X145" s="188" t="n">
        <v>20000</v>
      </c>
      <c r="Y145" s="188" t="n">
        <v>20000</v>
      </c>
      <c r="Z145" s="188" t="n">
        <v>20000</v>
      </c>
      <c r="AA145" s="197" t="n">
        <v>20000</v>
      </c>
      <c r="AB145" s="188" t="n">
        <v>1653.65</v>
      </c>
      <c r="AC145" s="197" t="n">
        <v>20000</v>
      </c>
      <c r="AD145" s="197" t="n">
        <v>20000</v>
      </c>
      <c r="AE145" s="197"/>
      <c r="AF145" s="197"/>
      <c r="AG145" s="198" t="n">
        <f aca="false">SUM(AD145+AE145-AF145)</f>
        <v>20000</v>
      </c>
      <c r="AH145" s="197"/>
      <c r="AI145" s="197" t="n">
        <v>20000</v>
      </c>
      <c r="AJ145" s="129" t="n">
        <v>0</v>
      </c>
      <c r="AK145" s="197" t="n">
        <v>20000</v>
      </c>
      <c r="AL145" s="197"/>
      <c r="AM145" s="197"/>
      <c r="AN145" s="129" t="n">
        <f aca="false">SUM(AK145+AL145-AM145)</f>
        <v>20000</v>
      </c>
      <c r="AO145" s="176" t="n">
        <f aca="false">SUM(AN145/$AN$10)</f>
        <v>2654.45616829252</v>
      </c>
      <c r="AP145" s="131" t="n">
        <v>20000</v>
      </c>
      <c r="AQ145" s="131"/>
      <c r="AR145" s="176" t="n">
        <f aca="false">SUM(AP145/$AN$10)</f>
        <v>2654.45616829252</v>
      </c>
      <c r="AS145" s="131"/>
      <c r="AT145" s="131"/>
      <c r="AU145" s="176"/>
      <c r="AV145" s="177" t="n">
        <f aca="false">SUM(AU145/AR145*100)</f>
        <v>0</v>
      </c>
      <c r="BB145" s="19" t="n">
        <f aca="false">SUM(AW145+AX145+AY145+AZ145+BA145)</f>
        <v>0</v>
      </c>
      <c r="BC145" s="143" t="n">
        <f aca="false">SUM(AU145-BB145)</f>
        <v>0</v>
      </c>
    </row>
    <row r="146" customFormat="false" ht="12.75" hidden="true" customHeight="false" outlineLevel="0" collapsed="false">
      <c r="A146" s="193"/>
      <c r="B146" s="194"/>
      <c r="C146" s="194"/>
      <c r="D146" s="194"/>
      <c r="E146" s="194"/>
      <c r="F146" s="194"/>
      <c r="G146" s="194"/>
      <c r="H146" s="194"/>
      <c r="I146" s="195" t="n">
        <v>42221</v>
      </c>
      <c r="J146" s="196" t="s">
        <v>325</v>
      </c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76"/>
      <c r="W146" s="188"/>
      <c r="X146" s="188"/>
      <c r="Y146" s="188"/>
      <c r="Z146" s="188"/>
      <c r="AA146" s="197"/>
      <c r="AB146" s="188"/>
      <c r="AC146" s="197"/>
      <c r="AD146" s="197"/>
      <c r="AE146" s="197"/>
      <c r="AF146" s="197"/>
      <c r="AG146" s="198"/>
      <c r="AH146" s="197"/>
      <c r="AI146" s="197"/>
      <c r="AJ146" s="129"/>
      <c r="AK146" s="197"/>
      <c r="AL146" s="197"/>
      <c r="AM146" s="197"/>
      <c r="AN146" s="129"/>
      <c r="AO146" s="176" t="n">
        <f aca="false">SUM(AN146/$AN$10)</f>
        <v>0</v>
      </c>
      <c r="AP146" s="131" t="n">
        <v>0</v>
      </c>
      <c r="AQ146" s="131"/>
      <c r="AR146" s="176" t="n">
        <f aca="false">SUM(AP146/$AN$10)</f>
        <v>0</v>
      </c>
      <c r="AS146" s="131"/>
      <c r="AT146" s="131"/>
      <c r="AU146" s="176"/>
      <c r="AV146" s="177" t="e">
        <f aca="false">SUM(AU146/AR146*100)</f>
        <v>#DIV/0!</v>
      </c>
      <c r="BB146" s="19" t="n">
        <f aca="false">SUM(AW146+AX146+AY146+AZ146+BA146)</f>
        <v>0</v>
      </c>
      <c r="BC146" s="143" t="n">
        <f aca="false">SUM(AU146-BB146)</f>
        <v>0</v>
      </c>
    </row>
    <row r="147" customFormat="false" ht="12.75" hidden="true" customHeight="false" outlineLevel="0" collapsed="false">
      <c r="A147" s="193"/>
      <c r="B147" s="194"/>
      <c r="C147" s="194"/>
      <c r="D147" s="194"/>
      <c r="E147" s="194"/>
      <c r="F147" s="194"/>
      <c r="G147" s="194"/>
      <c r="H147" s="194"/>
      <c r="I147" s="195" t="n">
        <v>42231</v>
      </c>
      <c r="J147" s="196" t="s">
        <v>326</v>
      </c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76"/>
      <c r="W147" s="188"/>
      <c r="X147" s="188"/>
      <c r="Y147" s="188"/>
      <c r="Z147" s="188"/>
      <c r="AA147" s="197"/>
      <c r="AB147" s="188"/>
      <c r="AC147" s="197" t="n">
        <v>150000</v>
      </c>
      <c r="AD147" s="197" t="n">
        <v>150000</v>
      </c>
      <c r="AE147" s="197"/>
      <c r="AF147" s="197"/>
      <c r="AG147" s="198" t="n">
        <f aca="false">SUM(AD147+AE147-AF147)</f>
        <v>150000</v>
      </c>
      <c r="AH147" s="197" t="n">
        <v>133963.93</v>
      </c>
      <c r="AI147" s="197" t="n">
        <v>0</v>
      </c>
      <c r="AJ147" s="129" t="n">
        <v>0</v>
      </c>
      <c r="AK147" s="197" t="n">
        <v>20000</v>
      </c>
      <c r="AL147" s="197"/>
      <c r="AM147" s="197"/>
      <c r="AN147" s="129" t="n">
        <f aca="false">SUM(AK147+AL147-AM147)</f>
        <v>20000</v>
      </c>
      <c r="AO147" s="176" t="n">
        <f aca="false">SUM(AN147/$AN$10)</f>
        <v>2654.45616829252</v>
      </c>
      <c r="AP147" s="131" t="n">
        <v>10000</v>
      </c>
      <c r="AQ147" s="131"/>
      <c r="AR147" s="176" t="n">
        <f aca="false">SUM(AP147/$AN$10)</f>
        <v>1327.22808414626</v>
      </c>
      <c r="AS147" s="131"/>
      <c r="AT147" s="131"/>
      <c r="AU147" s="176"/>
      <c r="AV147" s="177" t="n">
        <f aca="false">SUM(AU147/AR147*100)</f>
        <v>0</v>
      </c>
      <c r="BB147" s="19" t="n">
        <f aca="false">SUM(AW147+AX147+AY147+AZ147+BA147)</f>
        <v>0</v>
      </c>
      <c r="BC147" s="143" t="n">
        <f aca="false">SUM(AU147-BB147)</f>
        <v>0</v>
      </c>
    </row>
    <row r="148" customFormat="false" ht="12.75" hidden="true" customHeight="false" outlineLevel="0" collapsed="false">
      <c r="A148" s="193"/>
      <c r="B148" s="194"/>
      <c r="C148" s="194"/>
      <c r="D148" s="194"/>
      <c r="E148" s="194"/>
      <c r="F148" s="194"/>
      <c r="G148" s="194"/>
      <c r="H148" s="194"/>
      <c r="I148" s="195" t="n">
        <v>42261</v>
      </c>
      <c r="J148" s="196" t="s">
        <v>327</v>
      </c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76"/>
      <c r="W148" s="188"/>
      <c r="X148" s="188"/>
      <c r="Y148" s="188"/>
      <c r="Z148" s="188"/>
      <c r="AA148" s="197"/>
      <c r="AB148" s="188"/>
      <c r="AC148" s="197"/>
      <c r="AD148" s="197"/>
      <c r="AE148" s="197"/>
      <c r="AF148" s="197"/>
      <c r="AG148" s="198"/>
      <c r="AH148" s="197"/>
      <c r="AI148" s="197"/>
      <c r="AJ148" s="129"/>
      <c r="AK148" s="197"/>
      <c r="AL148" s="197"/>
      <c r="AM148" s="197"/>
      <c r="AN148" s="129"/>
      <c r="AO148" s="176" t="n">
        <f aca="false">SUM(AN148/$AN$10)</f>
        <v>0</v>
      </c>
      <c r="AP148" s="131" t="n">
        <v>0</v>
      </c>
      <c r="AQ148" s="131"/>
      <c r="AR148" s="176" t="n">
        <f aca="false">SUM(AP148/$AN$10)</f>
        <v>0</v>
      </c>
      <c r="AS148" s="131"/>
      <c r="AT148" s="131"/>
      <c r="AU148" s="176"/>
      <c r="AV148" s="177" t="e">
        <f aca="false">SUM(AU148/AR148*100)</f>
        <v>#DIV/0!</v>
      </c>
      <c r="BB148" s="19" t="n">
        <f aca="false">SUM(AW148+AX148+AY148+AZ148+BA148)</f>
        <v>0</v>
      </c>
      <c r="BC148" s="143" t="n">
        <f aca="false">SUM(AU148-BB148)</f>
        <v>0</v>
      </c>
    </row>
    <row r="149" customFormat="false" ht="12.75" hidden="true" customHeight="false" outlineLevel="0" collapsed="false">
      <c r="A149" s="193"/>
      <c r="B149" s="194"/>
      <c r="C149" s="194"/>
      <c r="D149" s="194"/>
      <c r="E149" s="194"/>
      <c r="F149" s="194"/>
      <c r="G149" s="194"/>
      <c r="H149" s="194"/>
      <c r="I149" s="195" t="n">
        <v>42273</v>
      </c>
      <c r="J149" s="196" t="s">
        <v>328</v>
      </c>
      <c r="K149" s="197" t="n">
        <v>0</v>
      </c>
      <c r="L149" s="197" t="n">
        <v>0</v>
      </c>
      <c r="M149" s="197" t="n">
        <v>0</v>
      </c>
      <c r="N149" s="197" t="n">
        <v>30000</v>
      </c>
      <c r="O149" s="197" t="n">
        <v>30000</v>
      </c>
      <c r="P149" s="197" t="n">
        <v>50000</v>
      </c>
      <c r="Q149" s="197" t="n">
        <v>50000</v>
      </c>
      <c r="R149" s="197"/>
      <c r="S149" s="188" t="n">
        <v>30000</v>
      </c>
      <c r="T149" s="197"/>
      <c r="U149" s="197"/>
      <c r="V149" s="176" t="n">
        <f aca="false">S149/P149*100</f>
        <v>60</v>
      </c>
      <c r="W149" s="188" t="n">
        <v>30000</v>
      </c>
      <c r="X149" s="188" t="n">
        <v>0</v>
      </c>
      <c r="Y149" s="188" t="n">
        <v>30000</v>
      </c>
      <c r="Z149" s="188" t="n">
        <v>70000</v>
      </c>
      <c r="AA149" s="197" t="n">
        <v>35000</v>
      </c>
      <c r="AB149" s="188"/>
      <c r="AC149" s="197" t="n">
        <v>35000</v>
      </c>
      <c r="AD149" s="197" t="n">
        <v>35000</v>
      </c>
      <c r="AE149" s="197"/>
      <c r="AF149" s="197"/>
      <c r="AG149" s="198" t="n">
        <f aca="false">SUM(AD149+AE149-AF149)</f>
        <v>35000</v>
      </c>
      <c r="AH149" s="197"/>
      <c r="AI149" s="197" t="n">
        <v>30000</v>
      </c>
      <c r="AJ149" s="129" t="n">
        <v>0</v>
      </c>
      <c r="AK149" s="197" t="n">
        <v>200000</v>
      </c>
      <c r="AL149" s="197"/>
      <c r="AM149" s="197" t="n">
        <v>200000</v>
      </c>
      <c r="AN149" s="129" t="n">
        <f aca="false">SUM(AK149+AL149-AM149)</f>
        <v>0</v>
      </c>
      <c r="AO149" s="176" t="n">
        <f aca="false">SUM(AN149/$AN$10)</f>
        <v>0</v>
      </c>
      <c r="AP149" s="131"/>
      <c r="AQ149" s="131"/>
      <c r="AR149" s="176" t="n">
        <f aca="false">SUM(AP149/$AN$10)</f>
        <v>0</v>
      </c>
      <c r="AS149" s="131"/>
      <c r="AT149" s="131"/>
      <c r="AU149" s="176"/>
      <c r="AV149" s="177" t="e">
        <f aca="false">SUM(AU149/AR149*100)</f>
        <v>#DIV/0!</v>
      </c>
      <c r="BB149" s="19" t="n">
        <f aca="false">SUM(AW149+AX149+AY149+AZ149+BA149)</f>
        <v>0</v>
      </c>
      <c r="BC149" s="143" t="n">
        <f aca="false">SUM(AU149-BB149)</f>
        <v>0</v>
      </c>
    </row>
    <row r="150" customFormat="false" ht="12.75" hidden="true" customHeight="false" outlineLevel="0" collapsed="false">
      <c r="A150" s="193"/>
      <c r="B150" s="194"/>
      <c r="C150" s="194"/>
      <c r="D150" s="194"/>
      <c r="E150" s="194"/>
      <c r="F150" s="194"/>
      <c r="G150" s="194"/>
      <c r="H150" s="194"/>
      <c r="I150" s="304" t="n">
        <v>42271</v>
      </c>
      <c r="J150" s="196" t="s">
        <v>329</v>
      </c>
      <c r="K150" s="197"/>
      <c r="L150" s="197"/>
      <c r="M150" s="197"/>
      <c r="N150" s="197"/>
      <c r="O150" s="197"/>
      <c r="P150" s="197"/>
      <c r="Q150" s="197"/>
      <c r="R150" s="197"/>
      <c r="S150" s="188"/>
      <c r="T150" s="197"/>
      <c r="U150" s="197"/>
      <c r="V150" s="176"/>
      <c r="W150" s="188"/>
      <c r="X150" s="188"/>
      <c r="Y150" s="188"/>
      <c r="Z150" s="188"/>
      <c r="AA150" s="197"/>
      <c r="AB150" s="188"/>
      <c r="AC150" s="197"/>
      <c r="AD150" s="197"/>
      <c r="AE150" s="197"/>
      <c r="AF150" s="197"/>
      <c r="AG150" s="198"/>
      <c r="AH150" s="197"/>
      <c r="AI150" s="197"/>
      <c r="AJ150" s="129" t="n">
        <v>2036.03</v>
      </c>
      <c r="AK150" s="197" t="n">
        <v>10000</v>
      </c>
      <c r="AL150" s="197" t="n">
        <v>55000</v>
      </c>
      <c r="AM150" s="197"/>
      <c r="AN150" s="129" t="n">
        <f aca="false">SUM(AK150+AL150-AM150)</f>
        <v>65000</v>
      </c>
      <c r="AO150" s="176" t="n">
        <f aca="false">SUM(AN150/$AN$10)</f>
        <v>8626.98254695069</v>
      </c>
      <c r="AP150" s="131" t="n">
        <v>65000</v>
      </c>
      <c r="AQ150" s="131"/>
      <c r="AR150" s="176" t="n">
        <f aca="false">SUM(AP150/$AN$10)</f>
        <v>8626.98254695069</v>
      </c>
      <c r="AS150" s="131"/>
      <c r="AT150" s="131"/>
      <c r="AU150" s="176"/>
      <c r="AV150" s="177" t="n">
        <f aca="false">SUM(AU150/AR150*100)</f>
        <v>0</v>
      </c>
      <c r="BB150" s="19" t="n">
        <f aca="false">SUM(AW150+AX150+AY150+AZ150+BA150)</f>
        <v>0</v>
      </c>
      <c r="BC150" s="143" t="n">
        <f aca="false">SUM(AU150-BB150)</f>
        <v>0</v>
      </c>
    </row>
    <row r="151" customFormat="false" ht="12.75" hidden="true" customHeight="false" outlineLevel="0" collapsed="false">
      <c r="A151" s="193"/>
      <c r="B151" s="194"/>
      <c r="C151" s="194"/>
      <c r="D151" s="194"/>
      <c r="E151" s="194"/>
      <c r="F151" s="194"/>
      <c r="G151" s="194"/>
      <c r="H151" s="194"/>
      <c r="I151" s="304" t="n">
        <v>42273</v>
      </c>
      <c r="J151" s="196" t="s">
        <v>330</v>
      </c>
      <c r="K151" s="197"/>
      <c r="L151" s="197"/>
      <c r="M151" s="197"/>
      <c r="N151" s="197"/>
      <c r="O151" s="197"/>
      <c r="P151" s="197"/>
      <c r="Q151" s="197"/>
      <c r="R151" s="197"/>
      <c r="S151" s="188"/>
      <c r="T151" s="197"/>
      <c r="U151" s="197"/>
      <c r="V151" s="176"/>
      <c r="W151" s="188"/>
      <c r="X151" s="188"/>
      <c r="Y151" s="188"/>
      <c r="Z151" s="188"/>
      <c r="AA151" s="197"/>
      <c r="AB151" s="188"/>
      <c r="AC151" s="197"/>
      <c r="AD151" s="197"/>
      <c r="AE151" s="197"/>
      <c r="AF151" s="197"/>
      <c r="AG151" s="198"/>
      <c r="AH151" s="197"/>
      <c r="AI151" s="197"/>
      <c r="AJ151" s="129"/>
      <c r="AK151" s="197"/>
      <c r="AL151" s="197"/>
      <c r="AM151" s="197"/>
      <c r="AN151" s="129"/>
      <c r="AO151" s="176" t="n">
        <f aca="false">SUM(AN151/$AN$10)</f>
        <v>0</v>
      </c>
      <c r="AP151" s="131" t="n">
        <v>150000</v>
      </c>
      <c r="AQ151" s="131"/>
      <c r="AR151" s="176" t="n">
        <f aca="false">SUM(AP151/$AN$10)</f>
        <v>19908.4212621939</v>
      </c>
      <c r="AS151" s="131"/>
      <c r="AT151" s="131"/>
      <c r="AU151" s="176"/>
      <c r="AV151" s="177" t="n">
        <f aca="false">SUM(AU151/AR151*100)</f>
        <v>0</v>
      </c>
      <c r="BB151" s="19" t="n">
        <f aca="false">SUM(AW151+AX151+AY151+AZ151+BA151)</f>
        <v>0</v>
      </c>
      <c r="BC151" s="143" t="n">
        <f aca="false">SUM(AU151-BB151)</f>
        <v>0</v>
      </c>
    </row>
    <row r="152" customFormat="false" ht="12.75" hidden="true" customHeight="false" outlineLevel="0" collapsed="false">
      <c r="A152" s="193"/>
      <c r="B152" s="194"/>
      <c r="C152" s="194"/>
      <c r="D152" s="194"/>
      <c r="E152" s="194"/>
      <c r="F152" s="194"/>
      <c r="G152" s="194"/>
      <c r="H152" s="194"/>
      <c r="I152" s="195" t="n">
        <v>42274</v>
      </c>
      <c r="J152" s="196" t="s">
        <v>331</v>
      </c>
      <c r="K152" s="197"/>
      <c r="L152" s="197"/>
      <c r="M152" s="197"/>
      <c r="N152" s="197"/>
      <c r="O152" s="197"/>
      <c r="P152" s="197"/>
      <c r="Q152" s="197"/>
      <c r="R152" s="197"/>
      <c r="S152" s="188"/>
      <c r="T152" s="197"/>
      <c r="U152" s="197"/>
      <c r="V152" s="176"/>
      <c r="W152" s="188"/>
      <c r="X152" s="188"/>
      <c r="Y152" s="188"/>
      <c r="Z152" s="188"/>
      <c r="AA152" s="197"/>
      <c r="AB152" s="188"/>
      <c r="AC152" s="197" t="n">
        <v>20000</v>
      </c>
      <c r="AD152" s="197" t="n">
        <v>20000</v>
      </c>
      <c r="AE152" s="197"/>
      <c r="AF152" s="197"/>
      <c r="AG152" s="198" t="n">
        <f aca="false">SUM(AD152+AE152-AF152)</f>
        <v>20000</v>
      </c>
      <c r="AH152" s="205" t="n">
        <v>20527.5</v>
      </c>
      <c r="AI152" s="197" t="n">
        <v>32000</v>
      </c>
      <c r="AJ152" s="129" t="n">
        <v>7973.18</v>
      </c>
      <c r="AK152" s="197" t="n">
        <v>30000</v>
      </c>
      <c r="AL152" s="197" t="n">
        <v>20000</v>
      </c>
      <c r="AM152" s="197"/>
      <c r="AN152" s="129" t="n">
        <f aca="false">SUM(AK152+AL152-AM152)</f>
        <v>50000</v>
      </c>
      <c r="AO152" s="176" t="n">
        <f aca="false">SUM(AN152/$AN$10)</f>
        <v>6636.1404207313</v>
      </c>
      <c r="AP152" s="131" t="n">
        <v>50000</v>
      </c>
      <c r="AQ152" s="131"/>
      <c r="AR152" s="176" t="n">
        <f aca="false">SUM(AP152/$AN$10)</f>
        <v>6636.1404207313</v>
      </c>
      <c r="AS152" s="131"/>
      <c r="AT152" s="131"/>
      <c r="AU152" s="176" t="n">
        <v>24056.45</v>
      </c>
      <c r="AV152" s="177" t="n">
        <f aca="false">SUM(AU152/AR152*100)</f>
        <v>362.50664505</v>
      </c>
      <c r="AY152" s="19" t="n">
        <v>24056.45</v>
      </c>
      <c r="BB152" s="19" t="n">
        <f aca="false">SUM(AW152+AX152+AY152+AZ152+BA152)</f>
        <v>24056.45</v>
      </c>
      <c r="BC152" s="143" t="n">
        <f aca="false">SUM(AU152-BB152)</f>
        <v>0</v>
      </c>
    </row>
    <row r="153" customFormat="false" ht="12.75" hidden="true" customHeight="false" outlineLevel="0" collapsed="false">
      <c r="A153" s="193"/>
      <c r="B153" s="194" t="s">
        <v>86</v>
      </c>
      <c r="C153" s="194"/>
      <c r="D153" s="194"/>
      <c r="E153" s="194"/>
      <c r="F153" s="194"/>
      <c r="G153" s="194"/>
      <c r="H153" s="194"/>
      <c r="I153" s="195" t="n">
        <v>426</v>
      </c>
      <c r="J153" s="196" t="s">
        <v>332</v>
      </c>
      <c r="K153" s="197"/>
      <c r="L153" s="197"/>
      <c r="M153" s="197"/>
      <c r="N153" s="197"/>
      <c r="O153" s="197"/>
      <c r="P153" s="197"/>
      <c r="Q153" s="197"/>
      <c r="R153" s="197"/>
      <c r="S153" s="188"/>
      <c r="T153" s="197"/>
      <c r="U153" s="197"/>
      <c r="V153" s="176"/>
      <c r="W153" s="188"/>
      <c r="X153" s="188" t="n">
        <f aca="false">SUM(X154:X156)</f>
        <v>100000</v>
      </c>
      <c r="Y153" s="188" t="n">
        <f aca="false">SUM(Y154:Y156)</f>
        <v>115000</v>
      </c>
      <c r="Z153" s="188" t="n">
        <f aca="false">SUM(Z154:Z156)</f>
        <v>115000</v>
      </c>
      <c r="AA153" s="188" t="n">
        <f aca="false">SUM(AA154:AA156)</f>
        <v>15000</v>
      </c>
      <c r="AB153" s="188" t="n">
        <f aca="false">SUM(AB154:AB156)</f>
        <v>81000</v>
      </c>
      <c r="AC153" s="188" t="n">
        <f aca="false">SUM(AC154:AC156)</f>
        <v>15000</v>
      </c>
      <c r="AD153" s="188" t="n">
        <f aca="false">SUM(AD154:AD156)</f>
        <v>15000</v>
      </c>
      <c r="AE153" s="188" t="n">
        <f aca="false">SUM(AE154:AE156)</f>
        <v>0</v>
      </c>
      <c r="AF153" s="188" t="n">
        <f aca="false">SUM(AF154:AF156)</f>
        <v>0</v>
      </c>
      <c r="AG153" s="188" t="n">
        <f aca="false">SUM(AG154:AG156)</f>
        <v>15000</v>
      </c>
      <c r="AH153" s="188" t="n">
        <f aca="false">SUM(AH154:AH156)</f>
        <v>0</v>
      </c>
      <c r="AI153" s="188" t="n">
        <f aca="false">SUM(AI154:AI156)</f>
        <v>0</v>
      </c>
      <c r="AJ153" s="129" t="n">
        <v>0</v>
      </c>
      <c r="AK153" s="197" t="n">
        <v>0</v>
      </c>
      <c r="AL153" s="197"/>
      <c r="AM153" s="197"/>
      <c r="AN153" s="129" t="n">
        <f aca="false">SUM(AK153+AL153-AM153)</f>
        <v>0</v>
      </c>
      <c r="AO153" s="176" t="n">
        <f aca="false">SUM(AN153/$AN$10)</f>
        <v>0</v>
      </c>
      <c r="AP153" s="131"/>
      <c r="AQ153" s="131"/>
      <c r="AR153" s="176" t="n">
        <f aca="false">SUM(AP153/$AN$10)</f>
        <v>0</v>
      </c>
      <c r="AS153" s="131"/>
      <c r="AT153" s="131"/>
      <c r="AU153" s="176"/>
      <c r="AV153" s="177" t="e">
        <f aca="false">SUM(AU153/AR153*100)</f>
        <v>#DIV/0!</v>
      </c>
      <c r="BB153" s="19" t="n">
        <f aca="false">SUM(AW153+AX153+AY153+AZ153+BA153)</f>
        <v>0</v>
      </c>
      <c r="BC153" s="143" t="n">
        <f aca="false">SUM(AU153-BB153)</f>
        <v>0</v>
      </c>
    </row>
    <row r="154" customFormat="false" ht="12.75" hidden="true" customHeight="false" outlineLevel="0" collapsed="false">
      <c r="A154" s="207"/>
      <c r="B154" s="208"/>
      <c r="C154" s="208"/>
      <c r="D154" s="208"/>
      <c r="E154" s="208"/>
      <c r="F154" s="208"/>
      <c r="G154" s="208"/>
      <c r="H154" s="208"/>
      <c r="I154" s="206" t="n">
        <v>42621</v>
      </c>
      <c r="J154" s="203" t="s">
        <v>333</v>
      </c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76"/>
      <c r="W154" s="188"/>
      <c r="X154" s="188"/>
      <c r="Y154" s="188" t="n">
        <v>15000</v>
      </c>
      <c r="Z154" s="188" t="n">
        <v>15000</v>
      </c>
      <c r="AA154" s="197" t="n">
        <v>15000</v>
      </c>
      <c r="AB154" s="188" t="n">
        <v>6000</v>
      </c>
      <c r="AC154" s="197" t="n">
        <v>15000</v>
      </c>
      <c r="AD154" s="197" t="n">
        <v>15000</v>
      </c>
      <c r="AE154" s="197"/>
      <c r="AF154" s="197"/>
      <c r="AG154" s="198" t="n">
        <f aca="false">SUM(AC154+AE154-AF154)</f>
        <v>15000</v>
      </c>
      <c r="AH154" s="197"/>
      <c r="AI154" s="197" t="n">
        <v>0</v>
      </c>
      <c r="AJ154" s="129" t="n">
        <v>0</v>
      </c>
      <c r="AK154" s="197"/>
      <c r="AL154" s="197"/>
      <c r="AM154" s="197"/>
      <c r="AN154" s="129" t="n">
        <f aca="false">SUM(AK154+AL154-AM154)</f>
        <v>0</v>
      </c>
      <c r="AO154" s="176" t="n">
        <f aca="false">SUM(AN154/$AN$10)</f>
        <v>0</v>
      </c>
      <c r="AP154" s="131"/>
      <c r="AQ154" s="131"/>
      <c r="AR154" s="176" t="n">
        <f aca="false">SUM(AP154/$AN$10)</f>
        <v>0</v>
      </c>
      <c r="AS154" s="131"/>
      <c r="AT154" s="131"/>
      <c r="AU154" s="176"/>
      <c r="AV154" s="177" t="e">
        <f aca="false">SUM(AU154/AR154*100)</f>
        <v>#DIV/0!</v>
      </c>
      <c r="BB154" s="19" t="n">
        <f aca="false">SUM(AW154+AX154+AY154+AZ154+BA154)</f>
        <v>0</v>
      </c>
      <c r="BC154" s="143" t="n">
        <f aca="false">SUM(AU154-BB154)</f>
        <v>0</v>
      </c>
    </row>
    <row r="155" customFormat="false" ht="12.75" hidden="true" customHeight="false" outlineLevel="0" collapsed="false">
      <c r="A155" s="207"/>
      <c r="B155" s="208"/>
      <c r="C155" s="208"/>
      <c r="D155" s="208"/>
      <c r="E155" s="208"/>
      <c r="F155" s="208"/>
      <c r="G155" s="208"/>
      <c r="H155" s="208"/>
      <c r="I155" s="206" t="n">
        <v>42639</v>
      </c>
      <c r="J155" s="203" t="s">
        <v>334</v>
      </c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76"/>
      <c r="W155" s="188"/>
      <c r="X155" s="188"/>
      <c r="Y155" s="188"/>
      <c r="Z155" s="188"/>
      <c r="AA155" s="197"/>
      <c r="AB155" s="188"/>
      <c r="AC155" s="197"/>
      <c r="AD155" s="197"/>
      <c r="AE155" s="197"/>
      <c r="AF155" s="197"/>
      <c r="AG155" s="198" t="n">
        <f aca="false">SUM(AC155+AE155-AF155)</f>
        <v>0</v>
      </c>
      <c r="AH155" s="197"/>
      <c r="AI155" s="197"/>
      <c r="AJ155" s="129"/>
      <c r="AK155" s="197"/>
      <c r="AL155" s="197"/>
      <c r="AM155" s="197"/>
      <c r="AN155" s="129" t="n">
        <f aca="false">SUM(AK155+AL155-AM155)</f>
        <v>0</v>
      </c>
      <c r="AO155" s="176" t="n">
        <f aca="false">SUM(AN155/$AN$10)</f>
        <v>0</v>
      </c>
      <c r="AP155" s="131"/>
      <c r="AQ155" s="131"/>
      <c r="AR155" s="176" t="n">
        <f aca="false">SUM(AP155/$AN$10)</f>
        <v>0</v>
      </c>
      <c r="AS155" s="131"/>
      <c r="AT155" s="131"/>
      <c r="AU155" s="176"/>
      <c r="AV155" s="177" t="e">
        <f aca="false">SUM(AU155/AR155*100)</f>
        <v>#DIV/0!</v>
      </c>
      <c r="BB155" s="19" t="n">
        <f aca="false">SUM(AW155+AX155+AY155+AZ155+BA155)</f>
        <v>0</v>
      </c>
      <c r="BC155" s="143" t="n">
        <f aca="false">SUM(AU155-BB155)</f>
        <v>0</v>
      </c>
    </row>
    <row r="156" customFormat="false" ht="12.75" hidden="true" customHeight="false" outlineLevel="0" collapsed="false">
      <c r="A156" s="207"/>
      <c r="B156" s="208"/>
      <c r="C156" s="208"/>
      <c r="D156" s="208"/>
      <c r="E156" s="208"/>
      <c r="F156" s="208"/>
      <c r="G156" s="208"/>
      <c r="H156" s="208"/>
      <c r="I156" s="206" t="n">
        <v>42637</v>
      </c>
      <c r="J156" s="203" t="s">
        <v>335</v>
      </c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76"/>
      <c r="W156" s="188"/>
      <c r="X156" s="188" t="n">
        <v>100000</v>
      </c>
      <c r="Y156" s="188" t="n">
        <v>100000</v>
      </c>
      <c r="Z156" s="188" t="n">
        <v>100000</v>
      </c>
      <c r="AA156" s="197"/>
      <c r="AB156" s="188" t="n">
        <v>75000</v>
      </c>
      <c r="AC156" s="197"/>
      <c r="AD156" s="197"/>
      <c r="AE156" s="197"/>
      <c r="AF156" s="197"/>
      <c r="AG156" s="198" t="n">
        <f aca="false">SUM(AC156+AE156-AF156)</f>
        <v>0</v>
      </c>
      <c r="AH156" s="197"/>
      <c r="AI156" s="197"/>
      <c r="AJ156" s="129"/>
      <c r="AK156" s="197"/>
      <c r="AL156" s="197"/>
      <c r="AM156" s="197"/>
      <c r="AN156" s="129" t="n">
        <f aca="false">SUM(AK156+AL156-AM156)</f>
        <v>0</v>
      </c>
      <c r="AO156" s="176" t="n">
        <f aca="false">SUM(AN156/$AN$10)</f>
        <v>0</v>
      </c>
      <c r="AP156" s="131"/>
      <c r="AQ156" s="131"/>
      <c r="AR156" s="176" t="n">
        <f aca="false">SUM(AP156/$AN$10)</f>
        <v>0</v>
      </c>
      <c r="AS156" s="131"/>
      <c r="AT156" s="131"/>
      <c r="AU156" s="176"/>
      <c r="AV156" s="177" t="e">
        <f aca="false">SUM(AU156/AR156*100)</f>
        <v>#DIV/0!</v>
      </c>
      <c r="BB156" s="19" t="n">
        <f aca="false">SUM(AW156+AX156+AY156+AZ156+BA156)</f>
        <v>0</v>
      </c>
      <c r="BC156" s="143" t="n">
        <f aca="false">SUM(AU156-BB156)</f>
        <v>0</v>
      </c>
    </row>
    <row r="157" customFormat="false" ht="12.75" hidden="true" customHeight="false" outlineLevel="0" collapsed="false">
      <c r="A157" s="184" t="s">
        <v>336</v>
      </c>
      <c r="B157" s="209"/>
      <c r="C157" s="209"/>
      <c r="D157" s="209"/>
      <c r="E157" s="209"/>
      <c r="F157" s="209"/>
      <c r="G157" s="209"/>
      <c r="H157" s="209"/>
      <c r="I157" s="173" t="s">
        <v>337</v>
      </c>
      <c r="J157" s="174" t="s">
        <v>338</v>
      </c>
      <c r="K157" s="175" t="e">
        <f aca="false">SUM(K158+K165+#REF!)</f>
        <v>#REF!</v>
      </c>
      <c r="L157" s="175" t="e">
        <f aca="false">SUM(L158+L165+#REF!)</f>
        <v>#REF!</v>
      </c>
      <c r="M157" s="175" t="e">
        <f aca="false">SUM(M158+M165+#REF!)</f>
        <v>#REF!</v>
      </c>
      <c r="N157" s="175" t="n">
        <f aca="false">SUM(N158+N165)</f>
        <v>43000</v>
      </c>
      <c r="O157" s="175" t="n">
        <f aca="false">SUM(O158+O165)</f>
        <v>43000</v>
      </c>
      <c r="P157" s="175" t="n">
        <f aca="false">SUM(P158+P165)</f>
        <v>31000</v>
      </c>
      <c r="Q157" s="175" t="n">
        <f aca="false">SUM(Q158+Q165)</f>
        <v>31000</v>
      </c>
      <c r="R157" s="175" t="n">
        <f aca="false">SUM(R158+R165)</f>
        <v>0</v>
      </c>
      <c r="S157" s="175" t="n">
        <f aca="false">SUM(S158+S165)</f>
        <v>31000</v>
      </c>
      <c r="T157" s="175" t="n">
        <f aca="false">SUM(T158+T165)</f>
        <v>0</v>
      </c>
      <c r="U157" s="175" t="n">
        <f aca="false">SUM(U158+U165)</f>
        <v>0</v>
      </c>
      <c r="V157" s="175" t="n">
        <f aca="false">SUM(V158+V165)</f>
        <v>200</v>
      </c>
      <c r="W157" s="175" t="n">
        <f aca="false">SUM(W158+W165)</f>
        <v>31000</v>
      </c>
      <c r="X157" s="175" t="n">
        <f aca="false">SUM(X158+X165)</f>
        <v>88000</v>
      </c>
      <c r="Y157" s="175" t="n">
        <f aca="false">SUM(Y158+Y165)</f>
        <v>88000</v>
      </c>
      <c r="Z157" s="175" t="n">
        <f aca="false">SUM(Z158+Z165)</f>
        <v>88000</v>
      </c>
      <c r="AA157" s="175" t="n">
        <f aca="false">SUM(AA158+AA165)</f>
        <v>93000</v>
      </c>
      <c r="AB157" s="175" t="n">
        <f aca="false">SUM(AB158+AB165)</f>
        <v>0</v>
      </c>
      <c r="AC157" s="175" t="n">
        <f aca="false">SUM(AC158+AC165)</f>
        <v>115000</v>
      </c>
      <c r="AD157" s="175" t="n">
        <f aca="false">SUM(AD158+AD165)</f>
        <v>95000</v>
      </c>
      <c r="AE157" s="175" t="n">
        <f aca="false">SUM(AE158+AE165)</f>
        <v>0</v>
      </c>
      <c r="AF157" s="175" t="n">
        <f aca="false">SUM(AF158+AF165)</f>
        <v>0</v>
      </c>
      <c r="AG157" s="175" t="n">
        <f aca="false">SUM(AG158+AG165)</f>
        <v>95000</v>
      </c>
      <c r="AH157" s="175" t="n">
        <f aca="false">SUM(AH158+AH165)</f>
        <v>4997.09</v>
      </c>
      <c r="AI157" s="175" t="n">
        <f aca="false">SUM(AI158+AI165)</f>
        <v>60000</v>
      </c>
      <c r="AJ157" s="175" t="n">
        <f aca="false">SUM(AJ158+AJ165)</f>
        <v>0</v>
      </c>
      <c r="AK157" s="175" t="n">
        <f aca="false">SUM(AK158+AK165)</f>
        <v>60000</v>
      </c>
      <c r="AL157" s="175" t="n">
        <f aca="false">SUM(AL158+AL165)</f>
        <v>0</v>
      </c>
      <c r="AM157" s="175" t="n">
        <f aca="false">SUM(AM158+AM165)</f>
        <v>0</v>
      </c>
      <c r="AN157" s="175" t="n">
        <f aca="false">SUM(AN158+AN165)</f>
        <v>60000</v>
      </c>
      <c r="AO157" s="176" t="n">
        <f aca="false">SUM(AN157/$AN$10)</f>
        <v>7963.36850487756</v>
      </c>
      <c r="AP157" s="176" t="n">
        <f aca="false">SUM(AP158+AP165)</f>
        <v>60000</v>
      </c>
      <c r="AQ157" s="176" t="n">
        <f aca="false">SUM(AQ158+AQ165)</f>
        <v>0</v>
      </c>
      <c r="AR157" s="176" t="n">
        <f aca="false">SUM(AP157/$AN$10)</f>
        <v>7963.36850487756</v>
      </c>
      <c r="AS157" s="176" t="n">
        <f aca="false">SUM(AS158+AS165)</f>
        <v>60000</v>
      </c>
      <c r="AT157" s="176" t="n">
        <f aca="false">SUM(AT158+AT165)</f>
        <v>0</v>
      </c>
      <c r="AU157" s="176" t="n">
        <f aca="false">SUM(AU158+AU165)</f>
        <v>0</v>
      </c>
      <c r="AV157" s="177" t="n">
        <f aca="false">SUM(AU157/AR157*100)</f>
        <v>0</v>
      </c>
      <c r="BB157" s="19" t="n">
        <f aca="false">SUM(AW157+AX157+AY157+AZ157+BA157)</f>
        <v>0</v>
      </c>
      <c r="BC157" s="143" t="n">
        <f aca="false">SUM(AU157-BB157)</f>
        <v>0</v>
      </c>
    </row>
    <row r="158" customFormat="false" ht="12.75" hidden="true" customHeight="false" outlineLevel="0" collapsed="false">
      <c r="A158" s="178" t="s">
        <v>339</v>
      </c>
      <c r="B158" s="172"/>
      <c r="C158" s="172"/>
      <c r="D158" s="172"/>
      <c r="E158" s="172"/>
      <c r="F158" s="172"/>
      <c r="G158" s="172"/>
      <c r="H158" s="172"/>
      <c r="I158" s="185" t="s">
        <v>207</v>
      </c>
      <c r="J158" s="186" t="s">
        <v>340</v>
      </c>
      <c r="K158" s="187" t="e">
        <f aca="false">SUM(K159)</f>
        <v>#REF!</v>
      </c>
      <c r="L158" s="187" t="e">
        <f aca="false">SUM(L159)</f>
        <v>#REF!</v>
      </c>
      <c r="M158" s="187" t="e">
        <f aca="false">SUM(M159)</f>
        <v>#REF!</v>
      </c>
      <c r="N158" s="187" t="n">
        <f aca="false">SUM(N159)</f>
        <v>40000</v>
      </c>
      <c r="O158" s="187" t="n">
        <f aca="false">SUM(O159)</f>
        <v>40000</v>
      </c>
      <c r="P158" s="187" t="n">
        <f aca="false">SUM(P159)</f>
        <v>28000</v>
      </c>
      <c r="Q158" s="187" t="n">
        <f aca="false">SUM(Q159)</f>
        <v>28000</v>
      </c>
      <c r="R158" s="187" t="n">
        <f aca="false">SUM(R159)</f>
        <v>0</v>
      </c>
      <c r="S158" s="187" t="n">
        <f aca="false">SUM(S159)</f>
        <v>28000</v>
      </c>
      <c r="T158" s="187" t="n">
        <f aca="false">SUM(T159)</f>
        <v>0</v>
      </c>
      <c r="U158" s="187" t="n">
        <f aca="false">SUM(U159)</f>
        <v>0</v>
      </c>
      <c r="V158" s="187" t="n">
        <f aca="false">SUM(V159)</f>
        <v>100</v>
      </c>
      <c r="W158" s="187" t="n">
        <f aca="false">SUM(W159)</f>
        <v>28000</v>
      </c>
      <c r="X158" s="187" t="n">
        <f aca="false">SUM(X159)</f>
        <v>85000</v>
      </c>
      <c r="Y158" s="187" t="n">
        <f aca="false">SUM(Y159)</f>
        <v>85000</v>
      </c>
      <c r="Z158" s="187" t="n">
        <f aca="false">SUM(Z159)</f>
        <v>85000</v>
      </c>
      <c r="AA158" s="187" t="n">
        <f aca="false">SUM(AA159)</f>
        <v>85000</v>
      </c>
      <c r="AB158" s="187" t="n">
        <f aca="false">SUM(AB159)</f>
        <v>0</v>
      </c>
      <c r="AC158" s="187" t="n">
        <f aca="false">SUM(AC159)</f>
        <v>85000</v>
      </c>
      <c r="AD158" s="187" t="n">
        <f aca="false">SUM(AD159)</f>
        <v>85000</v>
      </c>
      <c r="AE158" s="187" t="n">
        <f aca="false">SUM(AE159)</f>
        <v>0</v>
      </c>
      <c r="AF158" s="187" t="n">
        <f aca="false">SUM(AF159)</f>
        <v>0</v>
      </c>
      <c r="AG158" s="187" t="n">
        <f aca="false">SUM(AG159)</f>
        <v>85000</v>
      </c>
      <c r="AH158" s="187" t="n">
        <f aca="false">SUM(AH159)</f>
        <v>0</v>
      </c>
      <c r="AI158" s="187" t="n">
        <f aca="false">SUM(AI159)</f>
        <v>50000</v>
      </c>
      <c r="AJ158" s="187" t="n">
        <f aca="false">SUM(AJ159)</f>
        <v>0</v>
      </c>
      <c r="AK158" s="187" t="n">
        <f aca="false">SUM(AK159)</f>
        <v>50000</v>
      </c>
      <c r="AL158" s="187" t="n">
        <f aca="false">SUM(AL159)</f>
        <v>0</v>
      </c>
      <c r="AM158" s="187" t="n">
        <f aca="false">SUM(AM159)</f>
        <v>0</v>
      </c>
      <c r="AN158" s="187" t="n">
        <f aca="false">SUM(AN159)</f>
        <v>50000</v>
      </c>
      <c r="AO158" s="176" t="n">
        <f aca="false">SUM(AN158/$AN$10)</f>
        <v>6636.1404207313</v>
      </c>
      <c r="AP158" s="188" t="n">
        <f aca="false">SUM(AP159)</f>
        <v>50000</v>
      </c>
      <c r="AQ158" s="188" t="n">
        <f aca="false">SUM(AQ159)</f>
        <v>0</v>
      </c>
      <c r="AR158" s="176" t="n">
        <f aca="false">SUM(AP158/$AN$10)</f>
        <v>6636.1404207313</v>
      </c>
      <c r="AS158" s="188" t="n">
        <f aca="false">SUM(AS159)</f>
        <v>50000</v>
      </c>
      <c r="AT158" s="188" t="n">
        <f aca="false">SUM(AT159)</f>
        <v>0</v>
      </c>
      <c r="AU158" s="176" t="n">
        <f aca="false">SUM(AU159)</f>
        <v>0</v>
      </c>
      <c r="AV158" s="177" t="n">
        <f aca="false">SUM(AU158/AR158*100)</f>
        <v>0</v>
      </c>
      <c r="BB158" s="19" t="n">
        <f aca="false">SUM(AW158+AX158+AY158+AZ158+BA158)</f>
        <v>0</v>
      </c>
      <c r="BC158" s="143" t="n">
        <f aca="false">SUM(AU158-BB158)</f>
        <v>0</v>
      </c>
    </row>
    <row r="159" customFormat="false" ht="12.75" hidden="true" customHeight="false" outlineLevel="0" collapsed="false">
      <c r="A159" s="178"/>
      <c r="B159" s="172"/>
      <c r="C159" s="172"/>
      <c r="D159" s="172"/>
      <c r="E159" s="172"/>
      <c r="F159" s="172"/>
      <c r="G159" s="172"/>
      <c r="H159" s="172"/>
      <c r="I159" s="185" t="s">
        <v>341</v>
      </c>
      <c r="J159" s="186"/>
      <c r="K159" s="187" t="e">
        <f aca="false">SUM(K161)</f>
        <v>#REF!</v>
      </c>
      <c r="L159" s="187" t="e">
        <f aca="false">SUM(L161)</f>
        <v>#REF!</v>
      </c>
      <c r="M159" s="187" t="e">
        <f aca="false">SUM(M161)</f>
        <v>#REF!</v>
      </c>
      <c r="N159" s="187" t="n">
        <f aca="false">SUM(N161)</f>
        <v>40000</v>
      </c>
      <c r="O159" s="187" t="n">
        <f aca="false">SUM(O161)</f>
        <v>40000</v>
      </c>
      <c r="P159" s="187" t="n">
        <f aca="false">SUM(P161)</f>
        <v>28000</v>
      </c>
      <c r="Q159" s="187" t="n">
        <f aca="false">SUM(Q161)</f>
        <v>28000</v>
      </c>
      <c r="R159" s="187" t="n">
        <f aca="false">SUM(R161)</f>
        <v>0</v>
      </c>
      <c r="S159" s="187" t="n">
        <f aca="false">SUM(S161)</f>
        <v>28000</v>
      </c>
      <c r="T159" s="187" t="n">
        <f aca="false">SUM(T161)</f>
        <v>0</v>
      </c>
      <c r="U159" s="187" t="n">
        <f aca="false">SUM(U161)</f>
        <v>0</v>
      </c>
      <c r="V159" s="187" t="n">
        <f aca="false">SUM(V161)</f>
        <v>100</v>
      </c>
      <c r="W159" s="187" t="n">
        <f aca="false">SUM(W161)</f>
        <v>28000</v>
      </c>
      <c r="X159" s="187" t="n">
        <f aca="false">SUM(X161)</f>
        <v>85000</v>
      </c>
      <c r="Y159" s="187" t="n">
        <f aca="false">SUM(Y161)</f>
        <v>85000</v>
      </c>
      <c r="Z159" s="187" t="n">
        <f aca="false">SUM(Z161)</f>
        <v>85000</v>
      </c>
      <c r="AA159" s="187" t="n">
        <f aca="false">SUM(AA161)</f>
        <v>85000</v>
      </c>
      <c r="AB159" s="187" t="n">
        <f aca="false">SUM(AB161)</f>
        <v>0</v>
      </c>
      <c r="AC159" s="187" t="n">
        <f aca="false">SUM(AC161)</f>
        <v>85000</v>
      </c>
      <c r="AD159" s="187" t="n">
        <f aca="false">SUM(AD161)</f>
        <v>85000</v>
      </c>
      <c r="AE159" s="187" t="n">
        <f aca="false">SUM(AE161)</f>
        <v>0</v>
      </c>
      <c r="AF159" s="187" t="n">
        <f aca="false">SUM(AF161)</f>
        <v>0</v>
      </c>
      <c r="AG159" s="187" t="n">
        <f aca="false">SUM(AG161)</f>
        <v>85000</v>
      </c>
      <c r="AH159" s="187" t="n">
        <f aca="false">SUM(AH161)</f>
        <v>0</v>
      </c>
      <c r="AI159" s="187" t="n">
        <f aca="false">SUM(AI161)</f>
        <v>50000</v>
      </c>
      <c r="AJ159" s="187" t="n">
        <f aca="false">SUM(AJ161)</f>
        <v>0</v>
      </c>
      <c r="AK159" s="187" t="n">
        <f aca="false">SUM(AK161)</f>
        <v>50000</v>
      </c>
      <c r="AL159" s="187" t="n">
        <f aca="false">SUM(AL161)</f>
        <v>0</v>
      </c>
      <c r="AM159" s="187" t="n">
        <f aca="false">SUM(AM161)</f>
        <v>0</v>
      </c>
      <c r="AN159" s="187" t="n">
        <f aca="false">SUM(AN161)</f>
        <v>50000</v>
      </c>
      <c r="AO159" s="176" t="n">
        <f aca="false">SUM(AN159/$AN$10)</f>
        <v>6636.1404207313</v>
      </c>
      <c r="AP159" s="188" t="n">
        <f aca="false">SUM(AP161)</f>
        <v>50000</v>
      </c>
      <c r="AQ159" s="188" t="n">
        <f aca="false">SUM(AQ161)</f>
        <v>0</v>
      </c>
      <c r="AR159" s="176" t="n">
        <f aca="false">SUM(AP159/$AN$10)</f>
        <v>6636.1404207313</v>
      </c>
      <c r="AS159" s="188" t="n">
        <f aca="false">SUM(AS161)</f>
        <v>50000</v>
      </c>
      <c r="AT159" s="188" t="n">
        <f aca="false">SUM(AT161)</f>
        <v>0</v>
      </c>
      <c r="AU159" s="176" t="n">
        <f aca="false">SUM(AU160)</f>
        <v>0</v>
      </c>
      <c r="AV159" s="177" t="n">
        <f aca="false">SUM(AU159/AR159*100)</f>
        <v>0</v>
      </c>
      <c r="BB159" s="19" t="n">
        <f aca="false">SUM(AW159+AX159+AY159+AZ159+BA159)</f>
        <v>0</v>
      </c>
      <c r="BC159" s="143" t="n">
        <f aca="false">SUM(AU159-BB159)</f>
        <v>0</v>
      </c>
    </row>
    <row r="160" customFormat="false" ht="12.75" hidden="true" customHeight="false" outlineLevel="0" collapsed="false">
      <c r="A160" s="178"/>
      <c r="B160" s="172" t="s">
        <v>210</v>
      </c>
      <c r="C160" s="172"/>
      <c r="D160" s="172"/>
      <c r="E160" s="172"/>
      <c r="F160" s="172"/>
      <c r="G160" s="172"/>
      <c r="H160" s="172"/>
      <c r="I160" s="185" t="s">
        <v>211</v>
      </c>
      <c r="J160" s="186" t="s">
        <v>114</v>
      </c>
      <c r="K160" s="187"/>
      <c r="L160" s="187"/>
      <c r="M160" s="187"/>
      <c r="N160" s="187"/>
      <c r="O160" s="187"/>
      <c r="P160" s="187"/>
      <c r="Q160" s="187"/>
      <c r="R160" s="187"/>
      <c r="S160" s="187"/>
      <c r="T160" s="187"/>
      <c r="U160" s="187"/>
      <c r="V160" s="187"/>
      <c r="W160" s="187"/>
      <c r="X160" s="187"/>
      <c r="Y160" s="187"/>
      <c r="Z160" s="187"/>
      <c r="AA160" s="187"/>
      <c r="AB160" s="187"/>
      <c r="AC160" s="187"/>
      <c r="AD160" s="187"/>
      <c r="AE160" s="187"/>
      <c r="AF160" s="187"/>
      <c r="AG160" s="187"/>
      <c r="AH160" s="187"/>
      <c r="AI160" s="187"/>
      <c r="AJ160" s="187"/>
      <c r="AK160" s="187"/>
      <c r="AL160" s="187"/>
      <c r="AM160" s="187"/>
      <c r="AN160" s="187"/>
      <c r="AO160" s="176" t="n">
        <f aca="false">SUM(AN160/$AN$10)</f>
        <v>0</v>
      </c>
      <c r="AP160" s="188" t="n">
        <v>50000</v>
      </c>
      <c r="AQ160" s="188" t="n">
        <v>50000</v>
      </c>
      <c r="AR160" s="176" t="n">
        <f aca="false">SUM(AP160/$AN$10)</f>
        <v>6636.1404207313</v>
      </c>
      <c r="AS160" s="188" t="n">
        <v>50000</v>
      </c>
      <c r="AT160" s="188" t="n">
        <v>50000</v>
      </c>
      <c r="AU160" s="176" t="n">
        <f aca="false">SUM(AU161)</f>
        <v>0</v>
      </c>
      <c r="AV160" s="177" t="n">
        <f aca="false">SUM(AU160/AR160*100)</f>
        <v>0</v>
      </c>
      <c r="BC160" s="143" t="n">
        <f aca="false">SUM(AU160-BB160)</f>
        <v>0</v>
      </c>
    </row>
    <row r="161" customFormat="false" ht="12.75" hidden="true" customHeight="false" outlineLevel="0" collapsed="false">
      <c r="A161" s="189"/>
      <c r="B161" s="190"/>
      <c r="C161" s="190"/>
      <c r="D161" s="190"/>
      <c r="E161" s="190"/>
      <c r="F161" s="190"/>
      <c r="G161" s="190"/>
      <c r="H161" s="190"/>
      <c r="I161" s="191" t="n">
        <v>3</v>
      </c>
      <c r="J161" s="84" t="s">
        <v>64</v>
      </c>
      <c r="K161" s="192" t="e">
        <f aca="false">SUM(K162)</f>
        <v>#REF!</v>
      </c>
      <c r="L161" s="192" t="e">
        <f aca="false">SUM(L162)</f>
        <v>#REF!</v>
      </c>
      <c r="M161" s="192" t="e">
        <f aca="false">SUM(M162)</f>
        <v>#REF!</v>
      </c>
      <c r="N161" s="192" t="n">
        <f aca="false">SUM(N162)</f>
        <v>40000</v>
      </c>
      <c r="O161" s="192" t="n">
        <f aca="false">SUM(O162)</f>
        <v>40000</v>
      </c>
      <c r="P161" s="192" t="n">
        <f aca="false">SUM(P162)</f>
        <v>28000</v>
      </c>
      <c r="Q161" s="192" t="n">
        <f aca="false">SUM(Q162)</f>
        <v>28000</v>
      </c>
      <c r="R161" s="192" t="n">
        <f aca="false">SUM(R162)</f>
        <v>0</v>
      </c>
      <c r="S161" s="192" t="n">
        <f aca="false">SUM(S162)</f>
        <v>28000</v>
      </c>
      <c r="T161" s="192" t="n">
        <f aca="false">SUM(T162)</f>
        <v>0</v>
      </c>
      <c r="U161" s="192" t="n">
        <f aca="false">SUM(U162)</f>
        <v>0</v>
      </c>
      <c r="V161" s="192" t="n">
        <f aca="false">SUM(V162)</f>
        <v>100</v>
      </c>
      <c r="W161" s="192" t="n">
        <f aca="false">SUM(W162)</f>
        <v>28000</v>
      </c>
      <c r="X161" s="192" t="n">
        <f aca="false">SUM(X162)</f>
        <v>85000</v>
      </c>
      <c r="Y161" s="192" t="n">
        <f aca="false">SUM(Y162)</f>
        <v>85000</v>
      </c>
      <c r="Z161" s="192" t="n">
        <f aca="false">SUM(Z162)</f>
        <v>85000</v>
      </c>
      <c r="AA161" s="192" t="n">
        <f aca="false">SUM(AA162)</f>
        <v>85000</v>
      </c>
      <c r="AB161" s="192" t="n">
        <f aca="false">SUM(AB162)</f>
        <v>0</v>
      </c>
      <c r="AC161" s="192" t="n">
        <f aca="false">SUM(AC162)</f>
        <v>85000</v>
      </c>
      <c r="AD161" s="192" t="n">
        <f aca="false">SUM(AD162)</f>
        <v>85000</v>
      </c>
      <c r="AE161" s="192" t="n">
        <f aca="false">SUM(AE162)</f>
        <v>0</v>
      </c>
      <c r="AF161" s="192" t="n">
        <f aca="false">SUM(AF162)</f>
        <v>0</v>
      </c>
      <c r="AG161" s="192" t="n">
        <f aca="false">SUM(AG162)</f>
        <v>85000</v>
      </c>
      <c r="AH161" s="192" t="n">
        <f aca="false">SUM(AH162)</f>
        <v>0</v>
      </c>
      <c r="AI161" s="192" t="n">
        <f aca="false">SUM(AI162)</f>
        <v>50000</v>
      </c>
      <c r="AJ161" s="192" t="n">
        <f aca="false">SUM(AJ162)</f>
        <v>0</v>
      </c>
      <c r="AK161" s="192" t="n">
        <f aca="false">SUM(AK162)</f>
        <v>50000</v>
      </c>
      <c r="AL161" s="192" t="n">
        <f aca="false">SUM(AL162)</f>
        <v>0</v>
      </c>
      <c r="AM161" s="192" t="n">
        <f aca="false">SUM(AM162)</f>
        <v>0</v>
      </c>
      <c r="AN161" s="192" t="n">
        <f aca="false">SUM(AN162)</f>
        <v>50000</v>
      </c>
      <c r="AO161" s="176" t="n">
        <f aca="false">SUM(AN161/$AN$10)</f>
        <v>6636.1404207313</v>
      </c>
      <c r="AP161" s="176" t="n">
        <f aca="false">SUM(AP162)</f>
        <v>50000</v>
      </c>
      <c r="AQ161" s="176" t="n">
        <f aca="false">SUM(AQ162)</f>
        <v>0</v>
      </c>
      <c r="AR161" s="176" t="n">
        <f aca="false">SUM(AP161/$AN$10)</f>
        <v>6636.1404207313</v>
      </c>
      <c r="AS161" s="176" t="n">
        <f aca="false">SUM(AS162)</f>
        <v>50000</v>
      </c>
      <c r="AT161" s="176" t="n">
        <f aca="false">SUM(AT162)</f>
        <v>0</v>
      </c>
      <c r="AU161" s="176" t="n">
        <f aca="false">SUM(AU162)</f>
        <v>0</v>
      </c>
      <c r="AV161" s="177" t="n">
        <f aca="false">SUM(AU161/AR161*100)</f>
        <v>0</v>
      </c>
      <c r="BB161" s="19" t="n">
        <f aca="false">SUM(AW161+AX161+AY161+AZ161+BA161)</f>
        <v>0</v>
      </c>
      <c r="BC161" s="143" t="n">
        <f aca="false">SUM(AU161-BB161)</f>
        <v>0</v>
      </c>
    </row>
    <row r="162" customFormat="false" ht="12.75" hidden="true" customHeight="false" outlineLevel="0" collapsed="false">
      <c r="A162" s="189"/>
      <c r="B162" s="190"/>
      <c r="C162" s="190"/>
      <c r="D162" s="190"/>
      <c r="E162" s="190"/>
      <c r="F162" s="190"/>
      <c r="G162" s="190"/>
      <c r="H162" s="190"/>
      <c r="I162" s="191" t="n">
        <v>38</v>
      </c>
      <c r="J162" s="84" t="s">
        <v>219</v>
      </c>
      <c r="K162" s="192" t="e">
        <f aca="false">SUM(K163)</f>
        <v>#REF!</v>
      </c>
      <c r="L162" s="192" t="e">
        <f aca="false">SUM(L163)</f>
        <v>#REF!</v>
      </c>
      <c r="M162" s="192" t="e">
        <f aca="false">SUM(M163)</f>
        <v>#REF!</v>
      </c>
      <c r="N162" s="192" t="n">
        <f aca="false">SUM(N163)</f>
        <v>40000</v>
      </c>
      <c r="O162" s="192" t="n">
        <f aca="false">SUM(O163)</f>
        <v>40000</v>
      </c>
      <c r="P162" s="192" t="n">
        <f aca="false">SUM(P163)</f>
        <v>28000</v>
      </c>
      <c r="Q162" s="192" t="n">
        <f aca="false">SUM(Q163)</f>
        <v>28000</v>
      </c>
      <c r="R162" s="192" t="n">
        <f aca="false">SUM(R163)</f>
        <v>0</v>
      </c>
      <c r="S162" s="192" t="n">
        <f aca="false">SUM(S163)</f>
        <v>28000</v>
      </c>
      <c r="T162" s="192" t="n">
        <f aca="false">SUM(T163)</f>
        <v>0</v>
      </c>
      <c r="U162" s="192" t="n">
        <f aca="false">SUM(U163)</f>
        <v>0</v>
      </c>
      <c r="V162" s="192" t="n">
        <f aca="false">SUM(V163)</f>
        <v>100</v>
      </c>
      <c r="W162" s="192" t="n">
        <f aca="false">SUM(W163)</f>
        <v>28000</v>
      </c>
      <c r="X162" s="192" t="n">
        <f aca="false">SUM(X163)</f>
        <v>85000</v>
      </c>
      <c r="Y162" s="192" t="n">
        <f aca="false">SUM(Y163)</f>
        <v>85000</v>
      </c>
      <c r="Z162" s="192" t="n">
        <f aca="false">SUM(Z163)</f>
        <v>85000</v>
      </c>
      <c r="AA162" s="192" t="n">
        <f aca="false">SUM(AA163)</f>
        <v>85000</v>
      </c>
      <c r="AB162" s="192" t="n">
        <f aca="false">SUM(AB163)</f>
        <v>0</v>
      </c>
      <c r="AC162" s="192" t="n">
        <f aca="false">SUM(AC163)</f>
        <v>85000</v>
      </c>
      <c r="AD162" s="192" t="n">
        <f aca="false">SUM(AD163)</f>
        <v>85000</v>
      </c>
      <c r="AE162" s="192" t="n">
        <f aca="false">SUM(AE163)</f>
        <v>0</v>
      </c>
      <c r="AF162" s="192" t="n">
        <f aca="false">SUM(AF163)</f>
        <v>0</v>
      </c>
      <c r="AG162" s="192" t="n">
        <f aca="false">SUM(AG163)</f>
        <v>85000</v>
      </c>
      <c r="AH162" s="192" t="n">
        <f aca="false">SUM(AH163)</f>
        <v>0</v>
      </c>
      <c r="AI162" s="192" t="n">
        <f aca="false">SUM(AI163)</f>
        <v>50000</v>
      </c>
      <c r="AJ162" s="192" t="n">
        <f aca="false">SUM(AJ163)</f>
        <v>0</v>
      </c>
      <c r="AK162" s="192" t="n">
        <f aca="false">SUM(AK163)</f>
        <v>50000</v>
      </c>
      <c r="AL162" s="192" t="n">
        <f aca="false">SUM(AL163)</f>
        <v>0</v>
      </c>
      <c r="AM162" s="192" t="n">
        <f aca="false">SUM(AM163)</f>
        <v>0</v>
      </c>
      <c r="AN162" s="192" t="n">
        <f aca="false">SUM(AN163)</f>
        <v>50000</v>
      </c>
      <c r="AO162" s="176" t="n">
        <f aca="false">SUM(AN162/$AN$10)</f>
        <v>6636.1404207313</v>
      </c>
      <c r="AP162" s="176" t="n">
        <f aca="false">SUM(AP163)</f>
        <v>50000</v>
      </c>
      <c r="AQ162" s="176"/>
      <c r="AR162" s="176" t="n">
        <f aca="false">SUM(AP162/$AN$10)</f>
        <v>6636.1404207313</v>
      </c>
      <c r="AS162" s="176" t="n">
        <v>50000</v>
      </c>
      <c r="AT162" s="176"/>
      <c r="AU162" s="176" t="n">
        <f aca="false">SUM(AU163)</f>
        <v>0</v>
      </c>
      <c r="AV162" s="177" t="n">
        <f aca="false">SUM(AU162/AR162*100)</f>
        <v>0</v>
      </c>
      <c r="BB162" s="19" t="n">
        <f aca="false">SUM(AW162+AX162+AY162+AZ162+BA162)</f>
        <v>0</v>
      </c>
      <c r="BC162" s="143" t="n">
        <f aca="false">SUM(AU162-BB162)</f>
        <v>0</v>
      </c>
    </row>
    <row r="163" customFormat="false" ht="12.75" hidden="true" customHeight="false" outlineLevel="0" collapsed="false">
      <c r="A163" s="193"/>
      <c r="B163" s="194" t="s">
        <v>83</v>
      </c>
      <c r="C163" s="194"/>
      <c r="D163" s="194"/>
      <c r="E163" s="194"/>
      <c r="F163" s="194"/>
      <c r="G163" s="194"/>
      <c r="H163" s="194"/>
      <c r="I163" s="195" t="n">
        <v>381</v>
      </c>
      <c r="J163" s="196" t="s">
        <v>220</v>
      </c>
      <c r="K163" s="197" t="e">
        <f aca="false">SUM(#REF!)</f>
        <v>#REF!</v>
      </c>
      <c r="L163" s="197" t="e">
        <f aca="false">SUM(#REF!)</f>
        <v>#REF!</v>
      </c>
      <c r="M163" s="197" t="e">
        <f aca="false">SUM(#REF!)</f>
        <v>#REF!</v>
      </c>
      <c r="N163" s="197" t="n">
        <f aca="false">SUM(N164:N164)</f>
        <v>40000</v>
      </c>
      <c r="O163" s="197" t="n">
        <f aca="false">SUM(O164:O164)</f>
        <v>40000</v>
      </c>
      <c r="P163" s="197" t="n">
        <f aca="false">SUM(P164:P164)</f>
        <v>28000</v>
      </c>
      <c r="Q163" s="197" t="n">
        <f aca="false">SUM(Q164:Q164)</f>
        <v>28000</v>
      </c>
      <c r="R163" s="197" t="n">
        <f aca="false">SUM(R164:R164)</f>
        <v>0</v>
      </c>
      <c r="S163" s="197" t="n">
        <f aca="false">SUM(S164:S164)</f>
        <v>28000</v>
      </c>
      <c r="T163" s="197" t="n">
        <f aca="false">SUM(T164:T164)</f>
        <v>0</v>
      </c>
      <c r="U163" s="197" t="n">
        <f aca="false">SUM(U164:U164)</f>
        <v>0</v>
      </c>
      <c r="V163" s="197" t="n">
        <f aca="false">SUM(V164:V164)</f>
        <v>100</v>
      </c>
      <c r="W163" s="197" t="n">
        <f aca="false">SUM(W164:W164)</f>
        <v>28000</v>
      </c>
      <c r="X163" s="197" t="n">
        <f aca="false">SUM(X164:X164)</f>
        <v>85000</v>
      </c>
      <c r="Y163" s="197" t="n">
        <f aca="false">SUM(Y164:Y164)</f>
        <v>85000</v>
      </c>
      <c r="Z163" s="197" t="n">
        <f aca="false">SUM(Z164:Z164)</f>
        <v>85000</v>
      </c>
      <c r="AA163" s="197" t="n">
        <f aca="false">SUM(AA164:AA164)</f>
        <v>85000</v>
      </c>
      <c r="AB163" s="197" t="n">
        <f aca="false">SUM(AB164:AB164)</f>
        <v>0</v>
      </c>
      <c r="AC163" s="197" t="n">
        <f aca="false">SUM(AC164:AC164)</f>
        <v>85000</v>
      </c>
      <c r="AD163" s="197" t="n">
        <f aca="false">SUM(AD164:AD164)</f>
        <v>85000</v>
      </c>
      <c r="AE163" s="197" t="n">
        <f aca="false">SUM(AE164:AE164)</f>
        <v>0</v>
      </c>
      <c r="AF163" s="197" t="n">
        <f aca="false">SUM(AF164:AF164)</f>
        <v>0</v>
      </c>
      <c r="AG163" s="197" t="n">
        <f aca="false">SUM(AG164:AG164)</f>
        <v>85000</v>
      </c>
      <c r="AH163" s="197" t="n">
        <f aca="false">SUM(AH164:AH164)</f>
        <v>0</v>
      </c>
      <c r="AI163" s="197" t="n">
        <f aca="false">SUM(AI164:AI164)</f>
        <v>50000</v>
      </c>
      <c r="AJ163" s="197" t="n">
        <f aca="false">SUM(AJ164:AJ164)</f>
        <v>0</v>
      </c>
      <c r="AK163" s="197" t="n">
        <f aca="false">SUM(AK164:AK164)</f>
        <v>50000</v>
      </c>
      <c r="AL163" s="197" t="n">
        <f aca="false">SUM(AL164:AL164)</f>
        <v>0</v>
      </c>
      <c r="AM163" s="197" t="n">
        <f aca="false">SUM(AM164:AM164)</f>
        <v>0</v>
      </c>
      <c r="AN163" s="197" t="n">
        <f aca="false">SUM(AN164:AN164)</f>
        <v>50000</v>
      </c>
      <c r="AO163" s="176" t="n">
        <f aca="false">SUM(AN163/$AN$10)</f>
        <v>6636.1404207313</v>
      </c>
      <c r="AP163" s="188" t="n">
        <f aca="false">SUM(AP164:AP164)</f>
        <v>50000</v>
      </c>
      <c r="AQ163" s="188"/>
      <c r="AR163" s="176" t="n">
        <f aca="false">SUM(AP163/$AN$10)</f>
        <v>6636.1404207313</v>
      </c>
      <c r="AS163" s="188"/>
      <c r="AT163" s="188"/>
      <c r="AU163" s="176" t="n">
        <f aca="false">SUM(AU164)</f>
        <v>0</v>
      </c>
      <c r="AV163" s="177" t="n">
        <f aca="false">SUM(AU163/AR163*100)</f>
        <v>0</v>
      </c>
      <c r="BB163" s="19" t="n">
        <f aca="false">SUM(AW163+AX163+AY163+AZ163+BA163)</f>
        <v>0</v>
      </c>
      <c r="BC163" s="143" t="n">
        <f aca="false">SUM(AU163-BB163)</f>
        <v>0</v>
      </c>
    </row>
    <row r="164" customFormat="false" ht="12.75" hidden="true" customHeight="false" outlineLevel="0" collapsed="false">
      <c r="A164" s="193"/>
      <c r="B164" s="194"/>
      <c r="C164" s="194"/>
      <c r="D164" s="194"/>
      <c r="E164" s="194"/>
      <c r="F164" s="194"/>
      <c r="G164" s="194"/>
      <c r="H164" s="194"/>
      <c r="I164" s="206" t="n">
        <v>38111</v>
      </c>
      <c r="J164" s="196" t="s">
        <v>340</v>
      </c>
      <c r="K164" s="197"/>
      <c r="L164" s="197"/>
      <c r="M164" s="197"/>
      <c r="N164" s="197" t="n">
        <v>40000</v>
      </c>
      <c r="O164" s="197" t="n">
        <v>40000</v>
      </c>
      <c r="P164" s="197" t="n">
        <v>28000</v>
      </c>
      <c r="Q164" s="197" t="n">
        <v>28000</v>
      </c>
      <c r="R164" s="197"/>
      <c r="S164" s="197" t="n">
        <v>28000</v>
      </c>
      <c r="T164" s="197"/>
      <c r="U164" s="197"/>
      <c r="V164" s="176" t="n">
        <f aca="false">S164/P164*100</f>
        <v>100</v>
      </c>
      <c r="W164" s="188" t="n">
        <v>28000</v>
      </c>
      <c r="X164" s="197" t="n">
        <v>85000</v>
      </c>
      <c r="Y164" s="197" t="n">
        <v>85000</v>
      </c>
      <c r="Z164" s="197" t="n">
        <v>85000</v>
      </c>
      <c r="AA164" s="197" t="n">
        <v>85000</v>
      </c>
      <c r="AB164" s="197"/>
      <c r="AC164" s="197" t="n">
        <v>85000</v>
      </c>
      <c r="AD164" s="197" t="n">
        <v>85000</v>
      </c>
      <c r="AE164" s="197"/>
      <c r="AF164" s="197"/>
      <c r="AG164" s="198" t="n">
        <f aca="false">SUM(AC164+AE164-AF164)</f>
        <v>85000</v>
      </c>
      <c r="AH164" s="197"/>
      <c r="AI164" s="197" t="n">
        <v>50000</v>
      </c>
      <c r="AJ164" s="129" t="n">
        <v>0</v>
      </c>
      <c r="AK164" s="197" t="n">
        <v>50000</v>
      </c>
      <c r="AL164" s="197"/>
      <c r="AM164" s="197"/>
      <c r="AN164" s="129" t="n">
        <f aca="false">SUM(AK164+AL164-AM164)</f>
        <v>50000</v>
      </c>
      <c r="AO164" s="176" t="n">
        <f aca="false">SUM(AN164/$AN$10)</f>
        <v>6636.1404207313</v>
      </c>
      <c r="AP164" s="131" t="n">
        <v>50000</v>
      </c>
      <c r="AQ164" s="131"/>
      <c r="AR164" s="176" t="n">
        <f aca="false">SUM(AP164/$AN$10)</f>
        <v>6636.1404207313</v>
      </c>
      <c r="AS164" s="131"/>
      <c r="AT164" s="131"/>
      <c r="AU164" s="176" t="n">
        <v>0</v>
      </c>
      <c r="AV164" s="177" t="n">
        <f aca="false">SUM(AU164/AR164*100)</f>
        <v>0</v>
      </c>
      <c r="BB164" s="19" t="n">
        <f aca="false">SUM(AW164+AX164+AY164+AZ164+BA164)</f>
        <v>0</v>
      </c>
      <c r="BC164" s="143" t="n">
        <f aca="false">SUM(AU164-BB164)</f>
        <v>0</v>
      </c>
    </row>
    <row r="165" customFormat="false" ht="12.75" hidden="true" customHeight="false" outlineLevel="0" collapsed="false">
      <c r="A165" s="178" t="s">
        <v>342</v>
      </c>
      <c r="B165" s="172"/>
      <c r="C165" s="172"/>
      <c r="D165" s="172"/>
      <c r="E165" s="172"/>
      <c r="F165" s="172"/>
      <c r="G165" s="172"/>
      <c r="H165" s="172"/>
      <c r="I165" s="185" t="s">
        <v>207</v>
      </c>
      <c r="J165" s="186" t="s">
        <v>343</v>
      </c>
      <c r="K165" s="187" t="n">
        <f aca="false">SUM(K166)</f>
        <v>0</v>
      </c>
      <c r="L165" s="187" t="n">
        <f aca="false">SUM(L166)</f>
        <v>3000</v>
      </c>
      <c r="M165" s="187" t="n">
        <f aca="false">SUM(M166)</f>
        <v>3000</v>
      </c>
      <c r="N165" s="187" t="n">
        <f aca="false">SUM(N166)</f>
        <v>3000</v>
      </c>
      <c r="O165" s="187" t="n">
        <f aca="false">SUM(O166)</f>
        <v>3000</v>
      </c>
      <c r="P165" s="187" t="n">
        <f aca="false">SUM(P166)</f>
        <v>3000</v>
      </c>
      <c r="Q165" s="187" t="n">
        <f aca="false">SUM(Q166)</f>
        <v>3000</v>
      </c>
      <c r="R165" s="187" t="n">
        <f aca="false">SUM(R166)</f>
        <v>0</v>
      </c>
      <c r="S165" s="187" t="n">
        <f aca="false">SUM(S166)</f>
        <v>3000</v>
      </c>
      <c r="T165" s="187" t="n">
        <f aca="false">SUM(T166)</f>
        <v>0</v>
      </c>
      <c r="U165" s="187" t="n">
        <f aca="false">SUM(U166)</f>
        <v>0</v>
      </c>
      <c r="V165" s="187" t="n">
        <f aca="false">SUM(V166)</f>
        <v>100</v>
      </c>
      <c r="W165" s="187" t="n">
        <f aca="false">SUM(W166)</f>
        <v>3000</v>
      </c>
      <c r="X165" s="187" t="n">
        <f aca="false">SUM(X166)</f>
        <v>3000</v>
      </c>
      <c r="Y165" s="187" t="n">
        <f aca="false">SUM(Y166)</f>
        <v>3000</v>
      </c>
      <c r="Z165" s="187" t="n">
        <f aca="false">SUM(Z166)</f>
        <v>3000</v>
      </c>
      <c r="AA165" s="187" t="n">
        <f aca="false">SUM(AA166)</f>
        <v>8000</v>
      </c>
      <c r="AB165" s="187" t="n">
        <f aca="false">SUM(AB166)</f>
        <v>0</v>
      </c>
      <c r="AC165" s="187" t="n">
        <f aca="false">SUM(AC166)</f>
        <v>30000</v>
      </c>
      <c r="AD165" s="187" t="n">
        <f aca="false">SUM(AD166)</f>
        <v>10000</v>
      </c>
      <c r="AE165" s="187" t="n">
        <f aca="false">SUM(AE166)</f>
        <v>0</v>
      </c>
      <c r="AF165" s="187" t="n">
        <f aca="false">SUM(AF166)</f>
        <v>0</v>
      </c>
      <c r="AG165" s="187" t="n">
        <f aca="false">SUM(AG166)</f>
        <v>10000</v>
      </c>
      <c r="AH165" s="187" t="n">
        <f aca="false">SUM(AH166)</f>
        <v>4997.09</v>
      </c>
      <c r="AI165" s="187" t="n">
        <f aca="false">SUM(AI166)</f>
        <v>10000</v>
      </c>
      <c r="AJ165" s="187" t="n">
        <f aca="false">SUM(AJ166)</f>
        <v>0</v>
      </c>
      <c r="AK165" s="187" t="n">
        <f aca="false">SUM(AK166)</f>
        <v>10000</v>
      </c>
      <c r="AL165" s="187" t="n">
        <f aca="false">SUM(AL166)</f>
        <v>0</v>
      </c>
      <c r="AM165" s="187" t="n">
        <f aca="false">SUM(AM166)</f>
        <v>0</v>
      </c>
      <c r="AN165" s="187" t="n">
        <f aca="false">SUM(AN166)</f>
        <v>10000</v>
      </c>
      <c r="AO165" s="176" t="n">
        <f aca="false">SUM(AN165/$AN$10)</f>
        <v>1327.22808414626</v>
      </c>
      <c r="AP165" s="188" t="n">
        <f aca="false">SUM(AP166)</f>
        <v>10000</v>
      </c>
      <c r="AQ165" s="188" t="n">
        <f aca="false">SUM(AQ166)</f>
        <v>0</v>
      </c>
      <c r="AR165" s="176" t="n">
        <f aca="false">SUM(AP165/$AN$10)</f>
        <v>1327.22808414626</v>
      </c>
      <c r="AS165" s="188" t="n">
        <f aca="false">SUM(AS166)</f>
        <v>10000</v>
      </c>
      <c r="AT165" s="188" t="n">
        <f aca="false">SUM(AT166)</f>
        <v>0</v>
      </c>
      <c r="AU165" s="176" t="n">
        <f aca="false">SUM(AU166)</f>
        <v>0</v>
      </c>
      <c r="AV165" s="177" t="n">
        <f aca="false">SUM(AU165/AR165*100)</f>
        <v>0</v>
      </c>
      <c r="BB165" s="19" t="n">
        <f aca="false">SUM(AW165+AX165+AY165+AZ165+BA165)</f>
        <v>0</v>
      </c>
      <c r="BC165" s="143" t="n">
        <f aca="false">SUM(AU165-BB165)</f>
        <v>0</v>
      </c>
    </row>
    <row r="166" customFormat="false" ht="12.75" hidden="true" customHeight="false" outlineLevel="0" collapsed="false">
      <c r="A166" s="178"/>
      <c r="B166" s="172"/>
      <c r="C166" s="172"/>
      <c r="D166" s="172"/>
      <c r="E166" s="172"/>
      <c r="F166" s="172"/>
      <c r="G166" s="172"/>
      <c r="H166" s="172"/>
      <c r="I166" s="185" t="s">
        <v>344</v>
      </c>
      <c r="J166" s="186"/>
      <c r="K166" s="187" t="n">
        <f aca="false">SUM(K168)</f>
        <v>0</v>
      </c>
      <c r="L166" s="187" t="n">
        <f aca="false">SUM(L168)</f>
        <v>3000</v>
      </c>
      <c r="M166" s="187" t="n">
        <f aca="false">SUM(M168)</f>
        <v>3000</v>
      </c>
      <c r="N166" s="187" t="n">
        <f aca="false">SUM(N168)</f>
        <v>3000</v>
      </c>
      <c r="O166" s="187" t="n">
        <f aca="false">SUM(O168)</f>
        <v>3000</v>
      </c>
      <c r="P166" s="187" t="n">
        <f aca="false">SUM(P168)</f>
        <v>3000</v>
      </c>
      <c r="Q166" s="187" t="n">
        <f aca="false">SUM(Q168)</f>
        <v>3000</v>
      </c>
      <c r="R166" s="187" t="n">
        <f aca="false">SUM(R168)</f>
        <v>0</v>
      </c>
      <c r="S166" s="187" t="n">
        <f aca="false">SUM(S168)</f>
        <v>3000</v>
      </c>
      <c r="T166" s="187" t="n">
        <f aca="false">SUM(T168)</f>
        <v>0</v>
      </c>
      <c r="U166" s="187" t="n">
        <f aca="false">SUM(U168)</f>
        <v>0</v>
      </c>
      <c r="V166" s="187" t="n">
        <f aca="false">SUM(V168)</f>
        <v>100</v>
      </c>
      <c r="W166" s="187" t="n">
        <f aca="false">SUM(W168)</f>
        <v>3000</v>
      </c>
      <c r="X166" s="187" t="n">
        <f aca="false">SUM(X168)</f>
        <v>3000</v>
      </c>
      <c r="Y166" s="187" t="n">
        <f aca="false">SUM(Y168)</f>
        <v>3000</v>
      </c>
      <c r="Z166" s="187" t="n">
        <f aca="false">SUM(Z168)</f>
        <v>3000</v>
      </c>
      <c r="AA166" s="187" t="n">
        <f aca="false">SUM(AA168)</f>
        <v>8000</v>
      </c>
      <c r="AB166" s="187" t="n">
        <f aca="false">SUM(AB168)</f>
        <v>0</v>
      </c>
      <c r="AC166" s="187" t="n">
        <f aca="false">SUM(AC168)</f>
        <v>30000</v>
      </c>
      <c r="AD166" s="187" t="n">
        <f aca="false">SUM(AD168)</f>
        <v>10000</v>
      </c>
      <c r="AE166" s="187" t="n">
        <f aca="false">SUM(AE168)</f>
        <v>0</v>
      </c>
      <c r="AF166" s="187" t="n">
        <f aca="false">SUM(AF168)</f>
        <v>0</v>
      </c>
      <c r="AG166" s="187" t="n">
        <f aca="false">SUM(AG168)</f>
        <v>10000</v>
      </c>
      <c r="AH166" s="187" t="n">
        <f aca="false">SUM(AH168)</f>
        <v>4997.09</v>
      </c>
      <c r="AI166" s="187" t="n">
        <f aca="false">SUM(AI168)</f>
        <v>10000</v>
      </c>
      <c r="AJ166" s="187" t="n">
        <f aca="false">SUM(AJ168)</f>
        <v>0</v>
      </c>
      <c r="AK166" s="187" t="n">
        <f aca="false">SUM(AK168)</f>
        <v>10000</v>
      </c>
      <c r="AL166" s="187" t="n">
        <f aca="false">SUM(AL168)</f>
        <v>0</v>
      </c>
      <c r="AM166" s="187" t="n">
        <f aca="false">SUM(AM168)</f>
        <v>0</v>
      </c>
      <c r="AN166" s="187" t="n">
        <f aca="false">SUM(AN168)</f>
        <v>10000</v>
      </c>
      <c r="AO166" s="176" t="n">
        <f aca="false">SUM(AN166/$AN$10)</f>
        <v>1327.22808414626</v>
      </c>
      <c r="AP166" s="188" t="n">
        <f aca="false">SUM(AP168)</f>
        <v>10000</v>
      </c>
      <c r="AQ166" s="188" t="n">
        <f aca="false">SUM(AQ168)</f>
        <v>0</v>
      </c>
      <c r="AR166" s="176" t="n">
        <f aca="false">SUM(AP166/$AN$10)</f>
        <v>1327.22808414626</v>
      </c>
      <c r="AS166" s="188" t="n">
        <f aca="false">SUM(AS168)</f>
        <v>10000</v>
      </c>
      <c r="AT166" s="188" t="n">
        <f aca="false">SUM(AT168)</f>
        <v>0</v>
      </c>
      <c r="AU166" s="176" t="n">
        <f aca="false">SUM(AU167)</f>
        <v>0</v>
      </c>
      <c r="AV166" s="177" t="n">
        <f aca="false">SUM(AU166/AR166*100)</f>
        <v>0</v>
      </c>
      <c r="BB166" s="19" t="n">
        <f aca="false">SUM(AW166+AX166+AY166+AZ166+BA166)</f>
        <v>0</v>
      </c>
      <c r="BC166" s="143" t="n">
        <f aca="false">SUM(AU166-BB166)</f>
        <v>0</v>
      </c>
    </row>
    <row r="167" customFormat="false" ht="12.75" hidden="true" customHeight="false" outlineLevel="0" collapsed="false">
      <c r="A167" s="178"/>
      <c r="B167" s="172" t="s">
        <v>229</v>
      </c>
      <c r="C167" s="172"/>
      <c r="D167" s="172"/>
      <c r="E167" s="172"/>
      <c r="F167" s="172"/>
      <c r="G167" s="172"/>
      <c r="H167" s="172"/>
      <c r="I167" s="201" t="s">
        <v>230</v>
      </c>
      <c r="J167" s="186" t="s">
        <v>28</v>
      </c>
      <c r="K167" s="187"/>
      <c r="L167" s="187"/>
      <c r="M167" s="187"/>
      <c r="N167" s="187"/>
      <c r="O167" s="187"/>
      <c r="P167" s="187"/>
      <c r="Q167" s="187"/>
      <c r="R167" s="187"/>
      <c r="S167" s="187"/>
      <c r="T167" s="187"/>
      <c r="U167" s="187"/>
      <c r="V167" s="187"/>
      <c r="W167" s="187"/>
      <c r="X167" s="187"/>
      <c r="Y167" s="187"/>
      <c r="Z167" s="187"/>
      <c r="AA167" s="187"/>
      <c r="AB167" s="187"/>
      <c r="AC167" s="187"/>
      <c r="AD167" s="187"/>
      <c r="AE167" s="187"/>
      <c r="AF167" s="187"/>
      <c r="AG167" s="187"/>
      <c r="AH167" s="187"/>
      <c r="AI167" s="187"/>
      <c r="AJ167" s="187"/>
      <c r="AK167" s="187"/>
      <c r="AL167" s="187"/>
      <c r="AM167" s="187"/>
      <c r="AN167" s="187"/>
      <c r="AO167" s="176" t="n">
        <f aca="false">SUM(AN167/$AN$10)</f>
        <v>0</v>
      </c>
      <c r="AP167" s="188" t="n">
        <v>10000</v>
      </c>
      <c r="AQ167" s="188"/>
      <c r="AR167" s="176" t="n">
        <f aca="false">SUM(AP167/$AN$10)</f>
        <v>1327.22808414626</v>
      </c>
      <c r="AS167" s="188" t="n">
        <v>10000</v>
      </c>
      <c r="AT167" s="188"/>
      <c r="AU167" s="176" t="n">
        <v>0</v>
      </c>
      <c r="AV167" s="177" t="n">
        <f aca="false">SUM(AU167/AR167*100)</f>
        <v>0</v>
      </c>
      <c r="BC167" s="143" t="n">
        <f aca="false">SUM(AU167-BB167)</f>
        <v>0</v>
      </c>
    </row>
    <row r="168" customFormat="false" ht="12.75" hidden="true" customHeight="false" outlineLevel="0" collapsed="false">
      <c r="A168" s="189"/>
      <c r="B168" s="190"/>
      <c r="C168" s="190"/>
      <c r="D168" s="190"/>
      <c r="E168" s="190"/>
      <c r="F168" s="190"/>
      <c r="G168" s="190"/>
      <c r="H168" s="190"/>
      <c r="I168" s="191" t="n">
        <v>3</v>
      </c>
      <c r="J168" s="84" t="s">
        <v>64</v>
      </c>
      <c r="K168" s="192" t="n">
        <f aca="false">SUM(K169)</f>
        <v>0</v>
      </c>
      <c r="L168" s="192" t="n">
        <f aca="false">SUM(L169)</f>
        <v>3000</v>
      </c>
      <c r="M168" s="192" t="n">
        <f aca="false">SUM(M169)</f>
        <v>3000</v>
      </c>
      <c r="N168" s="192" t="n">
        <f aca="false">SUM(N169)</f>
        <v>3000</v>
      </c>
      <c r="O168" s="192" t="n">
        <f aca="false">SUM(O169)</f>
        <v>3000</v>
      </c>
      <c r="P168" s="192" t="n">
        <f aca="false">SUM(P169)</f>
        <v>3000</v>
      </c>
      <c r="Q168" s="192" t="n">
        <f aca="false">SUM(Q169)</f>
        <v>3000</v>
      </c>
      <c r="R168" s="192" t="n">
        <f aca="false">SUM(R169)</f>
        <v>0</v>
      </c>
      <c r="S168" s="192" t="n">
        <f aca="false">SUM(S169)</f>
        <v>3000</v>
      </c>
      <c r="T168" s="192" t="n">
        <f aca="false">SUM(T169)</f>
        <v>0</v>
      </c>
      <c r="U168" s="192" t="n">
        <f aca="false">SUM(U169)</f>
        <v>0</v>
      </c>
      <c r="V168" s="192" t="n">
        <f aca="false">SUM(V169)</f>
        <v>100</v>
      </c>
      <c r="W168" s="192" t="n">
        <f aca="false">SUM(W169)</f>
        <v>3000</v>
      </c>
      <c r="X168" s="192" t="n">
        <f aca="false">SUM(X169)</f>
        <v>3000</v>
      </c>
      <c r="Y168" s="192" t="n">
        <f aca="false">SUM(Y169)</f>
        <v>3000</v>
      </c>
      <c r="Z168" s="192" t="n">
        <f aca="false">SUM(Z169)</f>
        <v>3000</v>
      </c>
      <c r="AA168" s="192" t="n">
        <f aca="false">SUM(AA169)</f>
        <v>8000</v>
      </c>
      <c r="AB168" s="192" t="n">
        <f aca="false">SUM(AB169)</f>
        <v>0</v>
      </c>
      <c r="AC168" s="192" t="n">
        <f aca="false">SUM(AC169)</f>
        <v>30000</v>
      </c>
      <c r="AD168" s="192" t="n">
        <f aca="false">SUM(AD169)</f>
        <v>10000</v>
      </c>
      <c r="AE168" s="192" t="n">
        <f aca="false">SUM(AE169)</f>
        <v>0</v>
      </c>
      <c r="AF168" s="192" t="n">
        <f aca="false">SUM(AF169)</f>
        <v>0</v>
      </c>
      <c r="AG168" s="192" t="n">
        <f aca="false">SUM(AG169)</f>
        <v>10000</v>
      </c>
      <c r="AH168" s="192" t="n">
        <f aca="false">SUM(AH169)</f>
        <v>4997.09</v>
      </c>
      <c r="AI168" s="192" t="n">
        <f aca="false">SUM(AI169)</f>
        <v>10000</v>
      </c>
      <c r="AJ168" s="192" t="n">
        <f aca="false">SUM(AJ169)</f>
        <v>0</v>
      </c>
      <c r="AK168" s="192" t="n">
        <f aca="false">SUM(AK169)</f>
        <v>10000</v>
      </c>
      <c r="AL168" s="192" t="n">
        <f aca="false">SUM(AL169)</f>
        <v>0</v>
      </c>
      <c r="AM168" s="192" t="n">
        <f aca="false">SUM(AM169)</f>
        <v>0</v>
      </c>
      <c r="AN168" s="192" t="n">
        <f aca="false">SUM(AN169)</f>
        <v>10000</v>
      </c>
      <c r="AO168" s="176" t="n">
        <f aca="false">SUM(AN168/$AN$10)</f>
        <v>1327.22808414626</v>
      </c>
      <c r="AP168" s="176" t="n">
        <f aca="false">SUM(AP169)</f>
        <v>10000</v>
      </c>
      <c r="AQ168" s="176" t="n">
        <f aca="false">SUM(AQ169)</f>
        <v>0</v>
      </c>
      <c r="AR168" s="176" t="n">
        <f aca="false">SUM(AP168/$AN$10)</f>
        <v>1327.22808414626</v>
      </c>
      <c r="AS168" s="176" t="n">
        <f aca="false">SUM(AS169)</f>
        <v>10000</v>
      </c>
      <c r="AT168" s="176" t="n">
        <f aca="false">SUM(AT169)</f>
        <v>0</v>
      </c>
      <c r="AU168" s="176"/>
      <c r="AV168" s="177" t="n">
        <f aca="false">SUM(AU168/AR168*100)</f>
        <v>0</v>
      </c>
      <c r="BB168" s="19" t="n">
        <f aca="false">SUM(AW168+AX168+AY168+AZ168+BA168)</f>
        <v>0</v>
      </c>
      <c r="BC168" s="143" t="n">
        <f aca="false">SUM(AU168-BB168)</f>
        <v>0</v>
      </c>
    </row>
    <row r="169" customFormat="false" ht="12.75" hidden="true" customHeight="false" outlineLevel="0" collapsed="false">
      <c r="A169" s="189"/>
      <c r="B169" s="190"/>
      <c r="C169" s="190"/>
      <c r="D169" s="190"/>
      <c r="E169" s="190"/>
      <c r="F169" s="190"/>
      <c r="G169" s="190"/>
      <c r="H169" s="190"/>
      <c r="I169" s="191" t="n">
        <v>38</v>
      </c>
      <c r="J169" s="84" t="s">
        <v>219</v>
      </c>
      <c r="K169" s="192" t="n">
        <f aca="false">SUM(K170)</f>
        <v>0</v>
      </c>
      <c r="L169" s="192" t="n">
        <f aca="false">SUM(L170)</f>
        <v>3000</v>
      </c>
      <c r="M169" s="192" t="n">
        <f aca="false">SUM(M170)</f>
        <v>3000</v>
      </c>
      <c r="N169" s="192" t="n">
        <f aca="false">SUM(N170)</f>
        <v>3000</v>
      </c>
      <c r="O169" s="192" t="n">
        <f aca="false">SUM(O170)</f>
        <v>3000</v>
      </c>
      <c r="P169" s="192" t="n">
        <f aca="false">SUM(P170)</f>
        <v>3000</v>
      </c>
      <c r="Q169" s="192" t="n">
        <f aca="false">SUM(Q170)</f>
        <v>3000</v>
      </c>
      <c r="R169" s="192" t="n">
        <f aca="false">SUM(R170)</f>
        <v>0</v>
      </c>
      <c r="S169" s="192" t="n">
        <f aca="false">SUM(S170)</f>
        <v>3000</v>
      </c>
      <c r="T169" s="192" t="n">
        <f aca="false">SUM(T170)</f>
        <v>0</v>
      </c>
      <c r="U169" s="192" t="n">
        <f aca="false">SUM(U170)</f>
        <v>0</v>
      </c>
      <c r="V169" s="192" t="n">
        <f aca="false">SUM(V170)</f>
        <v>100</v>
      </c>
      <c r="W169" s="192" t="n">
        <f aca="false">SUM(W170)</f>
        <v>3000</v>
      </c>
      <c r="X169" s="192" t="n">
        <f aca="false">SUM(X170)</f>
        <v>3000</v>
      </c>
      <c r="Y169" s="192" t="n">
        <f aca="false">SUM(Y170)</f>
        <v>3000</v>
      </c>
      <c r="Z169" s="192" t="n">
        <f aca="false">SUM(Z170)</f>
        <v>3000</v>
      </c>
      <c r="AA169" s="192" t="n">
        <f aca="false">SUM(AA170)</f>
        <v>8000</v>
      </c>
      <c r="AB169" s="192" t="n">
        <f aca="false">SUM(AB170)</f>
        <v>0</v>
      </c>
      <c r="AC169" s="192" t="n">
        <f aca="false">SUM(AC170)</f>
        <v>30000</v>
      </c>
      <c r="AD169" s="192" t="n">
        <f aca="false">SUM(AD170)</f>
        <v>10000</v>
      </c>
      <c r="AE169" s="192" t="n">
        <f aca="false">SUM(AE170)</f>
        <v>0</v>
      </c>
      <c r="AF169" s="192" t="n">
        <f aca="false">SUM(AF170)</f>
        <v>0</v>
      </c>
      <c r="AG169" s="192" t="n">
        <f aca="false">SUM(AG170)</f>
        <v>10000</v>
      </c>
      <c r="AH169" s="192" t="n">
        <f aca="false">SUM(AH170)</f>
        <v>4997.09</v>
      </c>
      <c r="AI169" s="192" t="n">
        <f aca="false">SUM(AI170)</f>
        <v>10000</v>
      </c>
      <c r="AJ169" s="192" t="n">
        <f aca="false">SUM(AJ170)</f>
        <v>0</v>
      </c>
      <c r="AK169" s="192" t="n">
        <f aca="false">SUM(AK170)</f>
        <v>10000</v>
      </c>
      <c r="AL169" s="192" t="n">
        <f aca="false">SUM(AL170)</f>
        <v>0</v>
      </c>
      <c r="AM169" s="192" t="n">
        <f aca="false">SUM(AM170)</f>
        <v>0</v>
      </c>
      <c r="AN169" s="192" t="n">
        <f aca="false">SUM(AN170)</f>
        <v>10000</v>
      </c>
      <c r="AO169" s="176" t="n">
        <f aca="false">SUM(AN169/$AN$10)</f>
        <v>1327.22808414626</v>
      </c>
      <c r="AP169" s="176" t="n">
        <f aca="false">SUM(AP170)</f>
        <v>10000</v>
      </c>
      <c r="AQ169" s="176"/>
      <c r="AR169" s="176" t="n">
        <f aca="false">SUM(AP169/$AN$10)</f>
        <v>1327.22808414626</v>
      </c>
      <c r="AS169" s="176" t="n">
        <v>10000</v>
      </c>
      <c r="AT169" s="176"/>
      <c r="AU169" s="176"/>
      <c r="AV169" s="177" t="n">
        <f aca="false">SUM(AU169/AR169*100)</f>
        <v>0</v>
      </c>
      <c r="BB169" s="19" t="n">
        <f aca="false">SUM(AW169+AX169+AY169+AZ169+BA169)</f>
        <v>0</v>
      </c>
      <c r="BC169" s="143" t="n">
        <f aca="false">SUM(AU169-BB169)</f>
        <v>0</v>
      </c>
    </row>
    <row r="170" customFormat="false" ht="12.75" hidden="true" customHeight="false" outlineLevel="0" collapsed="false">
      <c r="A170" s="193"/>
      <c r="B170" s="194" t="s">
        <v>83</v>
      </c>
      <c r="C170" s="194"/>
      <c r="D170" s="194"/>
      <c r="E170" s="194"/>
      <c r="F170" s="194"/>
      <c r="G170" s="194"/>
      <c r="H170" s="194"/>
      <c r="I170" s="195" t="n">
        <v>381</v>
      </c>
      <c r="J170" s="196" t="s">
        <v>220</v>
      </c>
      <c r="K170" s="197" t="n">
        <f aca="false">SUM(K171)</f>
        <v>0</v>
      </c>
      <c r="L170" s="197" t="n">
        <f aca="false">SUM(L171)</f>
        <v>3000</v>
      </c>
      <c r="M170" s="197" t="n">
        <f aca="false">SUM(M171)</f>
        <v>3000</v>
      </c>
      <c r="N170" s="197" t="n">
        <f aca="false">SUM(N171)</f>
        <v>3000</v>
      </c>
      <c r="O170" s="197" t="n">
        <f aca="false">SUM(O171)</f>
        <v>3000</v>
      </c>
      <c r="P170" s="197" t="n">
        <f aca="false">SUM(P171)</f>
        <v>3000</v>
      </c>
      <c r="Q170" s="197" t="n">
        <f aca="false">SUM(Q171)</f>
        <v>3000</v>
      </c>
      <c r="R170" s="197" t="n">
        <f aca="false">SUM(R171)</f>
        <v>0</v>
      </c>
      <c r="S170" s="197" t="n">
        <f aca="false">SUM(S171)</f>
        <v>3000</v>
      </c>
      <c r="T170" s="197" t="n">
        <f aca="false">SUM(T171)</f>
        <v>0</v>
      </c>
      <c r="U170" s="197" t="n">
        <f aca="false">SUM(U171)</f>
        <v>0</v>
      </c>
      <c r="V170" s="197" t="n">
        <f aca="false">SUM(V171)</f>
        <v>100</v>
      </c>
      <c r="W170" s="197" t="n">
        <f aca="false">SUM(W171)</f>
        <v>3000</v>
      </c>
      <c r="X170" s="197" t="n">
        <f aca="false">SUM(X171)</f>
        <v>3000</v>
      </c>
      <c r="Y170" s="197" t="n">
        <f aca="false">SUM(Y171)</f>
        <v>3000</v>
      </c>
      <c r="Z170" s="197" t="n">
        <f aca="false">SUM(Z171)</f>
        <v>3000</v>
      </c>
      <c r="AA170" s="197" t="n">
        <f aca="false">SUM(AA171)</f>
        <v>8000</v>
      </c>
      <c r="AB170" s="197" t="n">
        <f aca="false">SUM(AB171)</f>
        <v>0</v>
      </c>
      <c r="AC170" s="197" t="n">
        <f aca="false">SUM(AC171)</f>
        <v>30000</v>
      </c>
      <c r="AD170" s="197" t="n">
        <f aca="false">SUM(AD171)</f>
        <v>10000</v>
      </c>
      <c r="AE170" s="197" t="n">
        <f aca="false">SUM(AE171)</f>
        <v>0</v>
      </c>
      <c r="AF170" s="197" t="n">
        <f aca="false">SUM(AF171)</f>
        <v>0</v>
      </c>
      <c r="AG170" s="197" t="n">
        <f aca="false">SUM(AG171)</f>
        <v>10000</v>
      </c>
      <c r="AH170" s="197" t="n">
        <f aca="false">SUM(AH171)</f>
        <v>4997.09</v>
      </c>
      <c r="AI170" s="197" t="n">
        <f aca="false">SUM(AI171)</f>
        <v>10000</v>
      </c>
      <c r="AJ170" s="197" t="n">
        <f aca="false">SUM(AJ171)</f>
        <v>0</v>
      </c>
      <c r="AK170" s="197" t="n">
        <f aca="false">SUM(AK171)</f>
        <v>10000</v>
      </c>
      <c r="AL170" s="197" t="n">
        <f aca="false">SUM(AL171)</f>
        <v>0</v>
      </c>
      <c r="AM170" s="197" t="n">
        <f aca="false">SUM(AM171)</f>
        <v>0</v>
      </c>
      <c r="AN170" s="197" t="n">
        <f aca="false">SUM(AN171)</f>
        <v>10000</v>
      </c>
      <c r="AO170" s="176" t="n">
        <f aca="false">SUM(AN170/$AN$10)</f>
        <v>1327.22808414626</v>
      </c>
      <c r="AP170" s="188" t="n">
        <f aca="false">SUM(AP171)</f>
        <v>10000</v>
      </c>
      <c r="AQ170" s="188"/>
      <c r="AR170" s="176" t="n">
        <f aca="false">SUM(AP170/$AN$10)</f>
        <v>1327.22808414626</v>
      </c>
      <c r="AS170" s="188"/>
      <c r="AT170" s="188"/>
      <c r="AU170" s="176" t="n">
        <f aca="false">SUM(AU171)</f>
        <v>0</v>
      </c>
      <c r="AV170" s="177" t="n">
        <f aca="false">SUM(AU170/AR170*100)</f>
        <v>0</v>
      </c>
      <c r="BB170" s="19" t="n">
        <f aca="false">SUM(AW170+AX170+AY170+AZ170+BA170)</f>
        <v>0</v>
      </c>
      <c r="BC170" s="143" t="n">
        <f aca="false">SUM(AU170-BB170)</f>
        <v>0</v>
      </c>
    </row>
    <row r="171" customFormat="false" ht="12.75" hidden="true" customHeight="false" outlineLevel="0" collapsed="false">
      <c r="A171" s="193"/>
      <c r="B171" s="194"/>
      <c r="C171" s="194"/>
      <c r="D171" s="194"/>
      <c r="E171" s="194"/>
      <c r="F171" s="194"/>
      <c r="G171" s="194"/>
      <c r="H171" s="194"/>
      <c r="I171" s="195" t="n">
        <v>38111</v>
      </c>
      <c r="J171" s="196" t="s">
        <v>343</v>
      </c>
      <c r="K171" s="197" t="n">
        <v>0</v>
      </c>
      <c r="L171" s="197" t="n">
        <v>3000</v>
      </c>
      <c r="M171" s="197" t="n">
        <v>3000</v>
      </c>
      <c r="N171" s="197" t="n">
        <v>3000</v>
      </c>
      <c r="O171" s="197" t="n">
        <v>3000</v>
      </c>
      <c r="P171" s="197" t="n">
        <v>3000</v>
      </c>
      <c r="Q171" s="197" t="n">
        <v>3000</v>
      </c>
      <c r="R171" s="197"/>
      <c r="S171" s="197" t="n">
        <v>3000</v>
      </c>
      <c r="T171" s="197"/>
      <c r="U171" s="197"/>
      <c r="V171" s="176" t="n">
        <f aca="false">S171/P171*100</f>
        <v>100</v>
      </c>
      <c r="W171" s="188" t="n">
        <v>3000</v>
      </c>
      <c r="X171" s="197" t="n">
        <v>3000</v>
      </c>
      <c r="Y171" s="197" t="n">
        <v>3000</v>
      </c>
      <c r="Z171" s="197" t="n">
        <v>3000</v>
      </c>
      <c r="AA171" s="197" t="n">
        <v>8000</v>
      </c>
      <c r="AB171" s="197"/>
      <c r="AC171" s="197" t="n">
        <v>30000</v>
      </c>
      <c r="AD171" s="197" t="n">
        <v>10000</v>
      </c>
      <c r="AE171" s="197"/>
      <c r="AF171" s="197"/>
      <c r="AG171" s="198" t="n">
        <v>10000</v>
      </c>
      <c r="AH171" s="197" t="n">
        <v>4997.09</v>
      </c>
      <c r="AI171" s="197" t="n">
        <v>10000</v>
      </c>
      <c r="AJ171" s="129" t="n">
        <v>0</v>
      </c>
      <c r="AK171" s="197" t="n">
        <v>10000</v>
      </c>
      <c r="AL171" s="197"/>
      <c r="AM171" s="197"/>
      <c r="AN171" s="129" t="n">
        <f aca="false">SUM(AK171+AL171-AM171)</f>
        <v>10000</v>
      </c>
      <c r="AO171" s="176" t="n">
        <f aca="false">SUM(AN171/$AN$10)</f>
        <v>1327.22808414626</v>
      </c>
      <c r="AP171" s="131" t="n">
        <v>10000</v>
      </c>
      <c r="AQ171" s="131"/>
      <c r="AR171" s="176" t="n">
        <f aca="false">SUM(AP171/$AN$10)</f>
        <v>1327.22808414626</v>
      </c>
      <c r="AS171" s="131"/>
      <c r="AT171" s="131"/>
      <c r="AU171" s="176"/>
      <c r="AV171" s="177" t="n">
        <f aca="false">SUM(AU171/AR171*100)</f>
        <v>0</v>
      </c>
      <c r="BB171" s="19" t="n">
        <f aca="false">SUM(AW171+AX171+AY171+AZ171+BA171)</f>
        <v>0</v>
      </c>
      <c r="BC171" s="143" t="n">
        <f aca="false">SUM(AU171-BB171)</f>
        <v>0</v>
      </c>
    </row>
    <row r="172" customFormat="false" ht="12.75" hidden="true" customHeight="false" outlineLevel="0" collapsed="false">
      <c r="A172" s="184" t="s">
        <v>345</v>
      </c>
      <c r="B172" s="209"/>
      <c r="C172" s="209"/>
      <c r="D172" s="209"/>
      <c r="E172" s="209"/>
      <c r="F172" s="209"/>
      <c r="G172" s="209"/>
      <c r="H172" s="209"/>
      <c r="I172" s="173" t="s">
        <v>346</v>
      </c>
      <c r="J172" s="174" t="s">
        <v>347</v>
      </c>
      <c r="K172" s="175" t="n">
        <f aca="false">SUM(K173+K184)</f>
        <v>82578.36</v>
      </c>
      <c r="L172" s="175" t="n">
        <f aca="false">SUM(L173+L184)</f>
        <v>25000</v>
      </c>
      <c r="M172" s="175" t="n">
        <f aca="false">SUM(M173+M184)</f>
        <v>25000</v>
      </c>
      <c r="N172" s="175" t="n">
        <f aca="false">SUM(N173+N184)</f>
        <v>122000</v>
      </c>
      <c r="O172" s="175" t="n">
        <f aca="false">SUM(O173+O184)</f>
        <v>122000</v>
      </c>
      <c r="P172" s="175" t="n">
        <f aca="false">SUM(P173+P184)</f>
        <v>129000</v>
      </c>
      <c r="Q172" s="175" t="n">
        <f aca="false">SUM(Q173+Q184)</f>
        <v>129000</v>
      </c>
      <c r="R172" s="175" t="n">
        <f aca="false">SUM(R173+R184)</f>
        <v>42556.25</v>
      </c>
      <c r="S172" s="175" t="n">
        <f aca="false">SUM(S173+S184+S191)</f>
        <v>110000</v>
      </c>
      <c r="T172" s="175" t="n">
        <f aca="false">SUM(T173+T184+T191)</f>
        <v>51240.19</v>
      </c>
      <c r="U172" s="175" t="n">
        <f aca="false">SUM(U173+U184+U191)</f>
        <v>0</v>
      </c>
      <c r="V172" s="175" t="n">
        <f aca="false">SUM(V173+V184+V191)</f>
        <v>161.390762843799</v>
      </c>
      <c r="W172" s="175" t="n">
        <f aca="false">SUM(W173+W184+W191)</f>
        <v>160000</v>
      </c>
      <c r="X172" s="175" t="n">
        <f aca="false">SUM(X173+X184+X191)</f>
        <v>191000</v>
      </c>
      <c r="Y172" s="175" t="n">
        <f aca="false">SUM(Y173+Y184+Y191)</f>
        <v>199500</v>
      </c>
      <c r="Z172" s="175" t="n">
        <f aca="false">SUM(Z173+Z184+Z191)</f>
        <v>199500</v>
      </c>
      <c r="AA172" s="175" t="n">
        <f aca="false">SUM(AA173+AA184+AA191)</f>
        <v>220000</v>
      </c>
      <c r="AB172" s="175" t="n">
        <f aca="false">SUM(AB173+AB184+AB191)</f>
        <v>110744.73</v>
      </c>
      <c r="AC172" s="175" t="n">
        <f aca="false">SUM(AC173+AC184+AC191)</f>
        <v>220000</v>
      </c>
      <c r="AD172" s="175" t="n">
        <f aca="false">SUM(AD173+AD184+AD191)</f>
        <v>208000</v>
      </c>
      <c r="AE172" s="175" t="n">
        <f aca="false">SUM(AE173+AE184+AE191)</f>
        <v>0</v>
      </c>
      <c r="AF172" s="175" t="n">
        <f aca="false">SUM(AF173+AF184+AF191)</f>
        <v>0</v>
      </c>
      <c r="AG172" s="175" t="n">
        <f aca="false">SUM(AG173+AG184+AG191)</f>
        <v>224000</v>
      </c>
      <c r="AH172" s="175" t="n">
        <f aca="false">SUM(AH173+AH184+AH191)</f>
        <v>135922.87</v>
      </c>
      <c r="AI172" s="175" t="n">
        <f aca="false">SUM(AI173+AI184+AI191)</f>
        <v>223000</v>
      </c>
      <c r="AJ172" s="175" t="n">
        <f aca="false">SUM(AJ173+AJ184+AJ191)</f>
        <v>64888.98</v>
      </c>
      <c r="AK172" s="175" t="n">
        <f aca="false">SUM(AK173+AK184+AK191)</f>
        <v>271000</v>
      </c>
      <c r="AL172" s="175" t="n">
        <f aca="false">SUM(AL173+AL184+AL191)</f>
        <v>33500</v>
      </c>
      <c r="AM172" s="175" t="n">
        <f aca="false">SUM(AM173+AM184+AM191)</f>
        <v>0</v>
      </c>
      <c r="AN172" s="175" t="n">
        <f aca="false">SUM(AN173+AN184+AN191)</f>
        <v>304500</v>
      </c>
      <c r="AO172" s="176" t="n">
        <f aca="false">SUM(AN172/$AN$10)</f>
        <v>40414.0951622536</v>
      </c>
      <c r="AP172" s="176" t="n">
        <f aca="false">SUM(AP173+AP184+AP191)</f>
        <v>300500</v>
      </c>
      <c r="AQ172" s="176" t="n">
        <f aca="false">SUM(AQ173+AQ184+AQ191)</f>
        <v>0</v>
      </c>
      <c r="AR172" s="176" t="n">
        <f aca="false">SUM(AP172/$AN$10)</f>
        <v>39883.2039285951</v>
      </c>
      <c r="AS172" s="176" t="n">
        <f aca="false">SUM(AS173+AS184+AS191)</f>
        <v>315000</v>
      </c>
      <c r="AT172" s="176" t="n">
        <f aca="false">SUM(AT173+AT184+AT191)</f>
        <v>0</v>
      </c>
      <c r="AU172" s="176" t="n">
        <f aca="false">SUM(AU173+AU184+AU191)</f>
        <v>19395.06</v>
      </c>
      <c r="AV172" s="177" t="n">
        <f aca="false">SUM(AU172/AR172*100)</f>
        <v>48.6296437836938</v>
      </c>
      <c r="BB172" s="19" t="n">
        <f aca="false">SUM(AW172+AX172+AY172+AZ172+BA172)</f>
        <v>0</v>
      </c>
      <c r="BC172" s="143" t="n">
        <f aca="false">SUM(AU172-BB172)</f>
        <v>19395.06</v>
      </c>
    </row>
    <row r="173" customFormat="false" ht="12.75" hidden="true" customHeight="false" outlineLevel="0" collapsed="false">
      <c r="A173" s="178" t="s">
        <v>348</v>
      </c>
      <c r="B173" s="172"/>
      <c r="C173" s="172"/>
      <c r="D173" s="172"/>
      <c r="E173" s="172"/>
      <c r="F173" s="172"/>
      <c r="G173" s="172"/>
      <c r="H173" s="172"/>
      <c r="I173" s="185" t="s">
        <v>207</v>
      </c>
      <c r="J173" s="186" t="s">
        <v>349</v>
      </c>
      <c r="K173" s="187" t="n">
        <f aca="false">SUM(K174)</f>
        <v>8000</v>
      </c>
      <c r="L173" s="187" t="n">
        <f aca="false">SUM(L174)</f>
        <v>10000</v>
      </c>
      <c r="M173" s="187" t="n">
        <f aca="false">SUM(M174)</f>
        <v>10000</v>
      </c>
      <c r="N173" s="187" t="n">
        <f aca="false">SUM(N174)</f>
        <v>82000</v>
      </c>
      <c r="O173" s="187" t="n">
        <f aca="false">SUM(O174)</f>
        <v>82000</v>
      </c>
      <c r="P173" s="187" t="n">
        <f aca="false">SUM(P174)</f>
        <v>82000</v>
      </c>
      <c r="Q173" s="187" t="n">
        <f aca="false">SUM(Q174)</f>
        <v>82000</v>
      </c>
      <c r="R173" s="187" t="n">
        <f aca="false">SUM(R174)</f>
        <v>37145.75</v>
      </c>
      <c r="S173" s="187" t="n">
        <f aca="false">SUM(S174)</f>
        <v>80000</v>
      </c>
      <c r="T173" s="187" t="n">
        <f aca="false">SUM(T174)</f>
        <v>29334.9</v>
      </c>
      <c r="U173" s="187" t="n">
        <f aca="false">SUM(U174)</f>
        <v>0</v>
      </c>
      <c r="V173" s="187" t="n">
        <f aca="false">SUM(V174)</f>
        <v>97.5609756097561</v>
      </c>
      <c r="W173" s="187" t="n">
        <f aca="false">SUM(W174)</f>
        <v>100000</v>
      </c>
      <c r="X173" s="187" t="n">
        <f aca="false">SUM(X174)</f>
        <v>100000</v>
      </c>
      <c r="Y173" s="187" t="n">
        <f aca="false">SUM(Y174)</f>
        <v>100000</v>
      </c>
      <c r="Z173" s="187" t="n">
        <f aca="false">SUM(Z174)</f>
        <v>100000</v>
      </c>
      <c r="AA173" s="187" t="n">
        <f aca="false">SUM(AA174)</f>
        <v>116000</v>
      </c>
      <c r="AB173" s="187" t="n">
        <f aca="false">SUM(AB174)</f>
        <v>63895.98</v>
      </c>
      <c r="AC173" s="187" t="n">
        <f aca="false">SUM(AC174)</f>
        <v>116000</v>
      </c>
      <c r="AD173" s="187" t="n">
        <f aca="false">SUM(AD174)</f>
        <v>116000</v>
      </c>
      <c r="AE173" s="187" t="n">
        <f aca="false">SUM(AE174)</f>
        <v>0</v>
      </c>
      <c r="AF173" s="187" t="n">
        <f aca="false">SUM(AF174)</f>
        <v>0</v>
      </c>
      <c r="AG173" s="187" t="n">
        <f aca="false">SUM(AG174)</f>
        <v>116000</v>
      </c>
      <c r="AH173" s="187" t="n">
        <f aca="false">SUM(AH174)</f>
        <v>80602.94</v>
      </c>
      <c r="AI173" s="187" t="n">
        <f aca="false">SUM(AI174)</f>
        <v>116000</v>
      </c>
      <c r="AJ173" s="187" t="n">
        <f aca="false">SUM(AJ174)</f>
        <v>51267.74</v>
      </c>
      <c r="AK173" s="187" t="n">
        <f aca="false">SUM(AK174)</f>
        <v>136000</v>
      </c>
      <c r="AL173" s="187" t="n">
        <f aca="false">SUM(AL174)</f>
        <v>5000</v>
      </c>
      <c r="AM173" s="187" t="n">
        <f aca="false">SUM(AM174)</f>
        <v>0</v>
      </c>
      <c r="AN173" s="187" t="n">
        <f aca="false">SUM(AN174)</f>
        <v>141000</v>
      </c>
      <c r="AO173" s="176" t="n">
        <f aca="false">SUM(AN173/$AN$10)</f>
        <v>18713.9159864623</v>
      </c>
      <c r="AP173" s="188" t="n">
        <f aca="false">SUM(AP174)</f>
        <v>142000</v>
      </c>
      <c r="AQ173" s="188" t="n">
        <f aca="false">SUM(AQ174)</f>
        <v>0</v>
      </c>
      <c r="AR173" s="176" t="n">
        <f aca="false">SUM(AP173/$AN$10)</f>
        <v>18846.6387948769</v>
      </c>
      <c r="AS173" s="188" t="n">
        <f aca="false">SUM(AS174)</f>
        <v>145000</v>
      </c>
      <c r="AT173" s="188" t="n">
        <f aca="false">SUM(AT174)</f>
        <v>0</v>
      </c>
      <c r="AU173" s="176" t="n">
        <f aca="false">SUM(AU174)</f>
        <v>9161.74</v>
      </c>
      <c r="AV173" s="177" t="n">
        <f aca="false">SUM(AU173/AR173*100)</f>
        <v>48.6120634014085</v>
      </c>
      <c r="BB173" s="19" t="n">
        <f aca="false">SUM(AW173+AX173+AY173+AZ173+BA173)</f>
        <v>0</v>
      </c>
      <c r="BC173" s="143" t="n">
        <f aca="false">SUM(AU173-BB173)</f>
        <v>9161.74</v>
      </c>
    </row>
    <row r="174" customFormat="false" ht="12.75" hidden="true" customHeight="false" outlineLevel="0" collapsed="false">
      <c r="A174" s="178"/>
      <c r="B174" s="172"/>
      <c r="C174" s="172"/>
      <c r="D174" s="172"/>
      <c r="E174" s="172"/>
      <c r="F174" s="172"/>
      <c r="G174" s="172"/>
      <c r="H174" s="172"/>
      <c r="I174" s="185" t="s">
        <v>350</v>
      </c>
      <c r="J174" s="186"/>
      <c r="K174" s="187" t="n">
        <f aca="false">SUM(K176)</f>
        <v>8000</v>
      </c>
      <c r="L174" s="187" t="n">
        <f aca="false">SUM(L176)</f>
        <v>10000</v>
      </c>
      <c r="M174" s="187" t="n">
        <f aca="false">SUM(M176)</f>
        <v>10000</v>
      </c>
      <c r="N174" s="187" t="n">
        <f aca="false">SUM(N176)</f>
        <v>82000</v>
      </c>
      <c r="O174" s="187" t="n">
        <f aca="false">SUM(O176)</f>
        <v>82000</v>
      </c>
      <c r="P174" s="187" t="n">
        <f aca="false">SUM(P176)</f>
        <v>82000</v>
      </c>
      <c r="Q174" s="187" t="n">
        <f aca="false">SUM(Q176)</f>
        <v>82000</v>
      </c>
      <c r="R174" s="187" t="n">
        <f aca="false">SUM(R176)</f>
        <v>37145.75</v>
      </c>
      <c r="S174" s="187" t="n">
        <f aca="false">SUM(S176)</f>
        <v>80000</v>
      </c>
      <c r="T174" s="187" t="n">
        <f aca="false">SUM(T176)</f>
        <v>29334.9</v>
      </c>
      <c r="U174" s="187" t="n">
        <f aca="false">SUM(U176)</f>
        <v>0</v>
      </c>
      <c r="V174" s="187" t="n">
        <f aca="false">SUM(V176)</f>
        <v>97.5609756097561</v>
      </c>
      <c r="W174" s="187" t="n">
        <f aca="false">SUM(W176)</f>
        <v>100000</v>
      </c>
      <c r="X174" s="187" t="n">
        <f aca="false">SUM(X176)</f>
        <v>100000</v>
      </c>
      <c r="Y174" s="187" t="n">
        <f aca="false">SUM(Y176)</f>
        <v>100000</v>
      </c>
      <c r="Z174" s="187" t="n">
        <f aca="false">SUM(Z176)</f>
        <v>100000</v>
      </c>
      <c r="AA174" s="187" t="n">
        <f aca="false">SUM(AA176)</f>
        <v>116000</v>
      </c>
      <c r="AB174" s="187" t="n">
        <f aca="false">SUM(AB176)</f>
        <v>63895.98</v>
      </c>
      <c r="AC174" s="187" t="n">
        <f aca="false">SUM(AC176)</f>
        <v>116000</v>
      </c>
      <c r="AD174" s="187" t="n">
        <f aca="false">SUM(AD176)</f>
        <v>116000</v>
      </c>
      <c r="AE174" s="187" t="n">
        <f aca="false">SUM(AE176)</f>
        <v>0</v>
      </c>
      <c r="AF174" s="187" t="n">
        <f aca="false">SUM(AF176)</f>
        <v>0</v>
      </c>
      <c r="AG174" s="187" t="n">
        <f aca="false">SUM(AG176)</f>
        <v>116000</v>
      </c>
      <c r="AH174" s="187" t="n">
        <f aca="false">SUM(AH176)</f>
        <v>80602.94</v>
      </c>
      <c r="AI174" s="187" t="n">
        <f aca="false">SUM(AI176)</f>
        <v>116000</v>
      </c>
      <c r="AJ174" s="187" t="n">
        <f aca="false">SUM(AJ176)</f>
        <v>51267.74</v>
      </c>
      <c r="AK174" s="187" t="n">
        <f aca="false">SUM(AK176)</f>
        <v>136000</v>
      </c>
      <c r="AL174" s="187" t="n">
        <f aca="false">SUM(AL176)</f>
        <v>5000</v>
      </c>
      <c r="AM174" s="187" t="n">
        <f aca="false">SUM(AM176)</f>
        <v>0</v>
      </c>
      <c r="AN174" s="187" t="n">
        <f aca="false">SUM(AN176)</f>
        <v>141000</v>
      </c>
      <c r="AO174" s="176" t="n">
        <f aca="false">SUM(AN174/$AN$10)</f>
        <v>18713.9159864623</v>
      </c>
      <c r="AP174" s="188" t="n">
        <f aca="false">SUM(AP176)</f>
        <v>142000</v>
      </c>
      <c r="AQ174" s="188" t="n">
        <f aca="false">SUM(AQ176)</f>
        <v>0</v>
      </c>
      <c r="AR174" s="176" t="n">
        <f aca="false">SUM(AP174/$AN$10)</f>
        <v>18846.6387948769</v>
      </c>
      <c r="AS174" s="188" t="n">
        <f aca="false">SUM(AS176)</f>
        <v>145000</v>
      </c>
      <c r="AT174" s="188" t="n">
        <f aca="false">SUM(AT176)</f>
        <v>0</v>
      </c>
      <c r="AU174" s="176" t="n">
        <f aca="false">SUM(AU175)</f>
        <v>9161.74</v>
      </c>
      <c r="AV174" s="177" t="n">
        <f aca="false">SUM(AU174/AR174*100)</f>
        <v>48.6120634014085</v>
      </c>
      <c r="BB174" s="19" t="n">
        <f aca="false">SUM(AW174+AX174+AY174+AZ174+BA174)</f>
        <v>0</v>
      </c>
      <c r="BC174" s="143" t="n">
        <f aca="false">SUM(AU174-BB174)</f>
        <v>9161.74</v>
      </c>
    </row>
    <row r="175" customFormat="false" ht="12.75" hidden="true" customHeight="false" outlineLevel="0" collapsed="false">
      <c r="A175" s="178"/>
      <c r="B175" s="172" t="s">
        <v>229</v>
      </c>
      <c r="C175" s="172"/>
      <c r="D175" s="172"/>
      <c r="E175" s="172"/>
      <c r="F175" s="172"/>
      <c r="G175" s="172"/>
      <c r="H175" s="172"/>
      <c r="I175" s="201" t="s">
        <v>230</v>
      </c>
      <c r="J175" s="186" t="s">
        <v>28</v>
      </c>
      <c r="K175" s="187"/>
      <c r="L175" s="187"/>
      <c r="M175" s="187"/>
      <c r="N175" s="187"/>
      <c r="O175" s="187"/>
      <c r="P175" s="187"/>
      <c r="Q175" s="187"/>
      <c r="R175" s="187"/>
      <c r="S175" s="187"/>
      <c r="T175" s="187"/>
      <c r="U175" s="187"/>
      <c r="V175" s="187"/>
      <c r="W175" s="187"/>
      <c r="X175" s="187"/>
      <c r="Y175" s="187"/>
      <c r="Z175" s="187"/>
      <c r="AA175" s="187"/>
      <c r="AB175" s="187"/>
      <c r="AC175" s="187"/>
      <c r="AD175" s="187"/>
      <c r="AE175" s="187"/>
      <c r="AF175" s="187"/>
      <c r="AG175" s="187"/>
      <c r="AH175" s="187"/>
      <c r="AI175" s="187"/>
      <c r="AJ175" s="187"/>
      <c r="AK175" s="187"/>
      <c r="AL175" s="187"/>
      <c r="AM175" s="187"/>
      <c r="AN175" s="187"/>
      <c r="AO175" s="176" t="n">
        <f aca="false">SUM(AN175/$AN$10)</f>
        <v>0</v>
      </c>
      <c r="AP175" s="188" t="n">
        <v>142000</v>
      </c>
      <c r="AQ175" s="188"/>
      <c r="AR175" s="176" t="n">
        <f aca="false">SUM(AP175/$AN$10)</f>
        <v>18846.6387948769</v>
      </c>
      <c r="AS175" s="188" t="n">
        <v>145000</v>
      </c>
      <c r="AT175" s="188"/>
      <c r="AU175" s="176" t="n">
        <f aca="false">SUM(AU176)</f>
        <v>9161.74</v>
      </c>
      <c r="AV175" s="177" t="n">
        <f aca="false">SUM(AU175/AR175*100)</f>
        <v>48.6120634014085</v>
      </c>
      <c r="BC175" s="143" t="n">
        <f aca="false">SUM(AU175-BB175)</f>
        <v>9161.74</v>
      </c>
    </row>
    <row r="176" customFormat="false" ht="12.75" hidden="true" customHeight="false" outlineLevel="0" collapsed="false">
      <c r="A176" s="189"/>
      <c r="B176" s="190"/>
      <c r="C176" s="190"/>
      <c r="D176" s="190"/>
      <c r="E176" s="190"/>
      <c r="F176" s="190"/>
      <c r="G176" s="190"/>
      <c r="H176" s="190"/>
      <c r="I176" s="191" t="n">
        <v>3</v>
      </c>
      <c r="J176" s="84" t="s">
        <v>64</v>
      </c>
      <c r="K176" s="192" t="n">
        <f aca="false">SUM(K177)</f>
        <v>8000</v>
      </c>
      <c r="L176" s="192" t="n">
        <f aca="false">SUM(L177)</f>
        <v>10000</v>
      </c>
      <c r="M176" s="192" t="n">
        <f aca="false">SUM(M177)</f>
        <v>10000</v>
      </c>
      <c r="N176" s="192" t="n">
        <f aca="false">SUM(N177)</f>
        <v>82000</v>
      </c>
      <c r="O176" s="192" t="n">
        <f aca="false">SUM(O177)</f>
        <v>82000</v>
      </c>
      <c r="P176" s="192" t="n">
        <f aca="false">SUM(P177)</f>
        <v>82000</v>
      </c>
      <c r="Q176" s="192" t="n">
        <f aca="false">SUM(Q177)</f>
        <v>82000</v>
      </c>
      <c r="R176" s="192" t="n">
        <f aca="false">SUM(R177)</f>
        <v>37145.75</v>
      </c>
      <c r="S176" s="192" t="n">
        <f aca="false">SUM(S177)</f>
        <v>80000</v>
      </c>
      <c r="T176" s="192" t="n">
        <f aca="false">SUM(T177)</f>
        <v>29334.9</v>
      </c>
      <c r="U176" s="192" t="n">
        <f aca="false">SUM(U177)</f>
        <v>0</v>
      </c>
      <c r="V176" s="192" t="n">
        <f aca="false">SUM(V177)</f>
        <v>97.5609756097561</v>
      </c>
      <c r="W176" s="192" t="n">
        <f aca="false">SUM(W177)</f>
        <v>100000</v>
      </c>
      <c r="X176" s="192" t="n">
        <f aca="false">SUM(X177)</f>
        <v>100000</v>
      </c>
      <c r="Y176" s="192" t="n">
        <f aca="false">SUM(Y177)</f>
        <v>100000</v>
      </c>
      <c r="Z176" s="192" t="n">
        <f aca="false">SUM(Z177)</f>
        <v>100000</v>
      </c>
      <c r="AA176" s="192" t="n">
        <f aca="false">SUM(AA177)</f>
        <v>116000</v>
      </c>
      <c r="AB176" s="192" t="n">
        <f aca="false">SUM(AB177)</f>
        <v>63895.98</v>
      </c>
      <c r="AC176" s="192" t="n">
        <f aca="false">SUM(AC177)</f>
        <v>116000</v>
      </c>
      <c r="AD176" s="192" t="n">
        <f aca="false">SUM(AD177)</f>
        <v>116000</v>
      </c>
      <c r="AE176" s="192" t="n">
        <f aca="false">SUM(AE177)</f>
        <v>0</v>
      </c>
      <c r="AF176" s="192" t="n">
        <f aca="false">SUM(AF177)</f>
        <v>0</v>
      </c>
      <c r="AG176" s="192" t="n">
        <f aca="false">SUM(AG177)</f>
        <v>116000</v>
      </c>
      <c r="AH176" s="192" t="n">
        <f aca="false">SUM(AH177)</f>
        <v>80602.94</v>
      </c>
      <c r="AI176" s="192" t="n">
        <f aca="false">SUM(AI177)</f>
        <v>116000</v>
      </c>
      <c r="AJ176" s="192" t="n">
        <f aca="false">SUM(AJ177)</f>
        <v>51267.74</v>
      </c>
      <c r="AK176" s="192" t="n">
        <f aca="false">SUM(AK177)</f>
        <v>136000</v>
      </c>
      <c r="AL176" s="192" t="n">
        <f aca="false">SUM(AL177)</f>
        <v>5000</v>
      </c>
      <c r="AM176" s="192" t="n">
        <f aca="false">SUM(AM177)</f>
        <v>0</v>
      </c>
      <c r="AN176" s="192" t="n">
        <f aca="false">SUM(AN177)</f>
        <v>141000</v>
      </c>
      <c r="AO176" s="176" t="n">
        <f aca="false">SUM(AN176/$AN$10)</f>
        <v>18713.9159864623</v>
      </c>
      <c r="AP176" s="176" t="n">
        <f aca="false">SUM(AP177)</f>
        <v>142000</v>
      </c>
      <c r="AQ176" s="176" t="n">
        <f aca="false">SUM(AQ177)</f>
        <v>0</v>
      </c>
      <c r="AR176" s="176" t="n">
        <f aca="false">SUM(AP176/$AN$10)</f>
        <v>18846.6387948769</v>
      </c>
      <c r="AS176" s="176" t="n">
        <f aca="false">SUM(AS177)</f>
        <v>145000</v>
      </c>
      <c r="AT176" s="176" t="n">
        <f aca="false">SUM(AT177)</f>
        <v>0</v>
      </c>
      <c r="AU176" s="176" t="n">
        <f aca="false">SUM(AU177)</f>
        <v>9161.74</v>
      </c>
      <c r="AV176" s="177" t="n">
        <f aca="false">SUM(AU176/AR176*100)</f>
        <v>48.6120634014085</v>
      </c>
      <c r="BB176" s="19" t="n">
        <f aca="false">SUM(AW176+AX176+AY176+AZ176+BA176)</f>
        <v>0</v>
      </c>
      <c r="BC176" s="143" t="n">
        <f aca="false">SUM(AU176-BB176)</f>
        <v>9161.74</v>
      </c>
    </row>
    <row r="177" customFormat="false" ht="12.75" hidden="true" customHeight="false" outlineLevel="0" collapsed="false">
      <c r="A177" s="189"/>
      <c r="B177" s="190"/>
      <c r="C177" s="190"/>
      <c r="D177" s="190"/>
      <c r="E177" s="190"/>
      <c r="F177" s="190"/>
      <c r="G177" s="190"/>
      <c r="H177" s="190"/>
      <c r="I177" s="191" t="n">
        <v>38</v>
      </c>
      <c r="J177" s="84" t="s">
        <v>70</v>
      </c>
      <c r="K177" s="192" t="n">
        <f aca="false">SUM(K178)</f>
        <v>8000</v>
      </c>
      <c r="L177" s="192" t="n">
        <f aca="false">SUM(L178)</f>
        <v>10000</v>
      </c>
      <c r="M177" s="192" t="n">
        <f aca="false">SUM(M178)</f>
        <v>10000</v>
      </c>
      <c r="N177" s="192" t="n">
        <f aca="false">SUM(N178)</f>
        <v>82000</v>
      </c>
      <c r="O177" s="192" t="n">
        <f aca="false">SUM(O178)</f>
        <v>82000</v>
      </c>
      <c r="P177" s="192" t="n">
        <f aca="false">SUM(P178)</f>
        <v>82000</v>
      </c>
      <c r="Q177" s="192" t="n">
        <f aca="false">SUM(Q178)</f>
        <v>82000</v>
      </c>
      <c r="R177" s="192" t="n">
        <f aca="false">SUM(R178)</f>
        <v>37145.75</v>
      </c>
      <c r="S177" s="192" t="n">
        <f aca="false">SUM(S178)</f>
        <v>80000</v>
      </c>
      <c r="T177" s="192" t="n">
        <f aca="false">SUM(T178)</f>
        <v>29334.9</v>
      </c>
      <c r="U177" s="192" t="n">
        <f aca="false">SUM(U178)</f>
        <v>0</v>
      </c>
      <c r="V177" s="192" t="n">
        <f aca="false">SUM(V178)</f>
        <v>97.5609756097561</v>
      </c>
      <c r="W177" s="192" t="n">
        <f aca="false">SUM(W178)</f>
        <v>100000</v>
      </c>
      <c r="X177" s="192" t="n">
        <f aca="false">SUM(X178)</f>
        <v>100000</v>
      </c>
      <c r="Y177" s="192" t="n">
        <v>100000</v>
      </c>
      <c r="Z177" s="192" t="n">
        <v>100000</v>
      </c>
      <c r="AA177" s="192" t="n">
        <f aca="false">SUM(AA178)</f>
        <v>116000</v>
      </c>
      <c r="AB177" s="192" t="n">
        <f aca="false">SUM(AB178)</f>
        <v>63895.98</v>
      </c>
      <c r="AC177" s="192" t="n">
        <f aca="false">SUM(AC178)</f>
        <v>116000</v>
      </c>
      <c r="AD177" s="192" t="n">
        <f aca="false">SUM(AD178)</f>
        <v>116000</v>
      </c>
      <c r="AE177" s="192" t="n">
        <f aca="false">SUM(AE178)</f>
        <v>0</v>
      </c>
      <c r="AF177" s="192" t="n">
        <f aca="false">SUM(AF178)</f>
        <v>0</v>
      </c>
      <c r="AG177" s="192" t="n">
        <f aca="false">SUM(AG178)</f>
        <v>116000</v>
      </c>
      <c r="AH177" s="192" t="n">
        <f aca="false">SUM(AH178)</f>
        <v>80602.94</v>
      </c>
      <c r="AI177" s="192" t="n">
        <f aca="false">SUM(AI178)</f>
        <v>116000</v>
      </c>
      <c r="AJ177" s="192" t="n">
        <f aca="false">SUM(AJ178)</f>
        <v>51267.74</v>
      </c>
      <c r="AK177" s="192" t="n">
        <f aca="false">SUM(AK178)</f>
        <v>136000</v>
      </c>
      <c r="AL177" s="192" t="n">
        <f aca="false">SUM(AL178)</f>
        <v>5000</v>
      </c>
      <c r="AM177" s="192" t="n">
        <f aca="false">SUM(AM178)</f>
        <v>0</v>
      </c>
      <c r="AN177" s="192" t="n">
        <f aca="false">SUM(AN178)</f>
        <v>141000</v>
      </c>
      <c r="AO177" s="176" t="n">
        <f aca="false">SUM(AN177/$AN$10)</f>
        <v>18713.9159864623</v>
      </c>
      <c r="AP177" s="176" t="n">
        <f aca="false">SUM(AP178)</f>
        <v>142000</v>
      </c>
      <c r="AQ177" s="176"/>
      <c r="AR177" s="176" t="n">
        <f aca="false">SUM(AP177/$AN$10)</f>
        <v>18846.6387948769</v>
      </c>
      <c r="AS177" s="176" t="n">
        <v>145000</v>
      </c>
      <c r="AT177" s="176"/>
      <c r="AU177" s="176" t="n">
        <f aca="false">SUM(AU178)</f>
        <v>9161.74</v>
      </c>
      <c r="AV177" s="177" t="n">
        <f aca="false">SUM(AU177/AR177*100)</f>
        <v>48.6120634014085</v>
      </c>
      <c r="BB177" s="19" t="n">
        <f aca="false">SUM(AW177+AX177+AY177+AZ177+BA177)</f>
        <v>0</v>
      </c>
      <c r="BC177" s="143" t="n">
        <f aca="false">SUM(AU177-BB177)</f>
        <v>9161.74</v>
      </c>
    </row>
    <row r="178" customFormat="false" ht="12.75" hidden="true" customHeight="false" outlineLevel="0" collapsed="false">
      <c r="A178" s="193"/>
      <c r="B178" s="194" t="s">
        <v>83</v>
      </c>
      <c r="C178" s="194"/>
      <c r="D178" s="194"/>
      <c r="E178" s="194"/>
      <c r="F178" s="194"/>
      <c r="G178" s="194"/>
      <c r="H178" s="194"/>
      <c r="I178" s="195" t="n">
        <v>381</v>
      </c>
      <c r="J178" s="196" t="s">
        <v>220</v>
      </c>
      <c r="K178" s="197" t="n">
        <f aca="false">SUM(K179)</f>
        <v>8000</v>
      </c>
      <c r="L178" s="197" t="n">
        <f aca="false">SUM(L179)</f>
        <v>10000</v>
      </c>
      <c r="M178" s="197" t="n">
        <f aca="false">SUM(M179)</f>
        <v>10000</v>
      </c>
      <c r="N178" s="197" t="n">
        <f aca="false">SUM(N179)</f>
        <v>82000</v>
      </c>
      <c r="O178" s="197" t="n">
        <f aca="false">SUM(O179)</f>
        <v>82000</v>
      </c>
      <c r="P178" s="197" t="n">
        <f aca="false">SUM(P179)</f>
        <v>82000</v>
      </c>
      <c r="Q178" s="197" t="n">
        <f aca="false">SUM(Q179)</f>
        <v>82000</v>
      </c>
      <c r="R178" s="197" t="n">
        <f aca="false">SUM(R179)</f>
        <v>37145.75</v>
      </c>
      <c r="S178" s="197" t="n">
        <f aca="false">SUM(S179)</f>
        <v>80000</v>
      </c>
      <c r="T178" s="197" t="n">
        <f aca="false">SUM(T179)</f>
        <v>29334.9</v>
      </c>
      <c r="U178" s="197" t="n">
        <f aca="false">SUM(U179)</f>
        <v>0</v>
      </c>
      <c r="V178" s="197" t="n">
        <f aca="false">SUM(V179)</f>
        <v>97.5609756097561</v>
      </c>
      <c r="W178" s="197" t="n">
        <f aca="false">SUM(W179)</f>
        <v>100000</v>
      </c>
      <c r="X178" s="197" t="n">
        <f aca="false">SUM(X179)</f>
        <v>100000</v>
      </c>
      <c r="Y178" s="197" t="n">
        <v>100000</v>
      </c>
      <c r="Z178" s="197" t="n">
        <v>100000</v>
      </c>
      <c r="AA178" s="197" t="n">
        <f aca="false">SUM(AA179:AA183)</f>
        <v>116000</v>
      </c>
      <c r="AB178" s="197" t="n">
        <f aca="false">SUM(AB179:AB183)</f>
        <v>63895.98</v>
      </c>
      <c r="AC178" s="197" t="n">
        <f aca="false">SUM(AC179:AC183)</f>
        <v>116000</v>
      </c>
      <c r="AD178" s="197" t="n">
        <f aca="false">SUM(AD179:AD183)</f>
        <v>116000</v>
      </c>
      <c r="AE178" s="197" t="n">
        <f aca="false">SUM(AE179:AE183)</f>
        <v>0</v>
      </c>
      <c r="AF178" s="197" t="n">
        <f aca="false">SUM(AF179:AF183)</f>
        <v>0</v>
      </c>
      <c r="AG178" s="197" t="n">
        <f aca="false">SUM(AG179:AG183)</f>
        <v>116000</v>
      </c>
      <c r="AH178" s="197" t="n">
        <f aca="false">SUM(AH179:AH183)</f>
        <v>80602.94</v>
      </c>
      <c r="AI178" s="197" t="n">
        <f aca="false">SUM(AI179:AI183)</f>
        <v>116000</v>
      </c>
      <c r="AJ178" s="197" t="n">
        <f aca="false">SUM(AJ179:AJ183)</f>
        <v>51267.74</v>
      </c>
      <c r="AK178" s="197" t="n">
        <f aca="false">SUM(AK179:AK183)</f>
        <v>136000</v>
      </c>
      <c r="AL178" s="197" t="n">
        <f aca="false">SUM(AL179:AL183)</f>
        <v>5000</v>
      </c>
      <c r="AM178" s="197" t="n">
        <f aca="false">SUM(AM179:AM183)</f>
        <v>0</v>
      </c>
      <c r="AN178" s="197" t="n">
        <f aca="false">SUM(AN179:AN183)</f>
        <v>141000</v>
      </c>
      <c r="AO178" s="176" t="n">
        <f aca="false">SUM(AN178/$AN$10)</f>
        <v>18713.9159864623</v>
      </c>
      <c r="AP178" s="188" t="n">
        <f aca="false">SUM(AP179:AP183)</f>
        <v>142000</v>
      </c>
      <c r="AQ178" s="188"/>
      <c r="AR178" s="176" t="n">
        <f aca="false">SUM(AP178/$AN$10)</f>
        <v>18846.6387948769</v>
      </c>
      <c r="AS178" s="188"/>
      <c r="AT178" s="188"/>
      <c r="AU178" s="176" t="n">
        <f aca="false">SUM(AU179:AU183)</f>
        <v>9161.74</v>
      </c>
      <c r="AV178" s="177" t="n">
        <f aca="false">SUM(AU178/AR178*100)</f>
        <v>48.6120634014085</v>
      </c>
      <c r="BB178" s="19" t="n">
        <f aca="false">SUM(AW178+AX178+AY178+AZ178+BA178)</f>
        <v>0</v>
      </c>
      <c r="BC178" s="143" t="n">
        <f aca="false">SUM(AU178-BB178)</f>
        <v>9161.74</v>
      </c>
    </row>
    <row r="179" customFormat="false" ht="12.75" hidden="true" customHeight="false" outlineLevel="0" collapsed="false">
      <c r="A179" s="193"/>
      <c r="B179" s="194"/>
      <c r="C179" s="194"/>
      <c r="D179" s="194"/>
      <c r="E179" s="194"/>
      <c r="F179" s="194"/>
      <c r="G179" s="194"/>
      <c r="H179" s="194"/>
      <c r="I179" s="195" t="n">
        <v>38113</v>
      </c>
      <c r="J179" s="196" t="s">
        <v>351</v>
      </c>
      <c r="K179" s="197" t="n">
        <v>8000</v>
      </c>
      <c r="L179" s="197" t="n">
        <v>10000</v>
      </c>
      <c r="M179" s="197" t="n">
        <v>10000</v>
      </c>
      <c r="N179" s="197" t="n">
        <v>82000</v>
      </c>
      <c r="O179" s="197" t="n">
        <v>82000</v>
      </c>
      <c r="P179" s="197" t="n">
        <v>82000</v>
      </c>
      <c r="Q179" s="197" t="n">
        <v>82000</v>
      </c>
      <c r="R179" s="197" t="n">
        <v>37145.75</v>
      </c>
      <c r="S179" s="188" t="n">
        <v>80000</v>
      </c>
      <c r="T179" s="197" t="n">
        <v>29334.9</v>
      </c>
      <c r="U179" s="197"/>
      <c r="V179" s="176" t="n">
        <f aca="false">S179/P179*100</f>
        <v>97.5609756097561</v>
      </c>
      <c r="W179" s="188" t="n">
        <v>100000</v>
      </c>
      <c r="X179" s="197" t="n">
        <v>100000</v>
      </c>
      <c r="Y179" s="197" t="n">
        <v>100000</v>
      </c>
      <c r="Z179" s="197" t="n">
        <v>100000</v>
      </c>
      <c r="AA179" s="197" t="n">
        <v>96000</v>
      </c>
      <c r="AB179" s="197" t="n">
        <v>31947.99</v>
      </c>
      <c r="AC179" s="197" t="n">
        <v>96000</v>
      </c>
      <c r="AD179" s="197" t="n">
        <v>92000</v>
      </c>
      <c r="AE179" s="197"/>
      <c r="AF179" s="197"/>
      <c r="AG179" s="198" t="n">
        <f aca="false">SUM(AD179+AE179-AF179)</f>
        <v>92000</v>
      </c>
      <c r="AH179" s="197" t="n">
        <v>80602.94</v>
      </c>
      <c r="AI179" s="197" t="n">
        <v>97000</v>
      </c>
      <c r="AJ179" s="129" t="n">
        <v>45465.24</v>
      </c>
      <c r="AK179" s="197" t="n">
        <v>117000</v>
      </c>
      <c r="AL179" s="197"/>
      <c r="AM179" s="197"/>
      <c r="AN179" s="129" t="n">
        <f aca="false">SUM(AK179+AL179-AM179)</f>
        <v>117000</v>
      </c>
      <c r="AO179" s="176" t="n">
        <f aca="false">SUM(AN179/$AN$10)</f>
        <v>15528.5685845112</v>
      </c>
      <c r="AP179" s="131" t="n">
        <v>117000</v>
      </c>
      <c r="AQ179" s="131"/>
      <c r="AR179" s="176" t="n">
        <f aca="false">SUM(AP179/$AN$10)</f>
        <v>15528.5685845112</v>
      </c>
      <c r="AS179" s="131"/>
      <c r="AT179" s="131"/>
      <c r="AU179" s="176" t="n">
        <v>7143.22</v>
      </c>
      <c r="AV179" s="177" t="n">
        <f aca="false">SUM(AU179/AR179*100)</f>
        <v>46.0005052051282</v>
      </c>
      <c r="AW179" s="176"/>
      <c r="BA179" s="19" t="n">
        <v>7143.22</v>
      </c>
      <c r="BB179" s="19" t="n">
        <f aca="false">SUM(AW179+AX179+AY179+AZ179+BA179)</f>
        <v>7143.22</v>
      </c>
      <c r="BC179" s="143" t="n">
        <f aca="false">SUM(AU179-BB179)</f>
        <v>0</v>
      </c>
    </row>
    <row r="180" customFormat="false" ht="12.75" hidden="true" customHeight="false" outlineLevel="0" collapsed="false">
      <c r="A180" s="193"/>
      <c r="B180" s="194"/>
      <c r="C180" s="194"/>
      <c r="D180" s="194"/>
      <c r="E180" s="194"/>
      <c r="F180" s="194"/>
      <c r="G180" s="194"/>
      <c r="H180" s="194"/>
      <c r="I180" s="206" t="n">
        <v>38113</v>
      </c>
      <c r="J180" s="196" t="s">
        <v>352</v>
      </c>
      <c r="K180" s="197"/>
      <c r="L180" s="197"/>
      <c r="M180" s="197"/>
      <c r="N180" s="197"/>
      <c r="O180" s="197"/>
      <c r="P180" s="197"/>
      <c r="Q180" s="197"/>
      <c r="R180" s="197"/>
      <c r="S180" s="188"/>
      <c r="T180" s="197"/>
      <c r="U180" s="197"/>
      <c r="V180" s="176"/>
      <c r="W180" s="188"/>
      <c r="X180" s="197"/>
      <c r="Y180" s="197"/>
      <c r="Z180" s="197"/>
      <c r="AA180" s="197"/>
      <c r="AB180" s="197"/>
      <c r="AC180" s="197"/>
      <c r="AD180" s="197" t="n">
        <v>4000</v>
      </c>
      <c r="AE180" s="197"/>
      <c r="AF180" s="197"/>
      <c r="AG180" s="198" t="n">
        <f aca="false">SUM(AD180+AE180-AF180)</f>
        <v>4000</v>
      </c>
      <c r="AH180" s="197"/>
      <c r="AI180" s="197" t="n">
        <v>4000</v>
      </c>
      <c r="AJ180" s="129" t="n">
        <v>0</v>
      </c>
      <c r="AK180" s="197" t="n">
        <v>4000</v>
      </c>
      <c r="AL180" s="197"/>
      <c r="AM180" s="197"/>
      <c r="AN180" s="129" t="n">
        <f aca="false">SUM(AK180+AL180-AM180)</f>
        <v>4000</v>
      </c>
      <c r="AO180" s="176" t="n">
        <f aca="false">SUM(AN180/$AN$10)</f>
        <v>530.891233658504</v>
      </c>
      <c r="AP180" s="131" t="n">
        <v>0</v>
      </c>
      <c r="AQ180" s="131"/>
      <c r="AR180" s="176" t="n">
        <f aca="false">SUM(AP180/$AN$10)</f>
        <v>0</v>
      </c>
      <c r="AS180" s="131"/>
      <c r="AT180" s="131"/>
      <c r="AU180" s="176"/>
      <c r="AV180" s="177" t="n">
        <v>0</v>
      </c>
      <c r="AW180" s="176"/>
      <c r="BB180" s="19" t="n">
        <f aca="false">SUM(AW180+AX180+AY180+AZ180+BA180)</f>
        <v>0</v>
      </c>
      <c r="BC180" s="143" t="n">
        <f aca="false">SUM(AU180-BB180)</f>
        <v>0</v>
      </c>
    </row>
    <row r="181" customFormat="false" ht="12.75" hidden="true" customHeight="false" outlineLevel="0" collapsed="false">
      <c r="A181" s="193"/>
      <c r="B181" s="194"/>
      <c r="C181" s="194"/>
      <c r="D181" s="194"/>
      <c r="E181" s="194"/>
      <c r="F181" s="194"/>
      <c r="G181" s="194"/>
      <c r="H181" s="194"/>
      <c r="I181" s="206" t="n">
        <v>38113</v>
      </c>
      <c r="J181" s="196" t="s">
        <v>353</v>
      </c>
      <c r="K181" s="197"/>
      <c r="L181" s="197"/>
      <c r="M181" s="197"/>
      <c r="N181" s="197"/>
      <c r="O181" s="197"/>
      <c r="P181" s="197"/>
      <c r="Q181" s="197"/>
      <c r="R181" s="197"/>
      <c r="S181" s="188"/>
      <c r="T181" s="197"/>
      <c r="U181" s="197"/>
      <c r="V181" s="176"/>
      <c r="W181" s="188"/>
      <c r="X181" s="197"/>
      <c r="Y181" s="197"/>
      <c r="Z181" s="197"/>
      <c r="AA181" s="197"/>
      <c r="AB181" s="197"/>
      <c r="AC181" s="197"/>
      <c r="AD181" s="197"/>
      <c r="AE181" s="197"/>
      <c r="AF181" s="197"/>
      <c r="AG181" s="198"/>
      <c r="AH181" s="197"/>
      <c r="AI181" s="197"/>
      <c r="AJ181" s="129"/>
      <c r="AK181" s="197"/>
      <c r="AL181" s="197"/>
      <c r="AM181" s="197"/>
      <c r="AN181" s="129"/>
      <c r="AO181" s="176" t="n">
        <f aca="false">SUM(AN181/$AN$10)</f>
        <v>0</v>
      </c>
      <c r="AP181" s="131" t="n">
        <v>5000</v>
      </c>
      <c r="AQ181" s="131"/>
      <c r="AR181" s="176" t="n">
        <f aca="false">SUM(AP181/$AN$10)</f>
        <v>663.61404207313</v>
      </c>
      <c r="AS181" s="131"/>
      <c r="AT181" s="131"/>
      <c r="AU181" s="176"/>
      <c r="AV181" s="177" t="n">
        <f aca="false">SUM(AU181/AR181*100)</f>
        <v>0</v>
      </c>
      <c r="AW181" s="176"/>
      <c r="BB181" s="19" t="n">
        <f aca="false">SUM(AW181+AX181+AY181+AZ181+BA181)</f>
        <v>0</v>
      </c>
      <c r="BC181" s="143" t="n">
        <f aca="false">SUM(AU181-BB181)</f>
        <v>0</v>
      </c>
    </row>
    <row r="182" customFormat="false" ht="12.75" hidden="true" customHeight="false" outlineLevel="0" collapsed="false">
      <c r="A182" s="193"/>
      <c r="B182" s="194"/>
      <c r="C182" s="194"/>
      <c r="D182" s="194"/>
      <c r="E182" s="194"/>
      <c r="F182" s="194"/>
      <c r="G182" s="194"/>
      <c r="H182" s="194"/>
      <c r="I182" s="206" t="n">
        <v>38113</v>
      </c>
      <c r="J182" s="196" t="s">
        <v>354</v>
      </c>
      <c r="K182" s="197"/>
      <c r="L182" s="197"/>
      <c r="M182" s="197"/>
      <c r="N182" s="197"/>
      <c r="O182" s="197"/>
      <c r="P182" s="197"/>
      <c r="Q182" s="197"/>
      <c r="R182" s="197"/>
      <c r="S182" s="188"/>
      <c r="T182" s="197"/>
      <c r="U182" s="197"/>
      <c r="V182" s="176"/>
      <c r="W182" s="188"/>
      <c r="X182" s="197"/>
      <c r="Y182" s="197"/>
      <c r="Z182" s="197"/>
      <c r="AA182" s="197"/>
      <c r="AB182" s="197"/>
      <c r="AC182" s="197"/>
      <c r="AD182" s="197"/>
      <c r="AE182" s="197"/>
      <c r="AF182" s="197"/>
      <c r="AG182" s="198"/>
      <c r="AH182" s="197"/>
      <c r="AI182" s="197"/>
      <c r="AJ182" s="129"/>
      <c r="AK182" s="197"/>
      <c r="AL182" s="197"/>
      <c r="AM182" s="197"/>
      <c r="AN182" s="129"/>
      <c r="AO182" s="176"/>
      <c r="AP182" s="131"/>
      <c r="AQ182" s="131"/>
      <c r="AR182" s="176"/>
      <c r="AS182" s="131"/>
      <c r="AT182" s="131"/>
      <c r="AU182" s="176" t="n">
        <v>231</v>
      </c>
      <c r="AV182" s="177" t="n">
        <v>0</v>
      </c>
      <c r="AW182" s="176" t="n">
        <v>231</v>
      </c>
      <c r="BC182" s="143" t="n">
        <f aca="false">SUM(AU182-BB182)</f>
        <v>231</v>
      </c>
    </row>
    <row r="183" customFormat="false" ht="12.75" hidden="true" customHeight="false" outlineLevel="0" collapsed="false">
      <c r="A183" s="193"/>
      <c r="B183" s="194"/>
      <c r="C183" s="194"/>
      <c r="D183" s="194"/>
      <c r="E183" s="194"/>
      <c r="F183" s="194"/>
      <c r="G183" s="194"/>
      <c r="H183" s="194"/>
      <c r="I183" s="195" t="n">
        <v>38113</v>
      </c>
      <c r="J183" s="196" t="s">
        <v>355</v>
      </c>
      <c r="K183" s="197" t="n">
        <v>8000</v>
      </c>
      <c r="L183" s="197" t="n">
        <v>10000</v>
      </c>
      <c r="M183" s="197" t="n">
        <v>10000</v>
      </c>
      <c r="N183" s="197" t="n">
        <v>82000</v>
      </c>
      <c r="O183" s="197" t="n">
        <v>82000</v>
      </c>
      <c r="P183" s="197" t="n">
        <v>82000</v>
      </c>
      <c r="Q183" s="197" t="n">
        <v>82000</v>
      </c>
      <c r="R183" s="197" t="n">
        <v>37145.75</v>
      </c>
      <c r="S183" s="188" t="n">
        <v>80000</v>
      </c>
      <c r="T183" s="197" t="n">
        <v>29334.9</v>
      </c>
      <c r="U183" s="197"/>
      <c r="V183" s="176" t="n">
        <f aca="false">S183/P183*100</f>
        <v>97.5609756097561</v>
      </c>
      <c r="W183" s="188" t="n">
        <v>100000</v>
      </c>
      <c r="X183" s="197" t="n">
        <v>100000</v>
      </c>
      <c r="Y183" s="197"/>
      <c r="Z183" s="197"/>
      <c r="AA183" s="197" t="n">
        <v>20000</v>
      </c>
      <c r="AB183" s="197" t="n">
        <v>31947.99</v>
      </c>
      <c r="AC183" s="197" t="n">
        <v>20000</v>
      </c>
      <c r="AD183" s="197" t="n">
        <v>20000</v>
      </c>
      <c r="AE183" s="197"/>
      <c r="AF183" s="197"/>
      <c r="AG183" s="198" t="n">
        <f aca="false">SUM(AD183+AE183-AF183)</f>
        <v>20000</v>
      </c>
      <c r="AH183" s="197"/>
      <c r="AI183" s="197" t="n">
        <v>15000</v>
      </c>
      <c r="AJ183" s="129" t="n">
        <v>5802.5</v>
      </c>
      <c r="AK183" s="197" t="n">
        <v>15000</v>
      </c>
      <c r="AL183" s="197" t="n">
        <v>5000</v>
      </c>
      <c r="AM183" s="197"/>
      <c r="AN183" s="129" t="n">
        <f aca="false">SUM(AK183+AL183-AM183)</f>
        <v>20000</v>
      </c>
      <c r="AO183" s="176" t="n">
        <f aca="false">SUM(AN183/$AN$10)</f>
        <v>2654.45616829252</v>
      </c>
      <c r="AP183" s="131" t="n">
        <v>20000</v>
      </c>
      <c r="AQ183" s="131"/>
      <c r="AR183" s="176" t="n">
        <f aca="false">SUM(AP183/$AN$10)</f>
        <v>2654.45616829252</v>
      </c>
      <c r="AS183" s="131"/>
      <c r="AT183" s="131"/>
      <c r="AU183" s="176" t="n">
        <v>1787.52</v>
      </c>
      <c r="AV183" s="177" t="n">
        <f aca="false">SUM(AU183/AR183*100)</f>
        <v>67.3403472</v>
      </c>
      <c r="BA183" s="19" t="n">
        <v>1787.52</v>
      </c>
      <c r="BB183" s="19" t="n">
        <f aca="false">SUM(AW183+AX183+AY183+AZ183+BA183)</f>
        <v>1787.52</v>
      </c>
      <c r="BC183" s="143" t="n">
        <f aca="false">SUM(AU183-BB183)</f>
        <v>0</v>
      </c>
    </row>
    <row r="184" customFormat="false" ht="12.75" hidden="true" customHeight="false" outlineLevel="0" collapsed="false">
      <c r="A184" s="178" t="s">
        <v>356</v>
      </c>
      <c r="B184" s="172"/>
      <c r="C184" s="172"/>
      <c r="D184" s="172"/>
      <c r="E184" s="172"/>
      <c r="F184" s="172"/>
      <c r="G184" s="172"/>
      <c r="H184" s="172"/>
      <c r="I184" s="185" t="s">
        <v>207</v>
      </c>
      <c r="J184" s="186" t="s">
        <v>357</v>
      </c>
      <c r="K184" s="187" t="n">
        <f aca="false">SUM(K185)</f>
        <v>74578.36</v>
      </c>
      <c r="L184" s="187" t="n">
        <f aca="false">SUM(L185)</f>
        <v>15000</v>
      </c>
      <c r="M184" s="187" t="n">
        <f aca="false">SUM(M185)</f>
        <v>15000</v>
      </c>
      <c r="N184" s="187" t="n">
        <f aca="false">SUM(N185)</f>
        <v>40000</v>
      </c>
      <c r="O184" s="187" t="n">
        <f aca="false">SUM(O185)</f>
        <v>40000</v>
      </c>
      <c r="P184" s="187" t="n">
        <f aca="false">SUM(P185)</f>
        <v>47000</v>
      </c>
      <c r="Q184" s="187" t="n">
        <f aca="false">SUM(Q185)</f>
        <v>47000</v>
      </c>
      <c r="R184" s="187" t="n">
        <f aca="false">SUM(R185)</f>
        <v>5410.5</v>
      </c>
      <c r="S184" s="187" t="n">
        <f aca="false">SUM(S185)</f>
        <v>30000</v>
      </c>
      <c r="T184" s="187" t="n">
        <f aca="false">SUM(T185)</f>
        <v>8352</v>
      </c>
      <c r="U184" s="187" t="n">
        <f aca="false">SUM(U185)</f>
        <v>0</v>
      </c>
      <c r="V184" s="187" t="n">
        <f aca="false">SUM(V185)</f>
        <v>63.8297872340426</v>
      </c>
      <c r="W184" s="187" t="n">
        <f aca="false">SUM(W185)</f>
        <v>30000</v>
      </c>
      <c r="X184" s="187" t="n">
        <f aca="false">SUM(X185)</f>
        <v>15000</v>
      </c>
      <c r="Y184" s="187" t="n">
        <f aca="false">SUM(Y185)</f>
        <v>30000</v>
      </c>
      <c r="Z184" s="187" t="n">
        <f aca="false">SUM(Z185)</f>
        <v>30000</v>
      </c>
      <c r="AA184" s="187" t="n">
        <f aca="false">SUM(AA185)</f>
        <v>35000</v>
      </c>
      <c r="AB184" s="187" t="n">
        <f aca="false">SUM(AB185)</f>
        <v>6735.11</v>
      </c>
      <c r="AC184" s="187" t="n">
        <f aca="false">SUM(AC185)</f>
        <v>35000</v>
      </c>
      <c r="AD184" s="187" t="n">
        <f aca="false">SUM(AD185)</f>
        <v>35000</v>
      </c>
      <c r="AE184" s="187" t="n">
        <f aca="false">SUM(AE185)</f>
        <v>0</v>
      </c>
      <c r="AF184" s="187" t="n">
        <f aca="false">SUM(AF185)</f>
        <v>0</v>
      </c>
      <c r="AG184" s="187" t="n">
        <f aca="false">SUM(AG185)</f>
        <v>35000</v>
      </c>
      <c r="AH184" s="187" t="n">
        <f aca="false">SUM(AH185)</f>
        <v>6097.03</v>
      </c>
      <c r="AI184" s="187" t="n">
        <f aca="false">SUM(AI185)</f>
        <v>35000</v>
      </c>
      <c r="AJ184" s="187" t="n">
        <f aca="false">SUM(AJ185)</f>
        <v>5570.24</v>
      </c>
      <c r="AK184" s="187" t="n">
        <f aca="false">SUM(AK185)</f>
        <v>35000</v>
      </c>
      <c r="AL184" s="187" t="n">
        <f aca="false">SUM(AL185)</f>
        <v>0</v>
      </c>
      <c r="AM184" s="187" t="n">
        <f aca="false">SUM(AM185)</f>
        <v>0</v>
      </c>
      <c r="AN184" s="187" t="n">
        <f aca="false">SUM(AN185)</f>
        <v>35000</v>
      </c>
      <c r="AO184" s="176" t="n">
        <f aca="false">SUM(AN184/$AN$10)</f>
        <v>4645.29829451191</v>
      </c>
      <c r="AP184" s="188" t="n">
        <f aca="false">SUM(AP185)</f>
        <v>25000</v>
      </c>
      <c r="AQ184" s="188" t="n">
        <f aca="false">SUM(AQ185)</f>
        <v>0</v>
      </c>
      <c r="AR184" s="176" t="n">
        <f aca="false">SUM(AP184/$AN$10)</f>
        <v>3318.07021036565</v>
      </c>
      <c r="AS184" s="188" t="n">
        <f aca="false">SUM(AS185)</f>
        <v>30000</v>
      </c>
      <c r="AT184" s="188" t="n">
        <f aca="false">SUM(AT185)</f>
        <v>0</v>
      </c>
      <c r="AU184" s="176" t="n">
        <f aca="false">SUM(AU185)</f>
        <v>1444.38</v>
      </c>
      <c r="AV184" s="177" t="n">
        <f aca="false">SUM(AU184/AR184*100)</f>
        <v>43.53072444</v>
      </c>
      <c r="BB184" s="19" t="n">
        <f aca="false">SUM(AW184+AX184+AY184+AZ184+BA184)</f>
        <v>0</v>
      </c>
      <c r="BC184" s="143" t="n">
        <f aca="false">SUM(AU184-BB184)</f>
        <v>1444.38</v>
      </c>
    </row>
    <row r="185" customFormat="false" ht="12.75" hidden="true" customHeight="false" outlineLevel="0" collapsed="false">
      <c r="A185" s="178"/>
      <c r="B185" s="172"/>
      <c r="C185" s="172"/>
      <c r="D185" s="172"/>
      <c r="E185" s="172"/>
      <c r="F185" s="172"/>
      <c r="G185" s="172"/>
      <c r="H185" s="172"/>
      <c r="I185" s="185" t="s">
        <v>358</v>
      </c>
      <c r="J185" s="186"/>
      <c r="K185" s="187" t="n">
        <f aca="false">SUM(K187)</f>
        <v>74578.36</v>
      </c>
      <c r="L185" s="187" t="n">
        <f aca="false">SUM(L187)</f>
        <v>15000</v>
      </c>
      <c r="M185" s="187" t="n">
        <f aca="false">SUM(M187)</f>
        <v>15000</v>
      </c>
      <c r="N185" s="187" t="n">
        <f aca="false">SUM(N187)</f>
        <v>40000</v>
      </c>
      <c r="O185" s="187" t="n">
        <f aca="false">SUM(O187)</f>
        <v>40000</v>
      </c>
      <c r="P185" s="187" t="n">
        <f aca="false">SUM(P187)</f>
        <v>47000</v>
      </c>
      <c r="Q185" s="187" t="n">
        <f aca="false">SUM(Q187)</f>
        <v>47000</v>
      </c>
      <c r="R185" s="187" t="n">
        <f aca="false">SUM(R187)</f>
        <v>5410.5</v>
      </c>
      <c r="S185" s="187" t="n">
        <f aca="false">SUM(S187)</f>
        <v>30000</v>
      </c>
      <c r="T185" s="187" t="n">
        <f aca="false">SUM(T187)</f>
        <v>8352</v>
      </c>
      <c r="U185" s="187" t="n">
        <f aca="false">SUM(U187)</f>
        <v>0</v>
      </c>
      <c r="V185" s="187" t="n">
        <f aca="false">SUM(V187)</f>
        <v>63.8297872340426</v>
      </c>
      <c r="W185" s="187" t="n">
        <f aca="false">SUM(W187)</f>
        <v>30000</v>
      </c>
      <c r="X185" s="187" t="n">
        <f aca="false">SUM(X187)</f>
        <v>15000</v>
      </c>
      <c r="Y185" s="187" t="n">
        <f aca="false">SUM(Y187)</f>
        <v>30000</v>
      </c>
      <c r="Z185" s="187" t="n">
        <f aca="false">SUM(Z187)</f>
        <v>30000</v>
      </c>
      <c r="AA185" s="187" t="n">
        <f aca="false">SUM(AA187)</f>
        <v>35000</v>
      </c>
      <c r="AB185" s="187" t="n">
        <f aca="false">SUM(AB187)</f>
        <v>6735.11</v>
      </c>
      <c r="AC185" s="187" t="n">
        <f aca="false">SUM(AC187)</f>
        <v>35000</v>
      </c>
      <c r="AD185" s="187" t="n">
        <f aca="false">SUM(AD187)</f>
        <v>35000</v>
      </c>
      <c r="AE185" s="187" t="n">
        <f aca="false">SUM(AE187)</f>
        <v>0</v>
      </c>
      <c r="AF185" s="187" t="n">
        <f aca="false">SUM(AF187)</f>
        <v>0</v>
      </c>
      <c r="AG185" s="187" t="n">
        <f aca="false">SUM(AG187)</f>
        <v>35000</v>
      </c>
      <c r="AH185" s="187" t="n">
        <f aca="false">SUM(AH187)</f>
        <v>6097.03</v>
      </c>
      <c r="AI185" s="187" t="n">
        <f aca="false">SUM(AI187)</f>
        <v>35000</v>
      </c>
      <c r="AJ185" s="187" t="n">
        <f aca="false">SUM(AJ187)</f>
        <v>5570.24</v>
      </c>
      <c r="AK185" s="187" t="n">
        <f aca="false">SUM(AK187)</f>
        <v>35000</v>
      </c>
      <c r="AL185" s="187" t="n">
        <f aca="false">SUM(AL187)</f>
        <v>0</v>
      </c>
      <c r="AM185" s="187" t="n">
        <f aca="false">SUM(AM187)</f>
        <v>0</v>
      </c>
      <c r="AN185" s="187" t="n">
        <f aca="false">SUM(AN187)</f>
        <v>35000</v>
      </c>
      <c r="AO185" s="176" t="n">
        <f aca="false">SUM(AN185/$AN$10)</f>
        <v>4645.29829451191</v>
      </c>
      <c r="AP185" s="188" t="n">
        <f aca="false">SUM(AP187)</f>
        <v>25000</v>
      </c>
      <c r="AQ185" s="188" t="n">
        <f aca="false">SUM(AQ187)</f>
        <v>0</v>
      </c>
      <c r="AR185" s="176" t="n">
        <f aca="false">SUM(AP185/$AN$10)</f>
        <v>3318.07021036565</v>
      </c>
      <c r="AS185" s="188" t="n">
        <f aca="false">SUM(AS187)</f>
        <v>30000</v>
      </c>
      <c r="AT185" s="188" t="n">
        <f aca="false">SUM(AT187)</f>
        <v>0</v>
      </c>
      <c r="AU185" s="176" t="n">
        <f aca="false">SUM(AU186)</f>
        <v>1444.38</v>
      </c>
      <c r="AV185" s="177" t="n">
        <f aca="false">SUM(AU185/AR185*100)</f>
        <v>43.53072444</v>
      </c>
      <c r="BB185" s="19" t="n">
        <f aca="false">SUM(AW185+AX185+AY185+AZ185+BA185)</f>
        <v>0</v>
      </c>
      <c r="BC185" s="143" t="n">
        <f aca="false">SUM(AU185-BB185)</f>
        <v>1444.38</v>
      </c>
    </row>
    <row r="186" customFormat="false" ht="12.75" hidden="true" customHeight="false" outlineLevel="0" collapsed="false">
      <c r="A186" s="178"/>
      <c r="B186" s="172" t="s">
        <v>229</v>
      </c>
      <c r="C186" s="172"/>
      <c r="D186" s="172"/>
      <c r="E186" s="172"/>
      <c r="F186" s="172"/>
      <c r="G186" s="172"/>
      <c r="H186" s="172"/>
      <c r="I186" s="201" t="s">
        <v>230</v>
      </c>
      <c r="J186" s="186" t="s">
        <v>28</v>
      </c>
      <c r="K186" s="187"/>
      <c r="L186" s="187"/>
      <c r="M186" s="187"/>
      <c r="N186" s="187"/>
      <c r="O186" s="187"/>
      <c r="P186" s="187"/>
      <c r="Q186" s="187"/>
      <c r="R186" s="187"/>
      <c r="S186" s="187"/>
      <c r="T186" s="187"/>
      <c r="U186" s="187"/>
      <c r="V186" s="187"/>
      <c r="W186" s="187"/>
      <c r="X186" s="187"/>
      <c r="Y186" s="187"/>
      <c r="Z186" s="187"/>
      <c r="AA186" s="187"/>
      <c r="AB186" s="187"/>
      <c r="AC186" s="187"/>
      <c r="AD186" s="187"/>
      <c r="AE186" s="187"/>
      <c r="AF186" s="187"/>
      <c r="AG186" s="187"/>
      <c r="AH186" s="187"/>
      <c r="AI186" s="187"/>
      <c r="AJ186" s="187"/>
      <c r="AK186" s="187"/>
      <c r="AL186" s="187"/>
      <c r="AM186" s="187"/>
      <c r="AN186" s="187"/>
      <c r="AO186" s="176" t="n">
        <f aca="false">SUM(AN186/$AN$10)</f>
        <v>0</v>
      </c>
      <c r="AP186" s="188" t="n">
        <v>25000</v>
      </c>
      <c r="AQ186" s="188"/>
      <c r="AR186" s="176" t="n">
        <f aca="false">SUM(AP186/$AN$10)</f>
        <v>3318.07021036565</v>
      </c>
      <c r="AS186" s="188" t="n">
        <v>30000</v>
      </c>
      <c r="AT186" s="188"/>
      <c r="AU186" s="176" t="n">
        <f aca="false">SUM(AU187)</f>
        <v>1444.38</v>
      </c>
      <c r="AV186" s="177" t="n">
        <f aca="false">SUM(AU186/AR186*100)</f>
        <v>43.53072444</v>
      </c>
      <c r="BC186" s="143" t="n">
        <f aca="false">SUM(AU186-BB186)</f>
        <v>1444.38</v>
      </c>
    </row>
    <row r="187" customFormat="false" ht="12.75" hidden="true" customHeight="false" outlineLevel="0" collapsed="false">
      <c r="A187" s="189"/>
      <c r="B187" s="190"/>
      <c r="C187" s="190"/>
      <c r="D187" s="190"/>
      <c r="E187" s="190"/>
      <c r="F187" s="190"/>
      <c r="G187" s="190"/>
      <c r="H187" s="190"/>
      <c r="I187" s="191" t="n">
        <v>3</v>
      </c>
      <c r="J187" s="84" t="s">
        <v>64</v>
      </c>
      <c r="K187" s="192" t="n">
        <f aca="false">SUM(K188)</f>
        <v>74578.36</v>
      </c>
      <c r="L187" s="192" t="n">
        <f aca="false">SUM(L188)</f>
        <v>15000</v>
      </c>
      <c r="M187" s="192" t="n">
        <f aca="false">SUM(M188)</f>
        <v>15000</v>
      </c>
      <c r="N187" s="192" t="n">
        <f aca="false">SUM(N188)</f>
        <v>40000</v>
      </c>
      <c r="O187" s="192" t="n">
        <f aca="false">SUM(O188)</f>
        <v>40000</v>
      </c>
      <c r="P187" s="192" t="n">
        <f aca="false">SUM(P188)</f>
        <v>47000</v>
      </c>
      <c r="Q187" s="192" t="n">
        <f aca="false">SUM(Q188)</f>
        <v>47000</v>
      </c>
      <c r="R187" s="192" t="n">
        <f aca="false">SUM(R188)</f>
        <v>5410.5</v>
      </c>
      <c r="S187" s="192" t="n">
        <f aca="false">SUM(S188)</f>
        <v>30000</v>
      </c>
      <c r="T187" s="192" t="n">
        <f aca="false">SUM(T188)</f>
        <v>8352</v>
      </c>
      <c r="U187" s="192" t="n">
        <f aca="false">SUM(U188)</f>
        <v>0</v>
      </c>
      <c r="V187" s="192" t="n">
        <f aca="false">SUM(V188)</f>
        <v>63.8297872340426</v>
      </c>
      <c r="W187" s="192" t="n">
        <f aca="false">SUM(W188)</f>
        <v>30000</v>
      </c>
      <c r="X187" s="192" t="n">
        <f aca="false">SUM(X188)</f>
        <v>15000</v>
      </c>
      <c r="Y187" s="192" t="n">
        <f aca="false">SUM(Y188)</f>
        <v>30000</v>
      </c>
      <c r="Z187" s="192" t="n">
        <f aca="false">SUM(Z188)</f>
        <v>30000</v>
      </c>
      <c r="AA187" s="192" t="n">
        <f aca="false">SUM(AA188)</f>
        <v>35000</v>
      </c>
      <c r="AB187" s="192" t="n">
        <f aca="false">SUM(AB188)</f>
        <v>6735.11</v>
      </c>
      <c r="AC187" s="192" t="n">
        <f aca="false">SUM(AC188)</f>
        <v>35000</v>
      </c>
      <c r="AD187" s="192" t="n">
        <f aca="false">SUM(AD188)</f>
        <v>35000</v>
      </c>
      <c r="AE187" s="192" t="n">
        <f aca="false">SUM(AE188)</f>
        <v>0</v>
      </c>
      <c r="AF187" s="192" t="n">
        <f aca="false">SUM(AF188)</f>
        <v>0</v>
      </c>
      <c r="AG187" s="192" t="n">
        <f aca="false">SUM(AG188)</f>
        <v>35000</v>
      </c>
      <c r="AH187" s="192" t="n">
        <f aca="false">SUM(AH188)</f>
        <v>6097.03</v>
      </c>
      <c r="AI187" s="192" t="n">
        <f aca="false">SUM(AI188)</f>
        <v>35000</v>
      </c>
      <c r="AJ187" s="192" t="n">
        <f aca="false">SUM(AJ188)</f>
        <v>5570.24</v>
      </c>
      <c r="AK187" s="192" t="n">
        <f aca="false">SUM(AK188)</f>
        <v>35000</v>
      </c>
      <c r="AL187" s="192" t="n">
        <f aca="false">SUM(AL188)</f>
        <v>0</v>
      </c>
      <c r="AM187" s="192" t="n">
        <f aca="false">SUM(AM188)</f>
        <v>0</v>
      </c>
      <c r="AN187" s="192" t="n">
        <f aca="false">SUM(AN188)</f>
        <v>35000</v>
      </c>
      <c r="AO187" s="176" t="n">
        <f aca="false">SUM(AN187/$AN$10)</f>
        <v>4645.29829451191</v>
      </c>
      <c r="AP187" s="176" t="n">
        <f aca="false">SUM(AP188)</f>
        <v>25000</v>
      </c>
      <c r="AQ187" s="176" t="n">
        <f aca="false">SUM(AQ188)</f>
        <v>0</v>
      </c>
      <c r="AR187" s="176" t="n">
        <f aca="false">SUM(AP187/$AN$10)</f>
        <v>3318.07021036565</v>
      </c>
      <c r="AS187" s="176" t="n">
        <f aca="false">SUM(AS188)</f>
        <v>30000</v>
      </c>
      <c r="AT187" s="176" t="n">
        <f aca="false">SUM(AT188)</f>
        <v>0</v>
      </c>
      <c r="AU187" s="176" t="n">
        <f aca="false">SUM(AU188)</f>
        <v>1444.38</v>
      </c>
      <c r="AV187" s="177" t="n">
        <f aca="false">SUM(AU187/AR187*100)</f>
        <v>43.53072444</v>
      </c>
      <c r="BB187" s="19" t="n">
        <f aca="false">SUM(AW187+AX187+AY187+AZ187+BA187)</f>
        <v>0</v>
      </c>
      <c r="BC187" s="143" t="n">
        <f aca="false">SUM(AU187-BB187)</f>
        <v>1444.38</v>
      </c>
    </row>
    <row r="188" customFormat="false" ht="12.75" hidden="true" customHeight="false" outlineLevel="0" collapsed="false">
      <c r="A188" s="189"/>
      <c r="B188" s="190"/>
      <c r="C188" s="190"/>
      <c r="D188" s="190"/>
      <c r="E188" s="190"/>
      <c r="F188" s="190"/>
      <c r="G188" s="190"/>
      <c r="H188" s="190"/>
      <c r="I188" s="191" t="n">
        <v>37</v>
      </c>
      <c r="J188" s="84" t="s">
        <v>359</v>
      </c>
      <c r="K188" s="192" t="n">
        <f aca="false">SUM(K189)</f>
        <v>74578.36</v>
      </c>
      <c r="L188" s="192" t="n">
        <f aca="false">SUM(L189)</f>
        <v>15000</v>
      </c>
      <c r="M188" s="192" t="n">
        <f aca="false">SUM(M189)</f>
        <v>15000</v>
      </c>
      <c r="N188" s="192" t="n">
        <f aca="false">SUM(N189)</f>
        <v>40000</v>
      </c>
      <c r="O188" s="192" t="n">
        <f aca="false">SUM(O189)</f>
        <v>40000</v>
      </c>
      <c r="P188" s="192" t="n">
        <f aca="false">SUM(P189)</f>
        <v>47000</v>
      </c>
      <c r="Q188" s="192" t="n">
        <f aca="false">SUM(Q189)</f>
        <v>47000</v>
      </c>
      <c r="R188" s="192" t="n">
        <f aca="false">SUM(R189)</f>
        <v>5410.5</v>
      </c>
      <c r="S188" s="192" t="n">
        <f aca="false">SUM(S189)</f>
        <v>30000</v>
      </c>
      <c r="T188" s="192" t="n">
        <f aca="false">SUM(T189)</f>
        <v>8352</v>
      </c>
      <c r="U188" s="192" t="n">
        <f aca="false">SUM(U189)</f>
        <v>0</v>
      </c>
      <c r="V188" s="192" t="n">
        <f aca="false">SUM(V189)</f>
        <v>63.8297872340426</v>
      </c>
      <c r="W188" s="192" t="n">
        <f aca="false">SUM(W189)</f>
        <v>30000</v>
      </c>
      <c r="X188" s="192" t="n">
        <f aca="false">SUM(X189)</f>
        <v>15000</v>
      </c>
      <c r="Y188" s="192" t="n">
        <f aca="false">SUM(Y189)</f>
        <v>30000</v>
      </c>
      <c r="Z188" s="192" t="n">
        <f aca="false">SUM(Z189)</f>
        <v>30000</v>
      </c>
      <c r="AA188" s="192" t="n">
        <f aca="false">SUM(AA189)</f>
        <v>35000</v>
      </c>
      <c r="AB188" s="192" t="n">
        <f aca="false">SUM(AB189)</f>
        <v>6735.11</v>
      </c>
      <c r="AC188" s="192" t="n">
        <f aca="false">SUM(AC189)</f>
        <v>35000</v>
      </c>
      <c r="AD188" s="192" t="n">
        <f aca="false">SUM(AD189)</f>
        <v>35000</v>
      </c>
      <c r="AE188" s="192" t="n">
        <f aca="false">SUM(AE189)</f>
        <v>0</v>
      </c>
      <c r="AF188" s="192" t="n">
        <f aca="false">SUM(AF189)</f>
        <v>0</v>
      </c>
      <c r="AG188" s="192" t="n">
        <f aca="false">SUM(AG189)</f>
        <v>35000</v>
      </c>
      <c r="AH188" s="192" t="n">
        <f aca="false">SUM(AH189)</f>
        <v>6097.03</v>
      </c>
      <c r="AI188" s="192" t="n">
        <f aca="false">SUM(AI189)</f>
        <v>35000</v>
      </c>
      <c r="AJ188" s="192" t="n">
        <f aca="false">SUM(AJ189)</f>
        <v>5570.24</v>
      </c>
      <c r="AK188" s="192" t="n">
        <f aca="false">SUM(AK189)</f>
        <v>35000</v>
      </c>
      <c r="AL188" s="192" t="n">
        <f aca="false">SUM(AL189)</f>
        <v>0</v>
      </c>
      <c r="AM188" s="192" t="n">
        <f aca="false">SUM(AM189)</f>
        <v>0</v>
      </c>
      <c r="AN188" s="192" t="n">
        <f aca="false">SUM(AN189)</f>
        <v>35000</v>
      </c>
      <c r="AO188" s="176" t="n">
        <f aca="false">SUM(AN188/$AN$10)</f>
        <v>4645.29829451191</v>
      </c>
      <c r="AP188" s="176" t="n">
        <f aca="false">SUM(AP189)</f>
        <v>25000</v>
      </c>
      <c r="AQ188" s="176"/>
      <c r="AR188" s="176" t="n">
        <f aca="false">SUM(AP188/$AN$10)</f>
        <v>3318.07021036565</v>
      </c>
      <c r="AS188" s="176" t="n">
        <v>30000</v>
      </c>
      <c r="AT188" s="176"/>
      <c r="AU188" s="176" t="n">
        <f aca="false">SUM(AU189)</f>
        <v>1444.38</v>
      </c>
      <c r="AV188" s="177" t="n">
        <f aca="false">SUM(AU188/AR188*100)</f>
        <v>43.53072444</v>
      </c>
      <c r="BB188" s="19" t="n">
        <f aca="false">SUM(AW188+AX188+AY188+AZ188+BA188)</f>
        <v>0</v>
      </c>
      <c r="BC188" s="143" t="n">
        <f aca="false">SUM(AU188-BB188)</f>
        <v>1444.38</v>
      </c>
    </row>
    <row r="189" customFormat="false" ht="12.75" hidden="true" customHeight="false" outlineLevel="0" collapsed="false">
      <c r="A189" s="193"/>
      <c r="B189" s="194" t="s">
        <v>83</v>
      </c>
      <c r="C189" s="194"/>
      <c r="D189" s="194"/>
      <c r="E189" s="194"/>
      <c r="F189" s="194"/>
      <c r="G189" s="194"/>
      <c r="H189" s="194"/>
      <c r="I189" s="195" t="n">
        <v>372</v>
      </c>
      <c r="J189" s="196" t="s">
        <v>360</v>
      </c>
      <c r="K189" s="197" t="n">
        <f aca="false">SUM(K190)</f>
        <v>74578.36</v>
      </c>
      <c r="L189" s="197" t="n">
        <f aca="false">SUM(L190)</f>
        <v>15000</v>
      </c>
      <c r="M189" s="197" t="n">
        <f aca="false">SUM(M190)</f>
        <v>15000</v>
      </c>
      <c r="N189" s="197" t="n">
        <f aca="false">SUM(N190)</f>
        <v>40000</v>
      </c>
      <c r="O189" s="197" t="n">
        <f aca="false">SUM(O190)</f>
        <v>40000</v>
      </c>
      <c r="P189" s="197" t="n">
        <f aca="false">SUM(P190)</f>
        <v>47000</v>
      </c>
      <c r="Q189" s="197" t="n">
        <f aca="false">SUM(Q190)</f>
        <v>47000</v>
      </c>
      <c r="R189" s="197" t="n">
        <f aca="false">SUM(R190)</f>
        <v>5410.5</v>
      </c>
      <c r="S189" s="197" t="n">
        <f aca="false">SUM(S190)</f>
        <v>30000</v>
      </c>
      <c r="T189" s="197" t="n">
        <f aca="false">SUM(T190)</f>
        <v>8352</v>
      </c>
      <c r="U189" s="197" t="n">
        <f aca="false">SUM(U190)</f>
        <v>0</v>
      </c>
      <c r="V189" s="197" t="n">
        <f aca="false">SUM(V190)</f>
        <v>63.8297872340426</v>
      </c>
      <c r="W189" s="197" t="n">
        <f aca="false">SUM(W190)</f>
        <v>30000</v>
      </c>
      <c r="X189" s="197" t="n">
        <f aca="false">SUM(X190)</f>
        <v>15000</v>
      </c>
      <c r="Y189" s="197" t="n">
        <f aca="false">SUM(Y190)</f>
        <v>30000</v>
      </c>
      <c r="Z189" s="197" t="n">
        <f aca="false">SUM(Z190)</f>
        <v>30000</v>
      </c>
      <c r="AA189" s="197" t="n">
        <f aca="false">SUM(AA190)</f>
        <v>35000</v>
      </c>
      <c r="AB189" s="197" t="n">
        <f aca="false">SUM(AB190)</f>
        <v>6735.11</v>
      </c>
      <c r="AC189" s="197" t="n">
        <f aca="false">SUM(AC190)</f>
        <v>35000</v>
      </c>
      <c r="AD189" s="197" t="n">
        <f aca="false">SUM(AD190)</f>
        <v>35000</v>
      </c>
      <c r="AE189" s="197" t="n">
        <f aca="false">SUM(AE190)</f>
        <v>0</v>
      </c>
      <c r="AF189" s="197" t="n">
        <f aca="false">SUM(AF190)</f>
        <v>0</v>
      </c>
      <c r="AG189" s="197" t="n">
        <f aca="false">SUM(AG190)</f>
        <v>35000</v>
      </c>
      <c r="AH189" s="197" t="n">
        <f aca="false">SUM(AH190)</f>
        <v>6097.03</v>
      </c>
      <c r="AI189" s="197" t="n">
        <f aca="false">SUM(AI190)</f>
        <v>35000</v>
      </c>
      <c r="AJ189" s="197" t="n">
        <f aca="false">SUM(AJ190)</f>
        <v>5570.24</v>
      </c>
      <c r="AK189" s="197" t="n">
        <f aca="false">SUM(AK190)</f>
        <v>35000</v>
      </c>
      <c r="AL189" s="197" t="n">
        <f aca="false">SUM(AL190)</f>
        <v>0</v>
      </c>
      <c r="AM189" s="197" t="n">
        <f aca="false">SUM(AM190)</f>
        <v>0</v>
      </c>
      <c r="AN189" s="197" t="n">
        <f aca="false">SUM(AN190)</f>
        <v>35000</v>
      </c>
      <c r="AO189" s="176" t="n">
        <f aca="false">SUM(AN189/$AN$10)</f>
        <v>4645.29829451191</v>
      </c>
      <c r="AP189" s="188" t="n">
        <f aca="false">SUM(AP190)</f>
        <v>25000</v>
      </c>
      <c r="AQ189" s="188"/>
      <c r="AR189" s="176" t="n">
        <f aca="false">SUM(AP189/$AN$10)</f>
        <v>3318.07021036565</v>
      </c>
      <c r="AS189" s="188"/>
      <c r="AT189" s="188"/>
      <c r="AU189" s="176" t="n">
        <f aca="false">SUM(AU190)</f>
        <v>1444.38</v>
      </c>
      <c r="AV189" s="177" t="n">
        <f aca="false">SUM(AU189/AR189*100)</f>
        <v>43.53072444</v>
      </c>
      <c r="BB189" s="19" t="n">
        <f aca="false">SUM(AW189+AX189+AY189+AZ189+BA189)</f>
        <v>0</v>
      </c>
      <c r="BC189" s="143" t="n">
        <f aca="false">SUM(AU189-BB189)</f>
        <v>1444.38</v>
      </c>
    </row>
    <row r="190" customFormat="false" ht="12.75" hidden="true" customHeight="false" outlineLevel="0" collapsed="false">
      <c r="A190" s="193"/>
      <c r="B190" s="194"/>
      <c r="C190" s="194"/>
      <c r="D190" s="194"/>
      <c r="E190" s="194"/>
      <c r="F190" s="194"/>
      <c r="G190" s="194"/>
      <c r="H190" s="194"/>
      <c r="I190" s="195" t="n">
        <v>37221</v>
      </c>
      <c r="J190" s="196" t="s">
        <v>361</v>
      </c>
      <c r="K190" s="197" t="n">
        <v>74578.36</v>
      </c>
      <c r="L190" s="197" t="n">
        <v>15000</v>
      </c>
      <c r="M190" s="197" t="n">
        <v>15000</v>
      </c>
      <c r="N190" s="197" t="n">
        <v>40000</v>
      </c>
      <c r="O190" s="197" t="n">
        <v>40000</v>
      </c>
      <c r="P190" s="197" t="n">
        <v>47000</v>
      </c>
      <c r="Q190" s="197" t="n">
        <v>47000</v>
      </c>
      <c r="R190" s="197" t="n">
        <v>5410.5</v>
      </c>
      <c r="S190" s="188" t="n">
        <v>30000</v>
      </c>
      <c r="T190" s="197" t="n">
        <v>8352</v>
      </c>
      <c r="U190" s="197"/>
      <c r="V190" s="176" t="n">
        <f aca="false">S190/P190*100</f>
        <v>63.8297872340426</v>
      </c>
      <c r="W190" s="188" t="n">
        <v>30000</v>
      </c>
      <c r="X190" s="197" t="n">
        <v>15000</v>
      </c>
      <c r="Y190" s="197" t="n">
        <v>30000</v>
      </c>
      <c r="Z190" s="197" t="n">
        <v>30000</v>
      </c>
      <c r="AA190" s="197" t="n">
        <v>35000</v>
      </c>
      <c r="AB190" s="197" t="n">
        <v>6735.11</v>
      </c>
      <c r="AC190" s="197" t="n">
        <v>35000</v>
      </c>
      <c r="AD190" s="197" t="n">
        <v>35000</v>
      </c>
      <c r="AE190" s="197"/>
      <c r="AF190" s="197"/>
      <c r="AG190" s="198" t="n">
        <f aca="false">SUM(AC190+AE190-AF190)</f>
        <v>35000</v>
      </c>
      <c r="AH190" s="197" t="n">
        <v>6097.03</v>
      </c>
      <c r="AI190" s="197" t="n">
        <v>35000</v>
      </c>
      <c r="AJ190" s="129" t="n">
        <v>5570.24</v>
      </c>
      <c r="AK190" s="197" t="n">
        <v>35000</v>
      </c>
      <c r="AL190" s="197"/>
      <c r="AM190" s="197"/>
      <c r="AN190" s="129" t="n">
        <f aca="false">SUM(AK190+AL190-AM190)</f>
        <v>35000</v>
      </c>
      <c r="AO190" s="176" t="n">
        <f aca="false">SUM(AN190/$AN$10)</f>
        <v>4645.29829451191</v>
      </c>
      <c r="AP190" s="131" t="n">
        <v>25000</v>
      </c>
      <c r="AQ190" s="131"/>
      <c r="AR190" s="176" t="n">
        <f aca="false">SUM(AP190/$AN$10)</f>
        <v>3318.07021036565</v>
      </c>
      <c r="AS190" s="131"/>
      <c r="AT190" s="131"/>
      <c r="AU190" s="176" t="n">
        <v>1444.38</v>
      </c>
      <c r="AV190" s="177" t="n">
        <f aca="false">SUM(AU190/AR190*100)</f>
        <v>43.53072444</v>
      </c>
      <c r="BA190" s="19" t="n">
        <v>1444.38</v>
      </c>
      <c r="BB190" s="19" t="n">
        <f aca="false">SUM(AW190+AX190+AY190+AZ190+BA190)</f>
        <v>1444.38</v>
      </c>
      <c r="BC190" s="143" t="n">
        <f aca="false">SUM(AU190-BB190)</f>
        <v>0</v>
      </c>
    </row>
    <row r="191" customFormat="false" ht="12.75" hidden="true" customHeight="false" outlineLevel="0" collapsed="false">
      <c r="A191" s="178" t="s">
        <v>362</v>
      </c>
      <c r="B191" s="172"/>
      <c r="C191" s="172"/>
      <c r="D191" s="172"/>
      <c r="E191" s="172"/>
      <c r="F191" s="172"/>
      <c r="G191" s="172"/>
      <c r="H191" s="172"/>
      <c r="I191" s="185" t="s">
        <v>207</v>
      </c>
      <c r="J191" s="186" t="s">
        <v>363</v>
      </c>
      <c r="K191" s="187" t="n">
        <f aca="false">SUM(K192)</f>
        <v>8000</v>
      </c>
      <c r="L191" s="187" t="n">
        <f aca="false">SUM(L192)</f>
        <v>10000</v>
      </c>
      <c r="M191" s="187" t="n">
        <f aca="false">SUM(M192)</f>
        <v>10000</v>
      </c>
      <c r="N191" s="187" t="n">
        <f aca="false">SUM(N192)</f>
        <v>82000</v>
      </c>
      <c r="O191" s="187" t="n">
        <f aca="false">SUM(O192)</f>
        <v>82000</v>
      </c>
      <c r="P191" s="187" t="n">
        <f aca="false">SUM(P192)</f>
        <v>82000</v>
      </c>
      <c r="Q191" s="187" t="n">
        <f aca="false">SUM(Q192)</f>
        <v>82000</v>
      </c>
      <c r="R191" s="187" t="n">
        <f aca="false">SUM(R192)</f>
        <v>37145.75</v>
      </c>
      <c r="S191" s="187" t="n">
        <f aca="false">SUM(S192)</f>
        <v>0</v>
      </c>
      <c r="T191" s="187" t="n">
        <f aca="false">SUM(T192)</f>
        <v>13553.29</v>
      </c>
      <c r="U191" s="187" t="n">
        <f aca="false">SUM(U192)</f>
        <v>0</v>
      </c>
      <c r="V191" s="187" t="n">
        <f aca="false">SUM(V192)</f>
        <v>0</v>
      </c>
      <c r="W191" s="187" t="n">
        <f aca="false">SUM(W192)</f>
        <v>30000</v>
      </c>
      <c r="X191" s="187" t="n">
        <f aca="false">SUM(X192)</f>
        <v>76000</v>
      </c>
      <c r="Y191" s="187" t="n">
        <f aca="false">SUM(Y192)</f>
        <v>69500</v>
      </c>
      <c r="Z191" s="187" t="n">
        <f aca="false">SUM(Z192)</f>
        <v>69500</v>
      </c>
      <c r="AA191" s="187" t="n">
        <f aca="false">SUM(AA192)</f>
        <v>69000</v>
      </c>
      <c r="AB191" s="187" t="n">
        <f aca="false">SUM(AB192)</f>
        <v>40113.64</v>
      </c>
      <c r="AC191" s="187" t="n">
        <f aca="false">SUM(AC192)</f>
        <v>69000</v>
      </c>
      <c r="AD191" s="187" t="n">
        <f aca="false">SUM(AD192)</f>
        <v>57000</v>
      </c>
      <c r="AE191" s="187" t="n">
        <f aca="false">SUM(AE192)</f>
        <v>0</v>
      </c>
      <c r="AF191" s="187" t="n">
        <f aca="false">SUM(AF192)</f>
        <v>0</v>
      </c>
      <c r="AG191" s="187" t="n">
        <f aca="false">SUM(AG192)</f>
        <v>73000</v>
      </c>
      <c r="AH191" s="187" t="n">
        <f aca="false">SUM(AH192)</f>
        <v>49222.9</v>
      </c>
      <c r="AI191" s="187" t="n">
        <f aca="false">SUM(AI192)</f>
        <v>72000</v>
      </c>
      <c r="AJ191" s="187" t="n">
        <f aca="false">SUM(AJ192)</f>
        <v>8051</v>
      </c>
      <c r="AK191" s="187" t="n">
        <f aca="false">SUM(AK192)</f>
        <v>100000</v>
      </c>
      <c r="AL191" s="187" t="n">
        <f aca="false">SUM(AL192)</f>
        <v>28500</v>
      </c>
      <c r="AM191" s="187" t="n">
        <f aca="false">SUM(AM192)</f>
        <v>0</v>
      </c>
      <c r="AN191" s="187" t="n">
        <f aca="false">SUM(AN192)</f>
        <v>128500</v>
      </c>
      <c r="AO191" s="176" t="n">
        <f aca="false">SUM(AN191/$AN$10)</f>
        <v>17054.8808812795</v>
      </c>
      <c r="AP191" s="188" t="n">
        <f aca="false">SUM(AP192)</f>
        <v>133500</v>
      </c>
      <c r="AQ191" s="188" t="n">
        <f aca="false">SUM(AQ192)</f>
        <v>0</v>
      </c>
      <c r="AR191" s="176" t="n">
        <f aca="false">SUM(AP191/$AN$10)</f>
        <v>17718.4949233526</v>
      </c>
      <c r="AS191" s="188" t="n">
        <f aca="false">SUM(AS192)</f>
        <v>140000</v>
      </c>
      <c r="AT191" s="188" t="n">
        <f aca="false">SUM(AT192)</f>
        <v>0</v>
      </c>
      <c r="AU191" s="176" t="n">
        <f aca="false">SUM(AU195)</f>
        <v>8788.94</v>
      </c>
      <c r="AV191" s="177" t="n">
        <f aca="false">SUM(AU191/AR191*100)</f>
        <v>49.6031973258427</v>
      </c>
      <c r="BB191" s="19" t="n">
        <f aca="false">SUM(AW191+AX191+AY191+AZ191+BA191)</f>
        <v>0</v>
      </c>
      <c r="BC191" s="143" t="n">
        <f aca="false">SUM(AU191-BB191)</f>
        <v>8788.94</v>
      </c>
    </row>
    <row r="192" customFormat="false" ht="12.75" hidden="true" customHeight="false" outlineLevel="0" collapsed="false">
      <c r="A192" s="178"/>
      <c r="B192" s="172"/>
      <c r="C192" s="172"/>
      <c r="D192" s="172"/>
      <c r="E192" s="172"/>
      <c r="F192" s="172"/>
      <c r="G192" s="172"/>
      <c r="H192" s="172"/>
      <c r="I192" s="185" t="s">
        <v>364</v>
      </c>
      <c r="J192" s="186"/>
      <c r="K192" s="187" t="n">
        <f aca="false">SUM(K195)</f>
        <v>8000</v>
      </c>
      <c r="L192" s="187" t="n">
        <f aca="false">SUM(L195)</f>
        <v>10000</v>
      </c>
      <c r="M192" s="187" t="n">
        <f aca="false">SUM(M195)</f>
        <v>10000</v>
      </c>
      <c r="N192" s="187" t="n">
        <f aca="false">SUM(N195)</f>
        <v>82000</v>
      </c>
      <c r="O192" s="187" t="n">
        <f aca="false">SUM(O195)</f>
        <v>82000</v>
      </c>
      <c r="P192" s="187" t="n">
        <f aca="false">SUM(P195)</f>
        <v>82000</v>
      </c>
      <c r="Q192" s="187" t="n">
        <f aca="false">SUM(Q195)</f>
        <v>82000</v>
      </c>
      <c r="R192" s="187" t="n">
        <f aca="false">SUM(R195)</f>
        <v>37145.75</v>
      </c>
      <c r="S192" s="187" t="n">
        <f aca="false">SUM(S195)</f>
        <v>0</v>
      </c>
      <c r="T192" s="187" t="n">
        <f aca="false">SUM(T195)</f>
        <v>13553.29</v>
      </c>
      <c r="U192" s="187" t="n">
        <f aca="false">SUM(U195)</f>
        <v>0</v>
      </c>
      <c r="V192" s="187" t="n">
        <f aca="false">SUM(V195)</f>
        <v>0</v>
      </c>
      <c r="W192" s="187" t="n">
        <f aca="false">SUM(W195)</f>
        <v>30000</v>
      </c>
      <c r="X192" s="187" t="n">
        <f aca="false">SUM(X195)</f>
        <v>76000</v>
      </c>
      <c r="Y192" s="187" t="n">
        <f aca="false">SUM(Y195)</f>
        <v>69500</v>
      </c>
      <c r="Z192" s="187" t="n">
        <f aca="false">SUM(Z195)</f>
        <v>69500</v>
      </c>
      <c r="AA192" s="187" t="n">
        <f aca="false">SUM(AA195)</f>
        <v>69000</v>
      </c>
      <c r="AB192" s="187" t="n">
        <f aca="false">SUM(AB195)</f>
        <v>40113.64</v>
      </c>
      <c r="AC192" s="187" t="n">
        <f aca="false">SUM(AC195)</f>
        <v>69000</v>
      </c>
      <c r="AD192" s="187" t="n">
        <f aca="false">SUM(AD195)</f>
        <v>57000</v>
      </c>
      <c r="AE192" s="187" t="n">
        <f aca="false">SUM(AE195)</f>
        <v>0</v>
      </c>
      <c r="AF192" s="187" t="n">
        <f aca="false">SUM(AF195)</f>
        <v>0</v>
      </c>
      <c r="AG192" s="187" t="n">
        <f aca="false">SUM(AG195)</f>
        <v>73000</v>
      </c>
      <c r="AH192" s="187" t="n">
        <f aca="false">SUM(AH195)</f>
        <v>49222.9</v>
      </c>
      <c r="AI192" s="187" t="n">
        <f aca="false">SUM(AI195)</f>
        <v>72000</v>
      </c>
      <c r="AJ192" s="187" t="n">
        <f aca="false">SUM(AJ195)</f>
        <v>8051</v>
      </c>
      <c r="AK192" s="187" t="n">
        <f aca="false">SUM(AK195)</f>
        <v>100000</v>
      </c>
      <c r="AL192" s="187" t="n">
        <f aca="false">SUM(AL195)</f>
        <v>28500</v>
      </c>
      <c r="AM192" s="187" t="n">
        <f aca="false">SUM(AM195)</f>
        <v>0</v>
      </c>
      <c r="AN192" s="187" t="n">
        <f aca="false">SUM(AN195)</f>
        <v>128500</v>
      </c>
      <c r="AO192" s="176" t="n">
        <f aca="false">SUM(AN192/$AN$10)</f>
        <v>17054.8808812795</v>
      </c>
      <c r="AP192" s="188" t="n">
        <f aca="false">SUM(AP195)</f>
        <v>133500</v>
      </c>
      <c r="AQ192" s="188" t="n">
        <f aca="false">SUM(AQ195)</f>
        <v>0</v>
      </c>
      <c r="AR192" s="176" t="n">
        <f aca="false">SUM(AP192/$AN$10)</f>
        <v>17718.4949233526</v>
      </c>
      <c r="AS192" s="188" t="n">
        <f aca="false">SUM(AS195)</f>
        <v>140000</v>
      </c>
      <c r="AT192" s="188" t="n">
        <f aca="false">SUM(AT195)</f>
        <v>0</v>
      </c>
      <c r="AU192" s="176" t="n">
        <f aca="false">SUM(AU195)</f>
        <v>8788.94</v>
      </c>
      <c r="AV192" s="177" t="n">
        <f aca="false">SUM(AU192/AR192*100)</f>
        <v>49.6031973258427</v>
      </c>
      <c r="BB192" s="19" t="n">
        <f aca="false">SUM(AW192+AX192+AY192+AZ192+BA192)</f>
        <v>0</v>
      </c>
      <c r="BC192" s="143" t="n">
        <f aca="false">SUM(AU192-BB192)</f>
        <v>8788.94</v>
      </c>
    </row>
    <row r="193" customFormat="false" ht="12.75" hidden="true" customHeight="false" outlineLevel="0" collapsed="false">
      <c r="A193" s="178"/>
      <c r="B193" s="172" t="s">
        <v>210</v>
      </c>
      <c r="C193" s="172"/>
      <c r="D193" s="172"/>
      <c r="E193" s="172"/>
      <c r="F193" s="172"/>
      <c r="G193" s="172"/>
      <c r="H193" s="172"/>
      <c r="I193" s="185" t="s">
        <v>211</v>
      </c>
      <c r="J193" s="186" t="s">
        <v>114</v>
      </c>
      <c r="K193" s="187"/>
      <c r="L193" s="187"/>
      <c r="M193" s="187"/>
      <c r="N193" s="187"/>
      <c r="O193" s="187"/>
      <c r="P193" s="187"/>
      <c r="Q193" s="187"/>
      <c r="R193" s="187"/>
      <c r="S193" s="187"/>
      <c r="T193" s="187"/>
      <c r="U193" s="187"/>
      <c r="V193" s="187"/>
      <c r="W193" s="187"/>
      <c r="X193" s="187"/>
      <c r="Y193" s="187"/>
      <c r="Z193" s="187"/>
      <c r="AA193" s="187"/>
      <c r="AB193" s="187"/>
      <c r="AC193" s="187"/>
      <c r="AD193" s="187"/>
      <c r="AE193" s="187"/>
      <c r="AF193" s="187"/>
      <c r="AG193" s="187"/>
      <c r="AH193" s="187"/>
      <c r="AI193" s="187"/>
      <c r="AJ193" s="187"/>
      <c r="AK193" s="187"/>
      <c r="AL193" s="187"/>
      <c r="AM193" s="187"/>
      <c r="AN193" s="187"/>
      <c r="AO193" s="176" t="n">
        <f aca="false">SUM(AN193/$AN$10)</f>
        <v>0</v>
      </c>
      <c r="AP193" s="188" t="n">
        <v>8500</v>
      </c>
      <c r="AQ193" s="188"/>
      <c r="AR193" s="176" t="n">
        <f aca="false">SUM(AP193/$AN$10)</f>
        <v>1128.14387152432</v>
      </c>
      <c r="AS193" s="188" t="n">
        <v>10000</v>
      </c>
      <c r="AT193" s="188"/>
      <c r="AU193" s="176" t="n">
        <v>50.97</v>
      </c>
      <c r="AV193" s="177" t="n">
        <f aca="false">SUM(AU193/AR193*100)</f>
        <v>4.51804076470588</v>
      </c>
      <c r="BC193" s="143" t="n">
        <f aca="false">SUM(AU193-BB193)</f>
        <v>50.97</v>
      </c>
    </row>
    <row r="194" customFormat="false" ht="12.75" hidden="true" customHeight="false" outlineLevel="0" collapsed="false">
      <c r="A194" s="178"/>
      <c r="B194" s="172" t="s">
        <v>229</v>
      </c>
      <c r="C194" s="172"/>
      <c r="D194" s="172"/>
      <c r="E194" s="172"/>
      <c r="F194" s="172"/>
      <c r="G194" s="172"/>
      <c r="H194" s="172"/>
      <c r="I194" s="201" t="s">
        <v>230</v>
      </c>
      <c r="J194" s="186" t="s">
        <v>28</v>
      </c>
      <c r="K194" s="187"/>
      <c r="L194" s="187"/>
      <c r="M194" s="187"/>
      <c r="N194" s="187"/>
      <c r="O194" s="187"/>
      <c r="P194" s="187"/>
      <c r="Q194" s="187"/>
      <c r="R194" s="187"/>
      <c r="S194" s="187"/>
      <c r="T194" s="187"/>
      <c r="U194" s="187"/>
      <c r="V194" s="187"/>
      <c r="W194" s="187"/>
      <c r="X194" s="187"/>
      <c r="Y194" s="187"/>
      <c r="Z194" s="187"/>
      <c r="AA194" s="187"/>
      <c r="AB194" s="187"/>
      <c r="AC194" s="187"/>
      <c r="AD194" s="187"/>
      <c r="AE194" s="187"/>
      <c r="AF194" s="187"/>
      <c r="AG194" s="187"/>
      <c r="AH194" s="187"/>
      <c r="AI194" s="187"/>
      <c r="AJ194" s="187"/>
      <c r="AK194" s="187"/>
      <c r="AL194" s="187"/>
      <c r="AM194" s="187"/>
      <c r="AN194" s="187"/>
      <c r="AO194" s="176" t="n">
        <f aca="false">SUM(AN194/$AN$10)</f>
        <v>0</v>
      </c>
      <c r="AP194" s="188" t="n">
        <v>125000</v>
      </c>
      <c r="AQ194" s="188"/>
      <c r="AR194" s="176" t="n">
        <f aca="false">SUM(AP194/$AN$10)</f>
        <v>16590.3510518283</v>
      </c>
      <c r="AS194" s="188" t="n">
        <v>130000</v>
      </c>
      <c r="AT194" s="188"/>
      <c r="AU194" s="176" t="n">
        <v>8737.97</v>
      </c>
      <c r="AV194" s="177" t="n">
        <f aca="false">SUM(AU194/AR194*100)</f>
        <v>52.668987972</v>
      </c>
      <c r="BC194" s="143" t="n">
        <f aca="false">SUM(AU194-BB194)</f>
        <v>8737.97</v>
      </c>
    </row>
    <row r="195" customFormat="false" ht="12.75" hidden="true" customHeight="false" outlineLevel="0" collapsed="false">
      <c r="A195" s="189"/>
      <c r="B195" s="190"/>
      <c r="C195" s="190"/>
      <c r="D195" s="190"/>
      <c r="E195" s="190"/>
      <c r="F195" s="190"/>
      <c r="G195" s="190"/>
      <c r="H195" s="190"/>
      <c r="I195" s="191" t="n">
        <v>3</v>
      </c>
      <c r="J195" s="84" t="s">
        <v>64</v>
      </c>
      <c r="K195" s="192" t="n">
        <f aca="false">SUM(K196)</f>
        <v>8000</v>
      </c>
      <c r="L195" s="192" t="n">
        <f aca="false">SUM(L196)</f>
        <v>10000</v>
      </c>
      <c r="M195" s="192" t="n">
        <f aca="false">SUM(M196)</f>
        <v>10000</v>
      </c>
      <c r="N195" s="192" t="n">
        <f aca="false">SUM(N196)</f>
        <v>82000</v>
      </c>
      <c r="O195" s="192" t="n">
        <f aca="false">SUM(O196)</f>
        <v>82000</v>
      </c>
      <c r="P195" s="192" t="n">
        <f aca="false">SUM(P196)</f>
        <v>82000</v>
      </c>
      <c r="Q195" s="192" t="n">
        <f aca="false">SUM(Q196)</f>
        <v>82000</v>
      </c>
      <c r="R195" s="192" t="n">
        <f aca="false">SUM(R196)</f>
        <v>37145.75</v>
      </c>
      <c r="S195" s="192" t="n">
        <f aca="false">SUM(S196)</f>
        <v>0</v>
      </c>
      <c r="T195" s="192" t="n">
        <f aca="false">SUM(T196)</f>
        <v>13553.29</v>
      </c>
      <c r="U195" s="192" t="n">
        <f aca="false">SUM(U196)</f>
        <v>0</v>
      </c>
      <c r="V195" s="192" t="n">
        <f aca="false">SUM(V196)</f>
        <v>0</v>
      </c>
      <c r="W195" s="192" t="n">
        <f aca="false">SUM(W196)</f>
        <v>30000</v>
      </c>
      <c r="X195" s="192" t="n">
        <f aca="false">SUM(X196+X202)</f>
        <v>76000</v>
      </c>
      <c r="Y195" s="192" t="n">
        <f aca="false">SUM(Y196+Y202)</f>
        <v>69500</v>
      </c>
      <c r="Z195" s="192" t="n">
        <f aca="false">SUM(Z196+Z202)</f>
        <v>69500</v>
      </c>
      <c r="AA195" s="192" t="n">
        <f aca="false">SUM(AA196+AA202)</f>
        <v>69000</v>
      </c>
      <c r="AB195" s="192" t="n">
        <f aca="false">SUM(AB196+AB202)</f>
        <v>40113.64</v>
      </c>
      <c r="AC195" s="192" t="n">
        <f aca="false">SUM(AC196+AC202)</f>
        <v>69000</v>
      </c>
      <c r="AD195" s="192" t="n">
        <f aca="false">SUM(AD196+AD202)</f>
        <v>57000</v>
      </c>
      <c r="AE195" s="192" t="n">
        <f aca="false">SUM(AE196+AE202)</f>
        <v>0</v>
      </c>
      <c r="AF195" s="192" t="n">
        <f aca="false">SUM(AF196+AF202)</f>
        <v>0</v>
      </c>
      <c r="AG195" s="192" t="n">
        <f aca="false">SUM(AG196+AG202)</f>
        <v>73000</v>
      </c>
      <c r="AH195" s="192" t="n">
        <f aca="false">SUM(AH196+AH202)</f>
        <v>49222.9</v>
      </c>
      <c r="AI195" s="192" t="n">
        <f aca="false">SUM(AI196+AI202)</f>
        <v>72000</v>
      </c>
      <c r="AJ195" s="192" t="n">
        <f aca="false">SUM(AJ196+AJ202)</f>
        <v>8051</v>
      </c>
      <c r="AK195" s="192" t="n">
        <f aca="false">SUM(AK196+AK202)</f>
        <v>100000</v>
      </c>
      <c r="AL195" s="192" t="n">
        <f aca="false">SUM(AL196+AL202)</f>
        <v>28500</v>
      </c>
      <c r="AM195" s="192" t="n">
        <f aca="false">SUM(AM196+AM202)</f>
        <v>0</v>
      </c>
      <c r="AN195" s="192" t="n">
        <f aca="false">SUM(AN196+AN202)</f>
        <v>128500</v>
      </c>
      <c r="AO195" s="176" t="n">
        <f aca="false">SUM(AN195/$AN$10)</f>
        <v>17054.8808812795</v>
      </c>
      <c r="AP195" s="176" t="n">
        <f aca="false">SUM(AP196+AP202)</f>
        <v>133500</v>
      </c>
      <c r="AQ195" s="176" t="n">
        <f aca="false">SUM(AQ196+AQ202)</f>
        <v>0</v>
      </c>
      <c r="AR195" s="176" t="n">
        <f aca="false">SUM(AP195/$AN$10)</f>
        <v>17718.4949233526</v>
      </c>
      <c r="AS195" s="176" t="n">
        <f aca="false">SUM(AS196+AS202)</f>
        <v>140000</v>
      </c>
      <c r="AT195" s="176" t="n">
        <f aca="false">SUM(AT196+AT202)</f>
        <v>0</v>
      </c>
      <c r="AU195" s="176" t="n">
        <f aca="false">SUM(AU196+AU202)</f>
        <v>8788.94</v>
      </c>
      <c r="AV195" s="177" t="n">
        <f aca="false">SUM(AU195/AR195*100)</f>
        <v>49.6031973258427</v>
      </c>
      <c r="BB195" s="19" t="n">
        <f aca="false">SUM(AW195+AX195+AY195+AZ195+BA195)</f>
        <v>0</v>
      </c>
      <c r="BC195" s="143" t="n">
        <f aca="false">SUM(AU195-BB195)</f>
        <v>8788.94</v>
      </c>
    </row>
    <row r="196" customFormat="false" ht="12.75" hidden="true" customHeight="false" outlineLevel="0" collapsed="false">
      <c r="A196" s="189"/>
      <c r="B196" s="190"/>
      <c r="C196" s="190"/>
      <c r="D196" s="190"/>
      <c r="E196" s="190"/>
      <c r="F196" s="190"/>
      <c r="G196" s="190"/>
      <c r="H196" s="190"/>
      <c r="I196" s="191" t="n">
        <v>36</v>
      </c>
      <c r="J196" s="84" t="s">
        <v>70</v>
      </c>
      <c r="K196" s="192" t="n">
        <f aca="false">SUM(K197)</f>
        <v>8000</v>
      </c>
      <c r="L196" s="192" t="n">
        <f aca="false">SUM(L197)</f>
        <v>10000</v>
      </c>
      <c r="M196" s="192" t="n">
        <f aca="false">SUM(M197)</f>
        <v>10000</v>
      </c>
      <c r="N196" s="192" t="n">
        <f aca="false">SUM(N197)</f>
        <v>82000</v>
      </c>
      <c r="O196" s="192" t="n">
        <f aca="false">SUM(O197)</f>
        <v>82000</v>
      </c>
      <c r="P196" s="192" t="n">
        <f aca="false">SUM(P197)</f>
        <v>82000</v>
      </c>
      <c r="Q196" s="192" t="n">
        <f aca="false">SUM(Q197)</f>
        <v>82000</v>
      </c>
      <c r="R196" s="192" t="n">
        <f aca="false">SUM(R197)</f>
        <v>37145.75</v>
      </c>
      <c r="S196" s="192" t="n">
        <f aca="false">SUM(S197)</f>
        <v>0</v>
      </c>
      <c r="T196" s="192" t="n">
        <f aca="false">SUM(T197)</f>
        <v>13553.29</v>
      </c>
      <c r="U196" s="192" t="n">
        <f aca="false">SUM(U197)</f>
        <v>0</v>
      </c>
      <c r="V196" s="192" t="n">
        <f aca="false">SUM(V197)</f>
        <v>0</v>
      </c>
      <c r="W196" s="192" t="n">
        <f aca="false">SUM(W197)</f>
        <v>30000</v>
      </c>
      <c r="X196" s="192" t="n">
        <f aca="false">SUM(X197)</f>
        <v>46000</v>
      </c>
      <c r="Y196" s="192" t="n">
        <f aca="false">SUM(Y197)</f>
        <v>34000</v>
      </c>
      <c r="Z196" s="192" t="n">
        <f aca="false">SUM(Z197)</f>
        <v>49000</v>
      </c>
      <c r="AA196" s="192" t="n">
        <f aca="false">SUM(AA197)</f>
        <v>48000</v>
      </c>
      <c r="AB196" s="192" t="n">
        <f aca="false">SUM(AB197)</f>
        <v>40113.64</v>
      </c>
      <c r="AC196" s="192" t="n">
        <f aca="false">SUM(AC197)</f>
        <v>48000</v>
      </c>
      <c r="AD196" s="192" t="n">
        <f aca="false">SUM(AD197)</f>
        <v>36000</v>
      </c>
      <c r="AE196" s="192" t="n">
        <f aca="false">SUM(AE197)</f>
        <v>0</v>
      </c>
      <c r="AF196" s="192" t="n">
        <f aca="false">SUM(AF197)</f>
        <v>0</v>
      </c>
      <c r="AG196" s="192" t="n">
        <f aca="false">SUM(AG197)</f>
        <v>36000</v>
      </c>
      <c r="AH196" s="192" t="n">
        <f aca="false">SUM(AH197)</f>
        <v>16754.79</v>
      </c>
      <c r="AI196" s="192" t="n">
        <f aca="false">SUM(AI197)</f>
        <v>36000</v>
      </c>
      <c r="AJ196" s="192" t="n">
        <f aca="false">SUM(AJ197)</f>
        <v>8051</v>
      </c>
      <c r="AK196" s="192" t="n">
        <f aca="false">SUM(AK197)</f>
        <v>70000</v>
      </c>
      <c r="AL196" s="192" t="n">
        <f aca="false">SUM(AL197)</f>
        <v>20000</v>
      </c>
      <c r="AM196" s="192" t="n">
        <f aca="false">SUM(AM197)</f>
        <v>0</v>
      </c>
      <c r="AN196" s="192" t="n">
        <f aca="false">SUM(AN197)</f>
        <v>90000</v>
      </c>
      <c r="AO196" s="176" t="n">
        <f aca="false">SUM(AN196/$AN$10)</f>
        <v>11945.0527573163</v>
      </c>
      <c r="AP196" s="176" t="n">
        <f aca="false">SUM(AP197)</f>
        <v>90000</v>
      </c>
      <c r="AQ196" s="176"/>
      <c r="AR196" s="176" t="n">
        <f aca="false">SUM(AP196/$AN$10)</f>
        <v>11945.0527573163</v>
      </c>
      <c r="AS196" s="176" t="n">
        <v>95000</v>
      </c>
      <c r="AT196" s="176"/>
      <c r="AU196" s="176" t="n">
        <f aca="false">SUM(AU197)</f>
        <v>8737.97</v>
      </c>
      <c r="AV196" s="177" t="n">
        <f aca="false">SUM(AU196/AR196*100)</f>
        <v>73.1513721833333</v>
      </c>
      <c r="BB196" s="19" t="n">
        <f aca="false">SUM(AW196+AX196+AY196+AZ196+BA196)</f>
        <v>0</v>
      </c>
      <c r="BC196" s="143" t="n">
        <f aca="false">SUM(AU196-BB196)</f>
        <v>8737.97</v>
      </c>
    </row>
    <row r="197" customFormat="false" ht="12.75" hidden="true" customHeight="false" outlineLevel="0" collapsed="false">
      <c r="A197" s="193"/>
      <c r="B197" s="194" t="s">
        <v>83</v>
      </c>
      <c r="C197" s="194"/>
      <c r="D197" s="194"/>
      <c r="E197" s="194"/>
      <c r="F197" s="194"/>
      <c r="G197" s="194"/>
      <c r="H197" s="194"/>
      <c r="I197" s="195" t="n">
        <v>366</v>
      </c>
      <c r="J197" s="196" t="s">
        <v>220</v>
      </c>
      <c r="K197" s="197" t="n">
        <f aca="false">SUM(K205)</f>
        <v>8000</v>
      </c>
      <c r="L197" s="197" t="n">
        <f aca="false">SUM(L205)</f>
        <v>10000</v>
      </c>
      <c r="M197" s="197" t="n">
        <f aca="false">SUM(M205)</f>
        <v>10000</v>
      </c>
      <c r="N197" s="197" t="n">
        <f aca="false">SUM(N205)</f>
        <v>82000</v>
      </c>
      <c r="O197" s="197" t="n">
        <f aca="false">SUM(O205)</f>
        <v>82000</v>
      </c>
      <c r="P197" s="197" t="n">
        <f aca="false">SUM(P205)</f>
        <v>82000</v>
      </c>
      <c r="Q197" s="197" t="n">
        <f aca="false">SUM(Q205)</f>
        <v>82000</v>
      </c>
      <c r="R197" s="197" t="n">
        <f aca="false">SUM(R205)</f>
        <v>37145.75</v>
      </c>
      <c r="S197" s="197" t="n">
        <f aca="false">SUM(S205)</f>
        <v>0</v>
      </c>
      <c r="T197" s="197" t="n">
        <f aca="false">SUM(T198:T205)</f>
        <v>13553.29</v>
      </c>
      <c r="U197" s="197" t="n">
        <f aca="false">SUM(U198:U205)</f>
        <v>0</v>
      </c>
      <c r="V197" s="197" t="n">
        <f aca="false">SUM(V198:V205)</f>
        <v>0</v>
      </c>
      <c r="W197" s="197" t="n">
        <f aca="false">SUM(W198:W205)</f>
        <v>30000</v>
      </c>
      <c r="X197" s="197" t="n">
        <f aca="false">SUM(X198:X201)</f>
        <v>46000</v>
      </c>
      <c r="Y197" s="197" t="n">
        <f aca="false">SUM(Y198:Y201)</f>
        <v>34000</v>
      </c>
      <c r="Z197" s="197" t="n">
        <f aca="false">SUM(Z198:Z201)</f>
        <v>49000</v>
      </c>
      <c r="AA197" s="197" t="n">
        <f aca="false">SUM(AA198:AA201)</f>
        <v>48000</v>
      </c>
      <c r="AB197" s="197" t="n">
        <f aca="false">SUM(AB198:AB201)</f>
        <v>40113.64</v>
      </c>
      <c r="AC197" s="197" t="n">
        <f aca="false">SUM(AC198:AC201)</f>
        <v>48000</v>
      </c>
      <c r="AD197" s="197" t="n">
        <f aca="false">SUM(AD198:AD201)</f>
        <v>36000</v>
      </c>
      <c r="AE197" s="197" t="n">
        <f aca="false">SUM(AE198:AE201)</f>
        <v>0</v>
      </c>
      <c r="AF197" s="197" t="n">
        <f aca="false">SUM(AF198:AF201)</f>
        <v>0</v>
      </c>
      <c r="AG197" s="197" t="n">
        <f aca="false">SUM(AG198:AG201)</f>
        <v>36000</v>
      </c>
      <c r="AH197" s="197" t="n">
        <f aca="false">SUM(AH198:AH201)</f>
        <v>16754.79</v>
      </c>
      <c r="AI197" s="197" t="n">
        <f aca="false">SUM(AI198:AI201)</f>
        <v>36000</v>
      </c>
      <c r="AJ197" s="197" t="n">
        <f aca="false">SUM(AJ198:AJ201)</f>
        <v>8051</v>
      </c>
      <c r="AK197" s="197" t="n">
        <f aca="false">SUM(AK198:AK201)</f>
        <v>70000</v>
      </c>
      <c r="AL197" s="197" t="n">
        <f aca="false">SUM(AL198:AL201)</f>
        <v>20000</v>
      </c>
      <c r="AM197" s="197" t="n">
        <f aca="false">SUM(AM198:AM201)</f>
        <v>0</v>
      </c>
      <c r="AN197" s="197" t="n">
        <f aca="false">SUM(AN198:AN201)</f>
        <v>90000</v>
      </c>
      <c r="AO197" s="176" t="n">
        <f aca="false">SUM(AN197/$AN$10)</f>
        <v>11945.0527573163</v>
      </c>
      <c r="AP197" s="188" t="n">
        <f aca="false">SUM(AP198:AP201)</f>
        <v>90000</v>
      </c>
      <c r="AQ197" s="188"/>
      <c r="AR197" s="176" t="n">
        <f aca="false">SUM(AP197/$AN$10)</f>
        <v>11945.0527573163</v>
      </c>
      <c r="AS197" s="188"/>
      <c r="AT197" s="188"/>
      <c r="AU197" s="176" t="n">
        <f aca="false">SUM(AU198:AU201)</f>
        <v>8737.97</v>
      </c>
      <c r="AV197" s="177" t="n">
        <f aca="false">SUM(AU197/AR197*100)</f>
        <v>73.1513721833333</v>
      </c>
      <c r="BB197" s="19" t="n">
        <f aca="false">SUM(AW197+AX197+AY197+AZ197+BA197)</f>
        <v>0</v>
      </c>
      <c r="BC197" s="143" t="n">
        <f aca="false">SUM(AU197-BB197)</f>
        <v>8737.97</v>
      </c>
    </row>
    <row r="198" customFormat="false" ht="12.75" hidden="true" customHeight="false" outlineLevel="0" collapsed="false">
      <c r="A198" s="193"/>
      <c r="B198" s="194"/>
      <c r="C198" s="194"/>
      <c r="D198" s="194"/>
      <c r="E198" s="194"/>
      <c r="F198" s="194"/>
      <c r="G198" s="194"/>
      <c r="H198" s="194"/>
      <c r="I198" s="195" t="n">
        <v>36611</v>
      </c>
      <c r="J198" s="196" t="s">
        <v>365</v>
      </c>
      <c r="K198" s="197" t="n">
        <v>8000</v>
      </c>
      <c r="L198" s="197" t="n">
        <v>10000</v>
      </c>
      <c r="M198" s="197" t="n">
        <v>10000</v>
      </c>
      <c r="N198" s="197" t="n">
        <v>82000</v>
      </c>
      <c r="O198" s="197" t="n">
        <v>82000</v>
      </c>
      <c r="P198" s="197" t="n">
        <v>82000</v>
      </c>
      <c r="Q198" s="197" t="n">
        <v>82000</v>
      </c>
      <c r="R198" s="197" t="n">
        <v>37145.75</v>
      </c>
      <c r="S198" s="188"/>
      <c r="T198" s="197" t="n">
        <v>13553.29</v>
      </c>
      <c r="U198" s="197"/>
      <c r="V198" s="176" t="n">
        <f aca="false">S198/P198*100</f>
        <v>0</v>
      </c>
      <c r="W198" s="188" t="n">
        <v>15000</v>
      </c>
      <c r="X198" s="188" t="n">
        <v>16000</v>
      </c>
      <c r="Y198" s="188" t="n">
        <v>20000</v>
      </c>
      <c r="Z198" s="188" t="n">
        <v>20000</v>
      </c>
      <c r="AA198" s="197" t="n">
        <v>20000</v>
      </c>
      <c r="AB198" s="188" t="n">
        <v>18888.64</v>
      </c>
      <c r="AC198" s="197" t="n">
        <v>20000</v>
      </c>
      <c r="AD198" s="197" t="n">
        <v>20000</v>
      </c>
      <c r="AE198" s="197"/>
      <c r="AF198" s="197"/>
      <c r="AG198" s="198" t="n">
        <v>20000</v>
      </c>
      <c r="AH198" s="197" t="n">
        <v>16754.79</v>
      </c>
      <c r="AI198" s="197" t="n">
        <v>20000</v>
      </c>
      <c r="AJ198" s="129" t="n">
        <v>7051</v>
      </c>
      <c r="AK198" s="197" t="n">
        <v>10000</v>
      </c>
      <c r="AL198" s="197"/>
      <c r="AM198" s="197"/>
      <c r="AN198" s="129" t="n">
        <f aca="false">SUM(AK198+AL198-AM198)</f>
        <v>10000</v>
      </c>
      <c r="AO198" s="176" t="n">
        <f aca="false">SUM(AN198/$AN$10)</f>
        <v>1327.22808414626</v>
      </c>
      <c r="AP198" s="131" t="n">
        <v>10000</v>
      </c>
      <c r="AQ198" s="131"/>
      <c r="AR198" s="176" t="n">
        <f aca="false">SUM(AP198/$AN$10)</f>
        <v>1327.22808414626</v>
      </c>
      <c r="AS198" s="131"/>
      <c r="AT198" s="131"/>
      <c r="AU198" s="176" t="n">
        <v>1363.61</v>
      </c>
      <c r="AV198" s="177" t="n">
        <f aca="false">SUM(AU198/AR198*100)</f>
        <v>102.74119545</v>
      </c>
      <c r="BA198" s="176" t="n">
        <v>1363.61</v>
      </c>
      <c r="BB198" s="19" t="n">
        <f aca="false">SUM(AW198+AX198+AY198+AZ198+BA198)</f>
        <v>1363.61</v>
      </c>
      <c r="BC198" s="143" t="n">
        <f aca="false">SUM(AU198-BB198)</f>
        <v>0</v>
      </c>
    </row>
    <row r="199" customFormat="false" ht="12.75" hidden="true" customHeight="false" outlineLevel="0" collapsed="false">
      <c r="A199" s="193"/>
      <c r="B199" s="194"/>
      <c r="C199" s="194"/>
      <c r="D199" s="194"/>
      <c r="E199" s="194"/>
      <c r="F199" s="194"/>
      <c r="G199" s="194"/>
      <c r="H199" s="194"/>
      <c r="I199" s="195" t="n">
        <v>36611</v>
      </c>
      <c r="J199" s="196" t="s">
        <v>366</v>
      </c>
      <c r="K199" s="197"/>
      <c r="L199" s="197"/>
      <c r="M199" s="197"/>
      <c r="N199" s="197"/>
      <c r="O199" s="197"/>
      <c r="P199" s="197"/>
      <c r="Q199" s="197"/>
      <c r="R199" s="197"/>
      <c r="S199" s="188"/>
      <c r="T199" s="197"/>
      <c r="U199" s="197"/>
      <c r="V199" s="176"/>
      <c r="W199" s="188"/>
      <c r="X199" s="188"/>
      <c r="Y199" s="188"/>
      <c r="Z199" s="188"/>
      <c r="AA199" s="197"/>
      <c r="AB199" s="188"/>
      <c r="AC199" s="197"/>
      <c r="AD199" s="197"/>
      <c r="AE199" s="197"/>
      <c r="AF199" s="197"/>
      <c r="AG199" s="198"/>
      <c r="AH199" s="197"/>
      <c r="AI199" s="197"/>
      <c r="AJ199" s="129"/>
      <c r="AK199" s="197" t="n">
        <v>28000</v>
      </c>
      <c r="AL199" s="197" t="n">
        <v>7000</v>
      </c>
      <c r="AM199" s="197"/>
      <c r="AN199" s="129" t="n">
        <f aca="false">SUM(AK199+AL199-AM199)</f>
        <v>35000</v>
      </c>
      <c r="AO199" s="176" t="n">
        <f aca="false">SUM(AN199/$AN$10)</f>
        <v>4645.29829451191</v>
      </c>
      <c r="AP199" s="131" t="n">
        <v>30000</v>
      </c>
      <c r="AQ199" s="131"/>
      <c r="AR199" s="176" t="n">
        <f aca="false">SUM(AP199/$AN$10)</f>
        <v>3981.68425243878</v>
      </c>
      <c r="AS199" s="131"/>
      <c r="AT199" s="131"/>
      <c r="AU199" s="176" t="n">
        <v>536.86</v>
      </c>
      <c r="AV199" s="177" t="n">
        <f aca="false">SUM(AU199/AR199*100)</f>
        <v>13.4832389</v>
      </c>
      <c r="BA199" s="176" t="n">
        <v>536.86</v>
      </c>
      <c r="BB199" s="19" t="n">
        <f aca="false">SUM(AW199+AX199+AY199+AZ199+BA199)</f>
        <v>536.86</v>
      </c>
      <c r="BC199" s="143" t="n">
        <f aca="false">SUM(AU199-BB199)</f>
        <v>0</v>
      </c>
    </row>
    <row r="200" customFormat="false" ht="12.75" hidden="true" customHeight="false" outlineLevel="0" collapsed="false">
      <c r="A200" s="193"/>
      <c r="B200" s="194"/>
      <c r="C200" s="194"/>
      <c r="D200" s="194"/>
      <c r="E200" s="194"/>
      <c r="F200" s="194"/>
      <c r="G200" s="194"/>
      <c r="H200" s="194"/>
      <c r="I200" s="195" t="n">
        <v>36611</v>
      </c>
      <c r="J200" s="196" t="s">
        <v>367</v>
      </c>
      <c r="K200" s="197"/>
      <c r="L200" s="197"/>
      <c r="M200" s="197"/>
      <c r="N200" s="197"/>
      <c r="O200" s="197"/>
      <c r="P200" s="197"/>
      <c r="Q200" s="197"/>
      <c r="R200" s="197"/>
      <c r="S200" s="188"/>
      <c r="T200" s="197"/>
      <c r="U200" s="197"/>
      <c r="V200" s="176"/>
      <c r="W200" s="188"/>
      <c r="X200" s="188"/>
      <c r="Y200" s="188"/>
      <c r="Z200" s="188"/>
      <c r="AA200" s="197"/>
      <c r="AB200" s="188"/>
      <c r="AC200" s="197"/>
      <c r="AD200" s="197"/>
      <c r="AE200" s="197"/>
      <c r="AF200" s="197"/>
      <c r="AG200" s="198"/>
      <c r="AH200" s="197"/>
      <c r="AI200" s="197"/>
      <c r="AJ200" s="129"/>
      <c r="AK200" s="197"/>
      <c r="AL200" s="197"/>
      <c r="AM200" s="197"/>
      <c r="AN200" s="129"/>
      <c r="AO200" s="176" t="n">
        <f aca="false">SUM(AN200/$AN$10)</f>
        <v>0</v>
      </c>
      <c r="AP200" s="131" t="n">
        <v>10000</v>
      </c>
      <c r="AQ200" s="131"/>
      <c r="AR200" s="176" t="n">
        <f aca="false">SUM(AP200/$AN$10)</f>
        <v>1327.22808414626</v>
      </c>
      <c r="AS200" s="131"/>
      <c r="AT200" s="131"/>
      <c r="AU200" s="176"/>
      <c r="AV200" s="177" t="n">
        <f aca="false">SUM(AU200/AR200*100)</f>
        <v>0</v>
      </c>
      <c r="BA200" s="176"/>
      <c r="BB200" s="19" t="n">
        <f aca="false">SUM(AW200+AX200+AY200+AZ200+BA200)</f>
        <v>0</v>
      </c>
      <c r="BC200" s="143" t="n">
        <f aca="false">SUM(AU200-BB200)</f>
        <v>0</v>
      </c>
    </row>
    <row r="201" customFormat="false" ht="12.75" hidden="true" customHeight="false" outlineLevel="0" collapsed="false">
      <c r="A201" s="193"/>
      <c r="B201" s="194"/>
      <c r="C201" s="194"/>
      <c r="D201" s="194"/>
      <c r="E201" s="194"/>
      <c r="F201" s="194"/>
      <c r="G201" s="194"/>
      <c r="H201" s="194"/>
      <c r="I201" s="206" t="n">
        <v>36611</v>
      </c>
      <c r="J201" s="196" t="s">
        <v>368</v>
      </c>
      <c r="K201" s="197"/>
      <c r="L201" s="197"/>
      <c r="M201" s="197"/>
      <c r="N201" s="197"/>
      <c r="O201" s="197"/>
      <c r="P201" s="197"/>
      <c r="Q201" s="197"/>
      <c r="R201" s="197"/>
      <c r="S201" s="188"/>
      <c r="T201" s="197"/>
      <c r="U201" s="197"/>
      <c r="V201" s="176"/>
      <c r="W201" s="188"/>
      <c r="X201" s="188" t="n">
        <v>30000</v>
      </c>
      <c r="Y201" s="188" t="n">
        <v>14000</v>
      </c>
      <c r="Z201" s="188" t="n">
        <v>29000</v>
      </c>
      <c r="AA201" s="197" t="n">
        <v>28000</v>
      </c>
      <c r="AB201" s="188" t="n">
        <v>21225</v>
      </c>
      <c r="AC201" s="197" t="n">
        <v>28000</v>
      </c>
      <c r="AD201" s="197" t="n">
        <v>16000</v>
      </c>
      <c r="AE201" s="197"/>
      <c r="AF201" s="197"/>
      <c r="AG201" s="198" t="n">
        <f aca="false">SUM(AD201+AE201-AF201)</f>
        <v>16000</v>
      </c>
      <c r="AH201" s="197"/>
      <c r="AI201" s="197" t="n">
        <v>16000</v>
      </c>
      <c r="AJ201" s="129" t="n">
        <v>1000</v>
      </c>
      <c r="AK201" s="197" t="n">
        <v>32000</v>
      </c>
      <c r="AL201" s="197" t="n">
        <v>13000</v>
      </c>
      <c r="AM201" s="197"/>
      <c r="AN201" s="129" t="n">
        <f aca="false">SUM(AK201+AL201-AM201)</f>
        <v>45000</v>
      </c>
      <c r="AO201" s="176" t="n">
        <f aca="false">SUM(AN201/$AN$10)</f>
        <v>5972.52637865817</v>
      </c>
      <c r="AP201" s="131" t="n">
        <v>40000</v>
      </c>
      <c r="AQ201" s="131"/>
      <c r="AR201" s="176" t="n">
        <f aca="false">SUM(AP201/$AN$10)</f>
        <v>5308.91233658504</v>
      </c>
      <c r="AS201" s="131"/>
      <c r="AT201" s="131"/>
      <c r="AU201" s="176" t="n">
        <v>6837.5</v>
      </c>
      <c r="AV201" s="177" t="n">
        <f aca="false">SUM(AU201/AR201*100)</f>
        <v>128.792859375</v>
      </c>
      <c r="BA201" s="176" t="n">
        <v>6837.5</v>
      </c>
      <c r="BB201" s="19" t="n">
        <f aca="false">SUM(AW201+AX201+AY201+AZ201+BA201)</f>
        <v>6837.5</v>
      </c>
      <c r="BC201" s="143" t="n">
        <f aca="false">SUM(AU201-BB201)</f>
        <v>0</v>
      </c>
    </row>
    <row r="202" customFormat="false" ht="12.75" hidden="true" customHeight="false" outlineLevel="0" collapsed="false">
      <c r="A202" s="189"/>
      <c r="B202" s="190"/>
      <c r="C202" s="190"/>
      <c r="D202" s="190"/>
      <c r="E202" s="190"/>
      <c r="F202" s="190"/>
      <c r="G202" s="190"/>
      <c r="H202" s="190"/>
      <c r="I202" s="191" t="n">
        <v>37</v>
      </c>
      <c r="J202" s="84" t="s">
        <v>359</v>
      </c>
      <c r="K202" s="192"/>
      <c r="L202" s="192"/>
      <c r="M202" s="192"/>
      <c r="N202" s="192"/>
      <c r="O202" s="192"/>
      <c r="P202" s="192"/>
      <c r="Q202" s="192"/>
      <c r="R202" s="192"/>
      <c r="S202" s="176"/>
      <c r="T202" s="192"/>
      <c r="U202" s="192"/>
      <c r="V202" s="176"/>
      <c r="W202" s="176"/>
      <c r="X202" s="176" t="n">
        <f aca="false">SUM(X203)</f>
        <v>30000</v>
      </c>
      <c r="Y202" s="176" t="n">
        <f aca="false">SUM(Y203)</f>
        <v>35500</v>
      </c>
      <c r="Z202" s="176" t="n">
        <f aca="false">SUM(Z203)</f>
        <v>20500</v>
      </c>
      <c r="AA202" s="176" t="n">
        <f aca="false">SUM(AA203)</f>
        <v>21000</v>
      </c>
      <c r="AB202" s="176" t="n">
        <f aca="false">SUM(AB203)</f>
        <v>0</v>
      </c>
      <c r="AC202" s="176" t="n">
        <f aca="false">SUM(AC203)</f>
        <v>21000</v>
      </c>
      <c r="AD202" s="176" t="n">
        <f aca="false">SUM(AD203)</f>
        <v>21000</v>
      </c>
      <c r="AE202" s="176" t="n">
        <f aca="false">SUM(AE203)</f>
        <v>0</v>
      </c>
      <c r="AF202" s="176" t="n">
        <f aca="false">SUM(AF203)</f>
        <v>0</v>
      </c>
      <c r="AG202" s="176" t="n">
        <f aca="false">SUM(AG203)</f>
        <v>37000</v>
      </c>
      <c r="AH202" s="176" t="n">
        <f aca="false">SUM(AH203)</f>
        <v>32468.11</v>
      </c>
      <c r="AI202" s="176" t="n">
        <f aca="false">SUM(AI203)</f>
        <v>36000</v>
      </c>
      <c r="AJ202" s="176" t="n">
        <f aca="false">SUM(AJ203)</f>
        <v>0</v>
      </c>
      <c r="AK202" s="176" t="n">
        <f aca="false">SUM(AK203)</f>
        <v>30000</v>
      </c>
      <c r="AL202" s="176" t="n">
        <f aca="false">SUM(AL203)</f>
        <v>8500</v>
      </c>
      <c r="AM202" s="176" t="n">
        <f aca="false">SUM(AM203)</f>
        <v>0</v>
      </c>
      <c r="AN202" s="176" t="n">
        <f aca="false">SUM(AN203)</f>
        <v>38500</v>
      </c>
      <c r="AO202" s="176" t="n">
        <f aca="false">SUM(AN202/$AN$10)</f>
        <v>5109.8281239631</v>
      </c>
      <c r="AP202" s="176" t="n">
        <f aca="false">SUM(AP203)</f>
        <v>43500</v>
      </c>
      <c r="AQ202" s="176"/>
      <c r="AR202" s="176" t="n">
        <f aca="false">SUM(AP202/$AN$10)</f>
        <v>5773.44216603623</v>
      </c>
      <c r="AS202" s="176" t="n">
        <v>45000</v>
      </c>
      <c r="AT202" s="176"/>
      <c r="AU202" s="176" t="n">
        <f aca="false">SUM(AU203)</f>
        <v>50.97</v>
      </c>
      <c r="AV202" s="177" t="n">
        <f aca="false">SUM(AU202/AR202*100)</f>
        <v>0.882835551724138</v>
      </c>
      <c r="BB202" s="19" t="n">
        <f aca="false">SUM(AW202+AX202+AY202+AZ202+BA202)</f>
        <v>0</v>
      </c>
      <c r="BC202" s="143" t="n">
        <f aca="false">SUM(AU202-BB202)</f>
        <v>50.97</v>
      </c>
    </row>
    <row r="203" customFormat="false" ht="12.75" hidden="true" customHeight="false" outlineLevel="0" collapsed="false">
      <c r="A203" s="193"/>
      <c r="B203" s="194" t="s">
        <v>83</v>
      </c>
      <c r="C203" s="194"/>
      <c r="D203" s="194"/>
      <c r="E203" s="194"/>
      <c r="F203" s="194"/>
      <c r="G203" s="194"/>
      <c r="H203" s="194"/>
      <c r="I203" s="195" t="n">
        <v>372</v>
      </c>
      <c r="J203" s="196" t="s">
        <v>360</v>
      </c>
      <c r="K203" s="197"/>
      <c r="L203" s="197"/>
      <c r="M203" s="197"/>
      <c r="N203" s="197"/>
      <c r="O203" s="197"/>
      <c r="P203" s="197"/>
      <c r="Q203" s="197"/>
      <c r="R203" s="197"/>
      <c r="S203" s="188"/>
      <c r="T203" s="197"/>
      <c r="U203" s="197"/>
      <c r="V203" s="176"/>
      <c r="W203" s="188"/>
      <c r="X203" s="188" t="n">
        <f aca="false">SUM(X204:X205)</f>
        <v>30000</v>
      </c>
      <c r="Y203" s="188" t="n">
        <f aca="false">SUM(Y204:Y205)</f>
        <v>35500</v>
      </c>
      <c r="Z203" s="188" t="n">
        <f aca="false">SUM(Z204:Z205)</f>
        <v>20500</v>
      </c>
      <c r="AA203" s="188" t="n">
        <f aca="false">SUM(AA204:AA205)</f>
        <v>21000</v>
      </c>
      <c r="AB203" s="188" t="n">
        <f aca="false">SUM(AB204:AB205)</f>
        <v>0</v>
      </c>
      <c r="AC203" s="188" t="n">
        <f aca="false">SUM(AC204:AC205)</f>
        <v>21000</v>
      </c>
      <c r="AD203" s="188" t="n">
        <f aca="false">SUM(AD204:AD205)</f>
        <v>21000</v>
      </c>
      <c r="AE203" s="188"/>
      <c r="AF203" s="188"/>
      <c r="AG203" s="198" t="n">
        <f aca="false">SUM(AG204:AG206)</f>
        <v>37000</v>
      </c>
      <c r="AH203" s="198" t="n">
        <f aca="false">SUM(AH204:AH206)</f>
        <v>32468.11</v>
      </c>
      <c r="AI203" s="198" t="n">
        <f aca="false">SUM(AI204:AI206)</f>
        <v>36000</v>
      </c>
      <c r="AJ203" s="198" t="n">
        <f aca="false">SUM(AJ204:AJ206)</f>
        <v>0</v>
      </c>
      <c r="AK203" s="198" t="n">
        <v>30000</v>
      </c>
      <c r="AL203" s="198" t="n">
        <f aca="false">SUM(AL204:AL206)</f>
        <v>8500</v>
      </c>
      <c r="AM203" s="198" t="n">
        <f aca="false">SUM(AM204:AM206)</f>
        <v>0</v>
      </c>
      <c r="AN203" s="198" t="n">
        <f aca="false">SUM(AN204:AN206)</f>
        <v>38500</v>
      </c>
      <c r="AO203" s="176" t="n">
        <f aca="false">SUM(AN203/$AN$10)</f>
        <v>5109.8281239631</v>
      </c>
      <c r="AP203" s="210" t="n">
        <f aca="false">SUM(AP204:AP206)</f>
        <v>43500</v>
      </c>
      <c r="AQ203" s="210"/>
      <c r="AR203" s="176" t="n">
        <f aca="false">SUM(AP203/$AN$10)</f>
        <v>5773.44216603623</v>
      </c>
      <c r="AS203" s="210"/>
      <c r="AT203" s="210"/>
      <c r="AU203" s="176" t="n">
        <f aca="false">SUM(AU204:AU206)</f>
        <v>50.97</v>
      </c>
      <c r="AV203" s="177" t="n">
        <f aca="false">SUM(AU203/AR203*100)</f>
        <v>0.882835551724138</v>
      </c>
      <c r="BB203" s="19" t="n">
        <f aca="false">SUM(AW203+AX203+AY203+AZ203+BA203)</f>
        <v>0</v>
      </c>
      <c r="BC203" s="143" t="n">
        <f aca="false">SUM(AU203-BB203)</f>
        <v>50.97</v>
      </c>
    </row>
    <row r="204" customFormat="false" ht="12.75" hidden="true" customHeight="false" outlineLevel="0" collapsed="false">
      <c r="A204" s="193"/>
      <c r="B204" s="194"/>
      <c r="C204" s="194"/>
      <c r="D204" s="194"/>
      <c r="E204" s="194"/>
      <c r="F204" s="194"/>
      <c r="G204" s="194"/>
      <c r="H204" s="194"/>
      <c r="I204" s="206" t="n">
        <v>37221</v>
      </c>
      <c r="J204" s="196" t="s">
        <v>369</v>
      </c>
      <c r="K204" s="197"/>
      <c r="L204" s="197"/>
      <c r="M204" s="197"/>
      <c r="N204" s="197"/>
      <c r="O204" s="197"/>
      <c r="P204" s="197"/>
      <c r="Q204" s="197"/>
      <c r="R204" s="197"/>
      <c r="S204" s="197"/>
      <c r="T204" s="197"/>
      <c r="U204" s="197"/>
      <c r="V204" s="197"/>
      <c r="W204" s="197" t="n">
        <v>10000</v>
      </c>
      <c r="X204" s="188" t="n">
        <v>25000</v>
      </c>
      <c r="Y204" s="188" t="n">
        <v>30000</v>
      </c>
      <c r="Z204" s="188" t="n">
        <v>15000</v>
      </c>
      <c r="AA204" s="197" t="n">
        <v>15000</v>
      </c>
      <c r="AB204" s="188"/>
      <c r="AC204" s="197" t="n">
        <v>15000</v>
      </c>
      <c r="AD204" s="197" t="n">
        <v>15000</v>
      </c>
      <c r="AE204" s="197"/>
      <c r="AF204" s="197"/>
      <c r="AG204" s="198" t="n">
        <f aca="false">SUM(AD204+AE204-AF204)</f>
        <v>15000</v>
      </c>
      <c r="AH204" s="197" t="n">
        <v>16468.11</v>
      </c>
      <c r="AI204" s="197" t="n">
        <v>14000</v>
      </c>
      <c r="AJ204" s="129" t="n">
        <v>0</v>
      </c>
      <c r="AK204" s="197" t="n">
        <v>14000</v>
      </c>
      <c r="AL204" s="197"/>
      <c r="AM204" s="197"/>
      <c r="AN204" s="129" t="n">
        <f aca="false">SUM(AK204+AL204-AM204)</f>
        <v>14000</v>
      </c>
      <c r="AO204" s="176" t="n">
        <f aca="false">SUM(AN204/$AN$10)</f>
        <v>1858.11931780476</v>
      </c>
      <c r="AP204" s="131" t="n">
        <v>15000</v>
      </c>
      <c r="AQ204" s="131"/>
      <c r="AR204" s="176" t="n">
        <f aca="false">SUM(AP204/$AN$10)</f>
        <v>1990.84212621939</v>
      </c>
      <c r="AS204" s="131"/>
      <c r="AT204" s="131"/>
      <c r="AU204" s="176" t="n">
        <v>50.97</v>
      </c>
      <c r="AV204" s="177" t="n">
        <f aca="false">SUM(AU204/AR204*100)</f>
        <v>2.5602231</v>
      </c>
      <c r="AW204" s="19" t="n">
        <v>50.97</v>
      </c>
      <c r="BB204" s="19" t="n">
        <f aca="false">SUM(AW204+AX204+AY204+AZ204+BA204)</f>
        <v>50.97</v>
      </c>
      <c r="BC204" s="143" t="n">
        <f aca="false">SUM(AU204-BB204)</f>
        <v>0</v>
      </c>
    </row>
    <row r="205" customFormat="false" ht="12.75" hidden="true" customHeight="false" outlineLevel="0" collapsed="false">
      <c r="A205" s="193"/>
      <c r="B205" s="194"/>
      <c r="C205" s="194"/>
      <c r="D205" s="194"/>
      <c r="E205" s="194"/>
      <c r="F205" s="194"/>
      <c r="G205" s="194"/>
      <c r="H205" s="194"/>
      <c r="I205" s="206" t="n">
        <v>37221</v>
      </c>
      <c r="J205" s="196" t="s">
        <v>370</v>
      </c>
      <c r="K205" s="197" t="n">
        <v>8000</v>
      </c>
      <c r="L205" s="197" t="n">
        <v>10000</v>
      </c>
      <c r="M205" s="197" t="n">
        <v>10000</v>
      </c>
      <c r="N205" s="197" t="n">
        <v>82000</v>
      </c>
      <c r="O205" s="197" t="n">
        <v>82000</v>
      </c>
      <c r="P205" s="197" t="n">
        <v>82000</v>
      </c>
      <c r="Q205" s="197" t="n">
        <v>82000</v>
      </c>
      <c r="R205" s="197" t="n">
        <v>37145.75</v>
      </c>
      <c r="S205" s="188"/>
      <c r="T205" s="197"/>
      <c r="U205" s="197"/>
      <c r="V205" s="176" t="n">
        <f aca="false">S205/P205*100</f>
        <v>0</v>
      </c>
      <c r="W205" s="188" t="n">
        <v>5000</v>
      </c>
      <c r="X205" s="197" t="n">
        <v>5000</v>
      </c>
      <c r="Y205" s="197" t="n">
        <v>5500</v>
      </c>
      <c r="Z205" s="197" t="n">
        <v>5500</v>
      </c>
      <c r="AA205" s="197" t="n">
        <v>6000</v>
      </c>
      <c r="AB205" s="197"/>
      <c r="AC205" s="197" t="n">
        <v>6000</v>
      </c>
      <c r="AD205" s="197" t="n">
        <v>6000</v>
      </c>
      <c r="AE205" s="197"/>
      <c r="AF205" s="197"/>
      <c r="AG205" s="198" t="n">
        <f aca="false">SUM(AD205+AE205-AF205)</f>
        <v>6000</v>
      </c>
      <c r="AH205" s="197" t="n">
        <v>0</v>
      </c>
      <c r="AI205" s="197" t="n">
        <v>6000</v>
      </c>
      <c r="AJ205" s="129" t="n">
        <v>0</v>
      </c>
      <c r="AK205" s="197" t="n">
        <v>0</v>
      </c>
      <c r="AL205" s="197" t="n">
        <v>8500</v>
      </c>
      <c r="AM205" s="197"/>
      <c r="AN205" s="129" t="n">
        <f aca="false">SUM(AK205+AL205-AM205)</f>
        <v>8500</v>
      </c>
      <c r="AO205" s="176" t="n">
        <f aca="false">SUM(AN205/$AN$10)</f>
        <v>1128.14387152432</v>
      </c>
      <c r="AP205" s="131" t="n">
        <v>8500</v>
      </c>
      <c r="AQ205" s="131"/>
      <c r="AR205" s="176" t="n">
        <f aca="false">SUM(AP205/$AN$10)</f>
        <v>1128.14387152432</v>
      </c>
      <c r="AS205" s="131"/>
      <c r="AT205" s="131"/>
      <c r="AU205" s="176"/>
      <c r="AV205" s="177" t="n">
        <f aca="false">SUM(AU205/AR205*100)</f>
        <v>0</v>
      </c>
      <c r="BB205" s="19" t="n">
        <f aca="false">SUM(AW205+AX205+AY205+AZ205+BA205)</f>
        <v>0</v>
      </c>
      <c r="BC205" s="143" t="n">
        <f aca="false">SUM(AU205-BB205)</f>
        <v>0</v>
      </c>
    </row>
    <row r="206" customFormat="false" ht="13.5" hidden="true" customHeight="true" outlineLevel="0" collapsed="false">
      <c r="A206" s="193"/>
      <c r="B206" s="194"/>
      <c r="C206" s="194"/>
      <c r="D206" s="194"/>
      <c r="E206" s="194"/>
      <c r="F206" s="194"/>
      <c r="G206" s="194"/>
      <c r="H206" s="194"/>
      <c r="I206" s="206" t="n">
        <v>37229</v>
      </c>
      <c r="J206" s="196" t="s">
        <v>371</v>
      </c>
      <c r="K206" s="197"/>
      <c r="L206" s="197"/>
      <c r="M206" s="197"/>
      <c r="N206" s="197"/>
      <c r="O206" s="197"/>
      <c r="P206" s="197"/>
      <c r="Q206" s="197"/>
      <c r="R206" s="197"/>
      <c r="S206" s="188"/>
      <c r="T206" s="197"/>
      <c r="U206" s="197"/>
      <c r="V206" s="176"/>
      <c r="W206" s="188"/>
      <c r="X206" s="188"/>
      <c r="Y206" s="188"/>
      <c r="Z206" s="188"/>
      <c r="AA206" s="197"/>
      <c r="AB206" s="188"/>
      <c r="AC206" s="197"/>
      <c r="AD206" s="197" t="n">
        <v>16000</v>
      </c>
      <c r="AE206" s="197"/>
      <c r="AF206" s="197"/>
      <c r="AG206" s="198" t="n">
        <f aca="false">SUM(AD206+AE206-AF206)</f>
        <v>16000</v>
      </c>
      <c r="AH206" s="197" t="n">
        <v>16000</v>
      </c>
      <c r="AI206" s="197" t="n">
        <v>16000</v>
      </c>
      <c r="AJ206" s="129" t="n">
        <v>0</v>
      </c>
      <c r="AK206" s="197" t="n">
        <v>16000</v>
      </c>
      <c r="AL206" s="197"/>
      <c r="AM206" s="197"/>
      <c r="AN206" s="129" t="n">
        <f aca="false">SUM(AK206+AL206-AM206)</f>
        <v>16000</v>
      </c>
      <c r="AO206" s="176" t="n">
        <f aca="false">SUM(AN206/$AN$10)</f>
        <v>2123.56493463402</v>
      </c>
      <c r="AP206" s="131" t="n">
        <v>20000</v>
      </c>
      <c r="AQ206" s="131"/>
      <c r="AR206" s="176" t="n">
        <f aca="false">SUM(AP206/$AN$10)</f>
        <v>2654.45616829252</v>
      </c>
      <c r="AS206" s="131"/>
      <c r="AT206" s="131"/>
      <c r="AU206" s="176"/>
      <c r="AV206" s="177" t="n">
        <f aca="false">SUM(AU206/AR206*100)</f>
        <v>0</v>
      </c>
      <c r="BB206" s="19" t="n">
        <f aca="false">SUM(AW206+AX206+AY206+AZ206+BA206)</f>
        <v>0</v>
      </c>
      <c r="BC206" s="143" t="n">
        <f aca="false">SUM(AU206-BB206)</f>
        <v>0</v>
      </c>
    </row>
    <row r="207" customFormat="false" ht="12.75" hidden="true" customHeight="false" outlineLevel="0" collapsed="false">
      <c r="A207" s="184" t="s">
        <v>372</v>
      </c>
      <c r="B207" s="209"/>
      <c r="C207" s="209"/>
      <c r="D207" s="209"/>
      <c r="E207" s="209"/>
      <c r="F207" s="209"/>
      <c r="G207" s="209"/>
      <c r="H207" s="209"/>
      <c r="I207" s="173" t="s">
        <v>373</v>
      </c>
      <c r="J207" s="174" t="s">
        <v>374</v>
      </c>
      <c r="K207" s="175" t="e">
        <f aca="false">SUM(K208+K229+#REF!)</f>
        <v>#REF!</v>
      </c>
      <c r="L207" s="175" t="e">
        <f aca="false">SUM(L208+L229+#REF!)</f>
        <v>#REF!</v>
      </c>
      <c r="M207" s="175" t="e">
        <f aca="false">SUM(M208+M229+#REF!)</f>
        <v>#REF!</v>
      </c>
      <c r="N207" s="175" t="e">
        <f aca="false">SUM(N208+N229+N220)</f>
        <v>#REF!</v>
      </c>
      <c r="O207" s="175" t="e">
        <f aca="false">SUM(O208+O229+O220)</f>
        <v>#REF!</v>
      </c>
      <c r="P207" s="175" t="e">
        <f aca="false">SUM(P208+P229+P220)</f>
        <v>#REF!</v>
      </c>
      <c r="Q207" s="175" t="e">
        <f aca="false">SUM(Q208+Q229+Q220)</f>
        <v>#REF!</v>
      </c>
      <c r="R207" s="175" t="e">
        <f aca="false">SUM(R208+R229+R220)</f>
        <v>#REF!</v>
      </c>
      <c r="S207" s="175" t="e">
        <f aca="false">SUM(S208+S229+S220)</f>
        <v>#REF!</v>
      </c>
      <c r="T207" s="175" t="e">
        <f aca="false">SUM(T208+T229+T220)</f>
        <v>#REF!</v>
      </c>
      <c r="U207" s="175" t="e">
        <f aca="false">SUM(U208+U229+U220)</f>
        <v>#REF!</v>
      </c>
      <c r="V207" s="175" t="e">
        <f aca="false">SUM(V208+V229+V220)</f>
        <v>#REF!</v>
      </c>
      <c r="W207" s="175" t="n">
        <f aca="false">SUM(W208+W229+W220)</f>
        <v>115000</v>
      </c>
      <c r="X207" s="175" t="n">
        <f aca="false">SUM(X208+X229+X220)</f>
        <v>150000</v>
      </c>
      <c r="Y207" s="175" t="n">
        <f aca="false">SUM(Y208+Y229+Y220)</f>
        <v>950000</v>
      </c>
      <c r="Z207" s="175" t="n">
        <f aca="false">SUM(Z208+Z229+Z220)</f>
        <v>1200000</v>
      </c>
      <c r="AA207" s="175" t="n">
        <f aca="false">SUM(AA208+AA229+AA220)</f>
        <v>950000</v>
      </c>
      <c r="AB207" s="175" t="n">
        <f aca="false">SUM(AB208+AB229+AB220)</f>
        <v>82368.21</v>
      </c>
      <c r="AC207" s="175" t="n">
        <f aca="false">SUM(AC208+AC229+AC220)</f>
        <v>1788000</v>
      </c>
      <c r="AD207" s="175" t="n">
        <f aca="false">SUM(AD208+AD229+AD220)</f>
        <v>1998000</v>
      </c>
      <c r="AE207" s="175" t="n">
        <f aca="false">SUM(AE208+AE229+AE220)</f>
        <v>0</v>
      </c>
      <c r="AF207" s="175" t="n">
        <f aca="false">SUM(AF208+AF229+AF220)</f>
        <v>0</v>
      </c>
      <c r="AG207" s="175" t="n">
        <f aca="false">SUM(AG208+AG229+AG220)</f>
        <v>1998000</v>
      </c>
      <c r="AH207" s="175" t="n">
        <f aca="false">SUM(AH208+AH229+AH220)</f>
        <v>610261.41</v>
      </c>
      <c r="AI207" s="175" t="n">
        <f aca="false">SUM(AI208+AI229+AI220)</f>
        <v>1850000</v>
      </c>
      <c r="AJ207" s="175" t="n">
        <f aca="false">SUM(AJ208+AJ229+AJ220)</f>
        <v>281229.98</v>
      </c>
      <c r="AK207" s="175" t="n">
        <f aca="false">SUM(AK208+AK229+AK220)</f>
        <v>2030000</v>
      </c>
      <c r="AL207" s="175" t="n">
        <f aca="false">SUM(AL208+AL229+AL220)</f>
        <v>320000</v>
      </c>
      <c r="AM207" s="175" t="n">
        <f aca="false">SUM(AM208+AM229+AM220)</f>
        <v>200000</v>
      </c>
      <c r="AN207" s="175" t="n">
        <f aca="false">SUM(AN208+AN229+AN220)</f>
        <v>2150000</v>
      </c>
      <c r="AO207" s="176" t="n">
        <f aca="false">SUM(AN207/$AN$10)</f>
        <v>285354.038091446</v>
      </c>
      <c r="AP207" s="176" t="n">
        <f aca="false">SUM(AP208+AP229+AP220)</f>
        <v>1600000</v>
      </c>
      <c r="AQ207" s="176" t="n">
        <f aca="false">SUM(AQ208+AQ229+AQ220)</f>
        <v>0</v>
      </c>
      <c r="AR207" s="176" t="n">
        <f aca="false">SUM(AP207/$AN$10)</f>
        <v>212356.493463402</v>
      </c>
      <c r="AS207" s="176" t="n">
        <f aca="false">SUM(AS208+AS229+AS220)</f>
        <v>1600000</v>
      </c>
      <c r="AT207" s="176" t="n">
        <f aca="false">SUM(AT208+AT229+AT220)</f>
        <v>0</v>
      </c>
      <c r="AU207" s="176" t="n">
        <f aca="false">SUM(AU208+AU220+AU229)</f>
        <v>9410.61</v>
      </c>
      <c r="AV207" s="177" t="n">
        <f aca="false">SUM(AU207/AR207*100)</f>
        <v>4.4315150653125</v>
      </c>
      <c r="BB207" s="19" t="n">
        <f aca="false">SUM(AW207+AX207+AY207+AZ207+BA207)</f>
        <v>0</v>
      </c>
      <c r="BC207" s="143" t="n">
        <f aca="false">SUM(AU207-BB207)</f>
        <v>9410.61</v>
      </c>
    </row>
    <row r="208" customFormat="false" ht="12.75" hidden="true" customHeight="false" outlineLevel="0" collapsed="false">
      <c r="A208" s="178" t="s">
        <v>375</v>
      </c>
      <c r="B208" s="172"/>
      <c r="C208" s="172"/>
      <c r="D208" s="172"/>
      <c r="E208" s="172"/>
      <c r="F208" s="172"/>
      <c r="G208" s="172"/>
      <c r="H208" s="172"/>
      <c r="I208" s="185" t="s">
        <v>207</v>
      </c>
      <c r="J208" s="186" t="s">
        <v>376</v>
      </c>
      <c r="K208" s="187" t="e">
        <f aca="false">SUM(K209)</f>
        <v>#REF!</v>
      </c>
      <c r="L208" s="187" t="e">
        <f aca="false">SUM(L209)</f>
        <v>#REF!</v>
      </c>
      <c r="M208" s="187" t="e">
        <f aca="false">SUM(M209)</f>
        <v>#REF!</v>
      </c>
      <c r="N208" s="187" t="e">
        <f aca="false">SUM(N209)</f>
        <v>#REF!</v>
      </c>
      <c r="O208" s="187" t="e">
        <f aca="false">SUM(O209)</f>
        <v>#REF!</v>
      </c>
      <c r="P208" s="187" t="e">
        <f aca="false">SUM(P209)</f>
        <v>#REF!</v>
      </c>
      <c r="Q208" s="187" t="e">
        <f aca="false">SUM(Q209)</f>
        <v>#REF!</v>
      </c>
      <c r="R208" s="187" t="e">
        <f aca="false">SUM(R209)</f>
        <v>#REF!</v>
      </c>
      <c r="S208" s="187" t="e">
        <f aca="false">SUM(S209)</f>
        <v>#REF!</v>
      </c>
      <c r="T208" s="187" t="e">
        <f aca="false">SUM(T209)</f>
        <v>#REF!</v>
      </c>
      <c r="U208" s="187" t="e">
        <f aca="false">SUM(U209)</f>
        <v>#REF!</v>
      </c>
      <c r="V208" s="187" t="e">
        <f aca="false">SUM(V209)</f>
        <v>#REF!</v>
      </c>
      <c r="W208" s="187" t="n">
        <f aca="false">SUM(W209)</f>
        <v>0</v>
      </c>
      <c r="X208" s="187" t="n">
        <f aca="false">SUM(X209)</f>
        <v>0</v>
      </c>
      <c r="Y208" s="187" t="n">
        <f aca="false">SUM(Y209)</f>
        <v>400000</v>
      </c>
      <c r="Z208" s="187" t="n">
        <f aca="false">SUM(Z209)</f>
        <v>650000</v>
      </c>
      <c r="AA208" s="187" t="n">
        <f aca="false">SUM(AA209)</f>
        <v>400000</v>
      </c>
      <c r="AB208" s="187" t="n">
        <f aca="false">SUM(AB209)</f>
        <v>75137.46</v>
      </c>
      <c r="AC208" s="187" t="n">
        <f aca="false">SUM(AC209)</f>
        <v>1238000</v>
      </c>
      <c r="AD208" s="187" t="n">
        <f aca="false">SUM(AD209)</f>
        <v>1498000</v>
      </c>
      <c r="AE208" s="187" t="n">
        <f aca="false">SUM(AE209)</f>
        <v>0</v>
      </c>
      <c r="AF208" s="187" t="n">
        <f aca="false">SUM(AF209)</f>
        <v>0</v>
      </c>
      <c r="AG208" s="187" t="n">
        <f aca="false">SUM(AG209)</f>
        <v>1498000</v>
      </c>
      <c r="AH208" s="187" t="n">
        <f aca="false">SUM(AH209)</f>
        <v>601936.41</v>
      </c>
      <c r="AI208" s="187" t="n">
        <f aca="false">SUM(AI209)</f>
        <v>1250000</v>
      </c>
      <c r="AJ208" s="187" t="n">
        <f aca="false">SUM(AJ209)</f>
        <v>278452.08</v>
      </c>
      <c r="AK208" s="187" t="n">
        <f aca="false">SUM(AK209)</f>
        <v>1650000</v>
      </c>
      <c r="AL208" s="187" t="n">
        <f aca="false">SUM(AL209)</f>
        <v>320000</v>
      </c>
      <c r="AM208" s="187" t="n">
        <f aca="false">SUM(AM209)</f>
        <v>200000</v>
      </c>
      <c r="AN208" s="187" t="n">
        <f aca="false">SUM(AN209)</f>
        <v>1770000</v>
      </c>
      <c r="AO208" s="176" t="n">
        <f aca="false">SUM(AN208/$AN$10)</f>
        <v>234919.370893888</v>
      </c>
      <c r="AP208" s="188" t="n">
        <f aca="false">SUM(AP209)</f>
        <v>1170000</v>
      </c>
      <c r="AQ208" s="188" t="n">
        <f aca="false">SUM(AQ209)</f>
        <v>0</v>
      </c>
      <c r="AR208" s="176" t="n">
        <f aca="false">SUM(AP208/$AN$10)</f>
        <v>155285.685845113</v>
      </c>
      <c r="AS208" s="188" t="n">
        <f aca="false">SUM(AS209)</f>
        <v>1200000</v>
      </c>
      <c r="AT208" s="188" t="n">
        <f aca="false">SUM(AT209)</f>
        <v>0</v>
      </c>
      <c r="AU208" s="176" t="n">
        <f aca="false">SUM(AU209)</f>
        <v>8594.48</v>
      </c>
      <c r="AV208" s="177" t="n">
        <f aca="false">SUM(AU208/AR208*100)</f>
        <v>5.53462474871795</v>
      </c>
      <c r="BB208" s="19" t="n">
        <f aca="false">SUM(AW208+AX208+AY208+AZ208+BA208)</f>
        <v>0</v>
      </c>
      <c r="BC208" s="143" t="n">
        <f aca="false">SUM(AU208-BB208)</f>
        <v>8594.48</v>
      </c>
    </row>
    <row r="209" customFormat="false" ht="12.75" hidden="true" customHeight="false" outlineLevel="0" collapsed="false">
      <c r="A209" s="178"/>
      <c r="B209" s="172"/>
      <c r="C209" s="172"/>
      <c r="D209" s="172"/>
      <c r="E209" s="172"/>
      <c r="F209" s="172"/>
      <c r="G209" s="172"/>
      <c r="H209" s="172"/>
      <c r="I209" s="185" t="s">
        <v>377</v>
      </c>
      <c r="J209" s="186"/>
      <c r="K209" s="187" t="e">
        <f aca="false">SUM(K212)</f>
        <v>#REF!</v>
      </c>
      <c r="L209" s="187" t="e">
        <f aca="false">SUM(L212)</f>
        <v>#REF!</v>
      </c>
      <c r="M209" s="187" t="e">
        <f aca="false">SUM(M212)</f>
        <v>#REF!</v>
      </c>
      <c r="N209" s="187" t="e">
        <f aca="false">SUM(N212)</f>
        <v>#REF!</v>
      </c>
      <c r="O209" s="187" t="e">
        <f aca="false">SUM(O212)</f>
        <v>#REF!</v>
      </c>
      <c r="P209" s="187" t="e">
        <f aca="false">SUM(P212)</f>
        <v>#REF!</v>
      </c>
      <c r="Q209" s="187" t="e">
        <f aca="false">SUM(Q212)</f>
        <v>#REF!</v>
      </c>
      <c r="R209" s="187" t="e">
        <f aca="false">SUM(R212)</f>
        <v>#REF!</v>
      </c>
      <c r="S209" s="187" t="e">
        <f aca="false">SUM(S212)</f>
        <v>#REF!</v>
      </c>
      <c r="T209" s="187" t="e">
        <f aca="false">SUM(T212)</f>
        <v>#REF!</v>
      </c>
      <c r="U209" s="187" t="e">
        <f aca="false">SUM(U212)</f>
        <v>#REF!</v>
      </c>
      <c r="V209" s="187" t="e">
        <f aca="false">SUM(V212)</f>
        <v>#REF!</v>
      </c>
      <c r="W209" s="187" t="n">
        <f aca="false">SUM(W212)</f>
        <v>0</v>
      </c>
      <c r="X209" s="187" t="n">
        <f aca="false">SUM(X212)</f>
        <v>0</v>
      </c>
      <c r="Y209" s="187" t="n">
        <f aca="false">SUM(Y212)</f>
        <v>400000</v>
      </c>
      <c r="Z209" s="187" t="n">
        <f aca="false">SUM(Z212)</f>
        <v>650000</v>
      </c>
      <c r="AA209" s="187" t="n">
        <f aca="false">SUM(AA212)</f>
        <v>400000</v>
      </c>
      <c r="AB209" s="187" t="n">
        <f aca="false">SUM(AB212)</f>
        <v>75137.46</v>
      </c>
      <c r="AC209" s="187" t="n">
        <f aca="false">SUM(AC212)</f>
        <v>1238000</v>
      </c>
      <c r="AD209" s="187" t="n">
        <f aca="false">SUM(AD212)</f>
        <v>1498000</v>
      </c>
      <c r="AE209" s="187" t="n">
        <f aca="false">SUM(AE212)</f>
        <v>0</v>
      </c>
      <c r="AF209" s="187" t="n">
        <f aca="false">SUM(AF212)</f>
        <v>0</v>
      </c>
      <c r="AG209" s="187" t="n">
        <f aca="false">SUM(AG212)</f>
        <v>1498000</v>
      </c>
      <c r="AH209" s="187" t="n">
        <f aca="false">SUM(AH212)</f>
        <v>601936.41</v>
      </c>
      <c r="AI209" s="187" t="n">
        <f aca="false">SUM(AI212)</f>
        <v>1250000</v>
      </c>
      <c r="AJ209" s="187" t="n">
        <f aca="false">SUM(AJ212)</f>
        <v>278452.08</v>
      </c>
      <c r="AK209" s="187" t="n">
        <f aca="false">SUM(AK212)</f>
        <v>1650000</v>
      </c>
      <c r="AL209" s="187" t="n">
        <f aca="false">SUM(AL212)</f>
        <v>320000</v>
      </c>
      <c r="AM209" s="187" t="n">
        <f aca="false">SUM(AM212)</f>
        <v>200000</v>
      </c>
      <c r="AN209" s="187" t="n">
        <f aca="false">SUM(AN212)</f>
        <v>1770000</v>
      </c>
      <c r="AO209" s="176" t="n">
        <f aca="false">SUM(AN209/$AN$10)</f>
        <v>234919.370893888</v>
      </c>
      <c r="AP209" s="188" t="n">
        <f aca="false">SUM(AP212)</f>
        <v>1170000</v>
      </c>
      <c r="AQ209" s="188" t="n">
        <f aca="false">SUM(AQ212)</f>
        <v>0</v>
      </c>
      <c r="AR209" s="176" t="n">
        <f aca="false">SUM(AP209/$AN$10)</f>
        <v>155285.685845113</v>
      </c>
      <c r="AS209" s="188" t="n">
        <f aca="false">SUM(AS212)</f>
        <v>1200000</v>
      </c>
      <c r="AT209" s="188" t="n">
        <f aca="false">SUM(AT212)</f>
        <v>0</v>
      </c>
      <c r="AU209" s="176" t="n">
        <f aca="false">SUM(AU212)</f>
        <v>8594.48</v>
      </c>
      <c r="AV209" s="177" t="n">
        <f aca="false">SUM(AU209/AR209*100)</f>
        <v>5.53462474871795</v>
      </c>
      <c r="BB209" s="19" t="n">
        <f aca="false">SUM(AW209+AX209+AY209+AZ209+BA209)</f>
        <v>0</v>
      </c>
      <c r="BC209" s="143" t="n">
        <f aca="false">SUM(AU209-BB209)</f>
        <v>8594.48</v>
      </c>
    </row>
    <row r="210" customFormat="false" ht="12.75" hidden="true" customHeight="false" outlineLevel="0" collapsed="false">
      <c r="A210" s="178"/>
      <c r="B210" s="172" t="s">
        <v>229</v>
      </c>
      <c r="C210" s="172"/>
      <c r="D210" s="172"/>
      <c r="E210" s="172"/>
      <c r="F210" s="172"/>
      <c r="G210" s="172"/>
      <c r="H210" s="172"/>
      <c r="I210" s="201" t="s">
        <v>230</v>
      </c>
      <c r="J210" s="186" t="s">
        <v>28</v>
      </c>
      <c r="K210" s="187"/>
      <c r="L210" s="187"/>
      <c r="M210" s="187"/>
      <c r="N210" s="187"/>
      <c r="O210" s="187"/>
      <c r="P210" s="187"/>
      <c r="Q210" s="187"/>
      <c r="R210" s="187"/>
      <c r="S210" s="187"/>
      <c r="T210" s="187"/>
      <c r="U210" s="187"/>
      <c r="V210" s="187"/>
      <c r="W210" s="187"/>
      <c r="X210" s="187"/>
      <c r="Y210" s="187"/>
      <c r="Z210" s="187"/>
      <c r="AA210" s="187"/>
      <c r="AB210" s="187"/>
      <c r="AC210" s="187"/>
      <c r="AD210" s="187"/>
      <c r="AE210" s="187"/>
      <c r="AF210" s="187"/>
      <c r="AG210" s="187"/>
      <c r="AH210" s="187"/>
      <c r="AI210" s="187"/>
      <c r="AJ210" s="187"/>
      <c r="AK210" s="187"/>
      <c r="AL210" s="187"/>
      <c r="AM210" s="187"/>
      <c r="AN210" s="187"/>
      <c r="AO210" s="176" t="n">
        <f aca="false">SUM(AN210/$AN$10)</f>
        <v>0</v>
      </c>
      <c r="AP210" s="188" t="n">
        <v>500000</v>
      </c>
      <c r="AQ210" s="188"/>
      <c r="AR210" s="176" t="n">
        <f aca="false">SUM(AP210/$AN$10)</f>
        <v>66361.404207313</v>
      </c>
      <c r="AS210" s="188"/>
      <c r="AT210" s="188"/>
      <c r="AU210" s="176" t="n">
        <v>8594.48</v>
      </c>
      <c r="AV210" s="177" t="n">
        <f aca="false">SUM(AU210/AR210*100)</f>
        <v>12.951021912</v>
      </c>
      <c r="BC210" s="143" t="n">
        <f aca="false">SUM(AU210-BB210)</f>
        <v>8594.48</v>
      </c>
    </row>
    <row r="211" customFormat="false" ht="12.75" hidden="true" customHeight="false" outlineLevel="0" collapsed="false">
      <c r="A211" s="178"/>
      <c r="B211" s="172" t="s">
        <v>229</v>
      </c>
      <c r="C211" s="172"/>
      <c r="D211" s="172"/>
      <c r="E211" s="172"/>
      <c r="F211" s="172"/>
      <c r="G211" s="172"/>
      <c r="H211" s="172"/>
      <c r="I211" s="185" t="s">
        <v>231</v>
      </c>
      <c r="J211" s="186" t="s">
        <v>232</v>
      </c>
      <c r="K211" s="187"/>
      <c r="L211" s="187"/>
      <c r="M211" s="187"/>
      <c r="N211" s="187"/>
      <c r="O211" s="187"/>
      <c r="P211" s="187"/>
      <c r="Q211" s="187"/>
      <c r="R211" s="187"/>
      <c r="S211" s="187"/>
      <c r="T211" s="187"/>
      <c r="U211" s="187"/>
      <c r="V211" s="187"/>
      <c r="W211" s="187"/>
      <c r="X211" s="187"/>
      <c r="Y211" s="187"/>
      <c r="Z211" s="187"/>
      <c r="AA211" s="187"/>
      <c r="AB211" s="187"/>
      <c r="AC211" s="187"/>
      <c r="AD211" s="187"/>
      <c r="AE211" s="187"/>
      <c r="AF211" s="187"/>
      <c r="AG211" s="187"/>
      <c r="AH211" s="187"/>
      <c r="AI211" s="187"/>
      <c r="AJ211" s="187"/>
      <c r="AK211" s="187"/>
      <c r="AL211" s="187"/>
      <c r="AM211" s="187"/>
      <c r="AN211" s="187"/>
      <c r="AO211" s="176" t="n">
        <f aca="false">SUM(AN211/$AN$10)</f>
        <v>0</v>
      </c>
      <c r="AP211" s="188" t="n">
        <v>670000</v>
      </c>
      <c r="AQ211" s="188"/>
      <c r="AR211" s="176" t="n">
        <f aca="false">SUM(AP211/$AN$10)</f>
        <v>88924.2816377995</v>
      </c>
      <c r="AS211" s="188"/>
      <c r="AT211" s="188"/>
      <c r="AU211" s="176"/>
      <c r="AV211" s="177" t="n">
        <f aca="false">SUM(AU211/AR211*100)</f>
        <v>0</v>
      </c>
      <c r="BC211" s="143" t="n">
        <f aca="false">SUM(AU211-BB211)</f>
        <v>0</v>
      </c>
    </row>
    <row r="212" customFormat="false" ht="12.75" hidden="true" customHeight="false" outlineLevel="0" collapsed="false">
      <c r="A212" s="189"/>
      <c r="B212" s="190"/>
      <c r="C212" s="190"/>
      <c r="D212" s="190"/>
      <c r="E212" s="190"/>
      <c r="F212" s="190"/>
      <c r="G212" s="190"/>
      <c r="H212" s="190"/>
      <c r="I212" s="191" t="n">
        <v>4</v>
      </c>
      <c r="J212" s="84" t="s">
        <v>71</v>
      </c>
      <c r="K212" s="192" t="e">
        <f aca="false">SUM(K213)</f>
        <v>#REF!</v>
      </c>
      <c r="L212" s="192" t="e">
        <f aca="false">SUM(L213)</f>
        <v>#REF!</v>
      </c>
      <c r="M212" s="192" t="e">
        <f aca="false">SUM(M213)</f>
        <v>#REF!</v>
      </c>
      <c r="N212" s="192" t="e">
        <f aca="false">SUM(N213)</f>
        <v>#REF!</v>
      </c>
      <c r="O212" s="192" t="e">
        <f aca="false">SUM(O213)</f>
        <v>#REF!</v>
      </c>
      <c r="P212" s="192" t="e">
        <f aca="false">SUM(P213)</f>
        <v>#REF!</v>
      </c>
      <c r="Q212" s="192" t="e">
        <f aca="false">SUM(Q213)</f>
        <v>#REF!</v>
      </c>
      <c r="R212" s="192" t="e">
        <f aca="false">SUM(R213)</f>
        <v>#REF!</v>
      </c>
      <c r="S212" s="192" t="e">
        <f aca="false">SUM(S213)</f>
        <v>#REF!</v>
      </c>
      <c r="T212" s="192" t="e">
        <f aca="false">SUM(T213)</f>
        <v>#REF!</v>
      </c>
      <c r="U212" s="192" t="e">
        <f aca="false">SUM(U213)</f>
        <v>#REF!</v>
      </c>
      <c r="V212" s="192" t="e">
        <f aca="false">SUM(V213)</f>
        <v>#REF!</v>
      </c>
      <c r="W212" s="192" t="n">
        <f aca="false">SUM(W213)</f>
        <v>0</v>
      </c>
      <c r="X212" s="192" t="n">
        <f aca="false">SUM(X213)</f>
        <v>0</v>
      </c>
      <c r="Y212" s="192" t="n">
        <f aca="false">SUM(Y213)</f>
        <v>400000</v>
      </c>
      <c r="Z212" s="192" t="n">
        <f aca="false">SUM(Z213)</f>
        <v>650000</v>
      </c>
      <c r="AA212" s="192" t="n">
        <f aca="false">SUM(AA213)</f>
        <v>400000</v>
      </c>
      <c r="AB212" s="192" t="n">
        <f aca="false">SUM(AB213)</f>
        <v>75137.46</v>
      </c>
      <c r="AC212" s="192" t="n">
        <f aca="false">SUM(AC213)</f>
        <v>1238000</v>
      </c>
      <c r="AD212" s="192" t="n">
        <f aca="false">SUM(AD213)</f>
        <v>1498000</v>
      </c>
      <c r="AE212" s="192" t="n">
        <f aca="false">SUM(AE213)</f>
        <v>0</v>
      </c>
      <c r="AF212" s="192" t="n">
        <f aca="false">SUM(AF213)</f>
        <v>0</v>
      </c>
      <c r="AG212" s="192" t="n">
        <f aca="false">SUM(AG213)</f>
        <v>1498000</v>
      </c>
      <c r="AH212" s="192" t="n">
        <f aca="false">SUM(AH213)</f>
        <v>601936.41</v>
      </c>
      <c r="AI212" s="192" t="n">
        <f aca="false">SUM(AI213)</f>
        <v>1250000</v>
      </c>
      <c r="AJ212" s="192" t="n">
        <f aca="false">SUM(AJ213)</f>
        <v>278452.08</v>
      </c>
      <c r="AK212" s="192" t="n">
        <f aca="false">SUM(AK213)</f>
        <v>1650000</v>
      </c>
      <c r="AL212" s="192" t="n">
        <f aca="false">SUM(AL213)</f>
        <v>320000</v>
      </c>
      <c r="AM212" s="192" t="n">
        <f aca="false">SUM(AM213)</f>
        <v>200000</v>
      </c>
      <c r="AN212" s="192" t="n">
        <f aca="false">SUM(AN213)</f>
        <v>1770000</v>
      </c>
      <c r="AO212" s="176" t="n">
        <f aca="false">SUM(AN212/$AN$10)</f>
        <v>234919.370893888</v>
      </c>
      <c r="AP212" s="176" t="n">
        <f aca="false">SUM(AP213)</f>
        <v>1170000</v>
      </c>
      <c r="AQ212" s="176" t="n">
        <f aca="false">SUM(AQ213)</f>
        <v>0</v>
      </c>
      <c r="AR212" s="176" t="n">
        <f aca="false">SUM(AP212/$AN$10)</f>
        <v>155285.685845113</v>
      </c>
      <c r="AS212" s="176" t="n">
        <f aca="false">SUM(AS213)</f>
        <v>1200000</v>
      </c>
      <c r="AT212" s="176" t="n">
        <f aca="false">SUM(AT213)</f>
        <v>0</v>
      </c>
      <c r="AU212" s="176" t="n">
        <f aca="false">SUM(AU213)</f>
        <v>8594.48</v>
      </c>
      <c r="AV212" s="177" t="n">
        <f aca="false">SUM(AU212/AR212*100)</f>
        <v>5.53462474871795</v>
      </c>
      <c r="BB212" s="19" t="n">
        <f aca="false">SUM(AW212+AX212+AY212+AZ212+BA212)</f>
        <v>0</v>
      </c>
      <c r="BC212" s="143" t="n">
        <f aca="false">SUM(AU212-BB212)</f>
        <v>8594.48</v>
      </c>
    </row>
    <row r="213" customFormat="false" ht="12.75" hidden="true" customHeight="false" outlineLevel="0" collapsed="false">
      <c r="A213" s="189"/>
      <c r="B213" s="190"/>
      <c r="C213" s="190"/>
      <c r="D213" s="190"/>
      <c r="E213" s="190"/>
      <c r="F213" s="190"/>
      <c r="G213" s="190"/>
      <c r="H213" s="190"/>
      <c r="I213" s="191" t="n">
        <v>42</v>
      </c>
      <c r="J213" s="84" t="s">
        <v>378</v>
      </c>
      <c r="K213" s="192" t="e">
        <f aca="false">SUM(K214)</f>
        <v>#REF!</v>
      </c>
      <c r="L213" s="192" t="e">
        <f aca="false">SUM(L214)</f>
        <v>#REF!</v>
      </c>
      <c r="M213" s="192" t="e">
        <f aca="false">SUM(M214)</f>
        <v>#REF!</v>
      </c>
      <c r="N213" s="192" t="e">
        <f aca="false">SUM(N214)</f>
        <v>#REF!</v>
      </c>
      <c r="O213" s="192" t="e">
        <f aca="false">SUM(O214)</f>
        <v>#REF!</v>
      </c>
      <c r="P213" s="192" t="e">
        <f aca="false">SUM(P214)</f>
        <v>#REF!</v>
      </c>
      <c r="Q213" s="192" t="e">
        <f aca="false">SUM(Q214)</f>
        <v>#REF!</v>
      </c>
      <c r="R213" s="192" t="e">
        <f aca="false">SUM(R214)</f>
        <v>#REF!</v>
      </c>
      <c r="S213" s="192" t="e">
        <f aca="false">SUM(S214)</f>
        <v>#REF!</v>
      </c>
      <c r="T213" s="192" t="e">
        <f aca="false">SUM(T214)</f>
        <v>#REF!</v>
      </c>
      <c r="U213" s="192" t="e">
        <f aca="false">SUM(U214)</f>
        <v>#REF!</v>
      </c>
      <c r="V213" s="192" t="e">
        <f aca="false">SUM(V214)</f>
        <v>#REF!</v>
      </c>
      <c r="W213" s="192" t="n">
        <f aca="false">SUM(W214)</f>
        <v>0</v>
      </c>
      <c r="X213" s="192" t="n">
        <f aca="false">SUM(X214)</f>
        <v>0</v>
      </c>
      <c r="Y213" s="192" t="n">
        <f aca="false">SUM(Y214)</f>
        <v>400000</v>
      </c>
      <c r="Z213" s="192" t="n">
        <f aca="false">SUM(Z214)</f>
        <v>650000</v>
      </c>
      <c r="AA213" s="192" t="n">
        <f aca="false">SUM(AA214)</f>
        <v>400000</v>
      </c>
      <c r="AB213" s="192" t="n">
        <f aca="false">SUM(AB214)</f>
        <v>75137.46</v>
      </c>
      <c r="AC213" s="192" t="n">
        <f aca="false">SUM(AC214)</f>
        <v>1238000</v>
      </c>
      <c r="AD213" s="192" t="n">
        <f aca="false">SUM(AD214)</f>
        <v>1498000</v>
      </c>
      <c r="AE213" s="192" t="n">
        <f aca="false">SUM(AE214)</f>
        <v>0</v>
      </c>
      <c r="AF213" s="192" t="n">
        <f aca="false">SUM(AF214)</f>
        <v>0</v>
      </c>
      <c r="AG213" s="192" t="n">
        <f aca="false">SUM(AG214)</f>
        <v>1498000</v>
      </c>
      <c r="AH213" s="192" t="n">
        <f aca="false">SUM(AH214)</f>
        <v>601936.41</v>
      </c>
      <c r="AI213" s="192" t="n">
        <f aca="false">SUM(AI214)</f>
        <v>1250000</v>
      </c>
      <c r="AJ213" s="192" t="n">
        <f aca="false">SUM(AJ214)</f>
        <v>278452.08</v>
      </c>
      <c r="AK213" s="192" t="n">
        <f aca="false">SUM(AK214)</f>
        <v>1650000</v>
      </c>
      <c r="AL213" s="192" t="n">
        <f aca="false">SUM(AL214)</f>
        <v>320000</v>
      </c>
      <c r="AM213" s="192" t="n">
        <f aca="false">SUM(AM214)</f>
        <v>200000</v>
      </c>
      <c r="AN213" s="192" t="n">
        <f aca="false">SUM(AN214)</f>
        <v>1770000</v>
      </c>
      <c r="AO213" s="176" t="n">
        <f aca="false">SUM(AN213/$AN$10)</f>
        <v>234919.370893888</v>
      </c>
      <c r="AP213" s="176" t="n">
        <f aca="false">SUM(AP214)</f>
        <v>1170000</v>
      </c>
      <c r="AQ213" s="176"/>
      <c r="AR213" s="176" t="n">
        <f aca="false">SUM(AP213/$AN$10)</f>
        <v>155285.685845113</v>
      </c>
      <c r="AS213" s="176" t="n">
        <v>1200000</v>
      </c>
      <c r="AT213" s="176"/>
      <c r="AU213" s="176" t="n">
        <f aca="false">SUM(AU214)</f>
        <v>8594.48</v>
      </c>
      <c r="AV213" s="177" t="n">
        <f aca="false">SUM(AU213/AR213*100)</f>
        <v>5.53462474871795</v>
      </c>
      <c r="BB213" s="19" t="n">
        <f aca="false">SUM(AW213+AX213+AY213+AZ213+BA213)</f>
        <v>0</v>
      </c>
      <c r="BC213" s="143" t="n">
        <f aca="false">SUM(AU213-BB213)</f>
        <v>8594.48</v>
      </c>
    </row>
    <row r="214" customFormat="false" ht="12.75" hidden="true" customHeight="false" outlineLevel="0" collapsed="false">
      <c r="A214" s="193"/>
      <c r="B214" s="194" t="s">
        <v>379</v>
      </c>
      <c r="C214" s="194"/>
      <c r="D214" s="194"/>
      <c r="E214" s="194"/>
      <c r="F214" s="194"/>
      <c r="G214" s="194"/>
      <c r="H214" s="194"/>
      <c r="I214" s="206" t="n">
        <v>421</v>
      </c>
      <c r="J214" s="196" t="s">
        <v>380</v>
      </c>
      <c r="K214" s="197" t="e">
        <f aca="false">SUM(#REF!)</f>
        <v>#REF!</v>
      </c>
      <c r="L214" s="197" t="e">
        <f aca="false">SUM(#REF!)</f>
        <v>#REF!</v>
      </c>
      <c r="M214" s="197" t="e">
        <f aca="false">SUM(#REF!)</f>
        <v>#REF!</v>
      </c>
      <c r="N214" s="197" t="e">
        <f aca="false">SUM(#REF!)</f>
        <v>#REF!</v>
      </c>
      <c r="O214" s="197" t="e">
        <f aca="false">SUM(#REF!)</f>
        <v>#REF!</v>
      </c>
      <c r="P214" s="197" t="e">
        <f aca="false">SUM(#REF!)</f>
        <v>#REF!</v>
      </c>
      <c r="Q214" s="197" t="e">
        <f aca="false">SUM(#REF!)</f>
        <v>#REF!</v>
      </c>
      <c r="R214" s="197" t="e">
        <f aca="false">SUM(#REF!)</f>
        <v>#REF!</v>
      </c>
      <c r="S214" s="197" t="e">
        <f aca="false">SUM(#REF!)</f>
        <v>#REF!</v>
      </c>
      <c r="T214" s="197" t="e">
        <f aca="false">SUM(#REF!)</f>
        <v>#REF!</v>
      </c>
      <c r="U214" s="197" t="e">
        <f aca="false">SUM(#REF!)</f>
        <v>#REF!</v>
      </c>
      <c r="V214" s="197" t="e">
        <f aca="false">SUM(#REF!)</f>
        <v>#REF!</v>
      </c>
      <c r="W214" s="197" t="n">
        <f aca="false">SUM(W215:W215)</f>
        <v>0</v>
      </c>
      <c r="X214" s="197" t="n">
        <f aca="false">SUM(X215:X215)</f>
        <v>0</v>
      </c>
      <c r="Y214" s="197" t="n">
        <f aca="false">SUM(Y215:Y219)</f>
        <v>400000</v>
      </c>
      <c r="Z214" s="197" t="n">
        <f aca="false">SUM(Z215:Z219)</f>
        <v>650000</v>
      </c>
      <c r="AA214" s="197" t="n">
        <f aca="false">SUM(AA215:AA219)</f>
        <v>400000</v>
      </c>
      <c r="AB214" s="197" t="n">
        <f aca="false">SUM(AB215:AB219)</f>
        <v>75137.46</v>
      </c>
      <c r="AC214" s="197" t="n">
        <f aca="false">SUM(AC215:AC219)</f>
        <v>1238000</v>
      </c>
      <c r="AD214" s="197" t="n">
        <f aca="false">SUM(AD215:AD219)</f>
        <v>1498000</v>
      </c>
      <c r="AE214" s="197" t="n">
        <f aca="false">SUM(AE215:AE219)</f>
        <v>0</v>
      </c>
      <c r="AF214" s="197" t="n">
        <f aca="false">SUM(AF215:AF219)</f>
        <v>0</v>
      </c>
      <c r="AG214" s="197" t="n">
        <f aca="false">SUM(AG215:AG219)</f>
        <v>1498000</v>
      </c>
      <c r="AH214" s="197" t="n">
        <f aca="false">SUM(AH215:AH219)</f>
        <v>601936.41</v>
      </c>
      <c r="AI214" s="197" t="n">
        <f aca="false">SUM(AI215:AI219)</f>
        <v>1250000</v>
      </c>
      <c r="AJ214" s="197" t="n">
        <f aca="false">SUM(AJ215:AJ219)</f>
        <v>278452.08</v>
      </c>
      <c r="AK214" s="197" t="n">
        <f aca="false">SUM(AK215:AK219)</f>
        <v>1650000</v>
      </c>
      <c r="AL214" s="197" t="n">
        <f aca="false">SUM(AL215:AL219)</f>
        <v>320000</v>
      </c>
      <c r="AM214" s="197" t="n">
        <f aca="false">SUM(AM215:AM219)</f>
        <v>200000</v>
      </c>
      <c r="AN214" s="197" t="n">
        <f aca="false">SUM(AN215:AN219)</f>
        <v>1770000</v>
      </c>
      <c r="AO214" s="176" t="n">
        <f aca="false">SUM(AN214/$AN$10)</f>
        <v>234919.370893888</v>
      </c>
      <c r="AP214" s="188" t="n">
        <f aca="false">SUM(AP215:AP219)</f>
        <v>1170000</v>
      </c>
      <c r="AQ214" s="188"/>
      <c r="AR214" s="176" t="n">
        <f aca="false">SUM(AP214/$AN$10)</f>
        <v>155285.685845113</v>
      </c>
      <c r="AS214" s="188"/>
      <c r="AT214" s="188"/>
      <c r="AU214" s="176" t="n">
        <f aca="false">SUM(AU216:AU219)</f>
        <v>8594.48</v>
      </c>
      <c r="AV214" s="177" t="n">
        <f aca="false">SUM(AU214/AR214*100)</f>
        <v>5.53462474871795</v>
      </c>
      <c r="BB214" s="19" t="n">
        <f aca="false">SUM(AW214+AX214+AY214+AZ214+BA214)</f>
        <v>0</v>
      </c>
      <c r="BC214" s="143" t="n">
        <f aca="false">SUM(AU214-BB214)</f>
        <v>8594.48</v>
      </c>
    </row>
    <row r="215" customFormat="false" ht="12.75" hidden="true" customHeight="false" outlineLevel="0" collapsed="false">
      <c r="A215" s="193"/>
      <c r="B215" s="194"/>
      <c r="C215" s="194"/>
      <c r="D215" s="194"/>
      <c r="E215" s="194"/>
      <c r="F215" s="194"/>
      <c r="G215" s="194"/>
      <c r="H215" s="194"/>
      <c r="I215" s="195" t="n">
        <v>42139</v>
      </c>
      <c r="J215" s="196" t="s">
        <v>381</v>
      </c>
      <c r="K215" s="197"/>
      <c r="L215" s="197"/>
      <c r="M215" s="197"/>
      <c r="N215" s="197"/>
      <c r="O215" s="197"/>
      <c r="P215" s="197"/>
      <c r="Q215" s="197"/>
      <c r="R215" s="197"/>
      <c r="S215" s="197"/>
      <c r="T215" s="197"/>
      <c r="U215" s="197"/>
      <c r="V215" s="176"/>
      <c r="W215" s="188"/>
      <c r="X215" s="188"/>
      <c r="Y215" s="188" t="n">
        <v>400000</v>
      </c>
      <c r="Z215" s="188" t="n">
        <v>500000</v>
      </c>
      <c r="AA215" s="197" t="n">
        <v>400000</v>
      </c>
      <c r="AB215" s="188"/>
      <c r="AC215" s="197" t="n">
        <v>200000</v>
      </c>
      <c r="AD215" s="197" t="n">
        <v>550000</v>
      </c>
      <c r="AE215" s="197"/>
      <c r="AF215" s="197"/>
      <c r="AG215" s="198" t="n">
        <f aca="false">SUM(AD215+AE215-AF215)</f>
        <v>550000</v>
      </c>
      <c r="AH215" s="197"/>
      <c r="AI215" s="197" t="n">
        <v>600000</v>
      </c>
      <c r="AJ215" s="129" t="n">
        <v>278452.08</v>
      </c>
      <c r="AK215" s="197" t="n">
        <v>600000</v>
      </c>
      <c r="AL215" s="197"/>
      <c r="AM215" s="197" t="n">
        <v>200000</v>
      </c>
      <c r="AN215" s="129" t="n">
        <f aca="false">SUM(AK215+AL215-AM215)</f>
        <v>400000</v>
      </c>
      <c r="AO215" s="176" t="n">
        <f aca="false">SUM(AN215/$AN$10)</f>
        <v>53089.1233658504</v>
      </c>
      <c r="AP215" s="131" t="n">
        <v>300000</v>
      </c>
      <c r="AQ215" s="131"/>
      <c r="AR215" s="176" t="n">
        <f aca="false">SUM(AP215/$AN$10)</f>
        <v>39816.8425243878</v>
      </c>
      <c r="AS215" s="131"/>
      <c r="AT215" s="131"/>
      <c r="AU215" s="176"/>
      <c r="AV215" s="177" t="n">
        <f aca="false">SUM(AU215/AR215*100)</f>
        <v>0</v>
      </c>
      <c r="BB215" s="19" t="n">
        <f aca="false">SUM(AW215+AX215+AY215+AZ215+BA215)</f>
        <v>0</v>
      </c>
      <c r="BC215" s="143" t="n">
        <f aca="false">SUM(AU215-BB215)</f>
        <v>0</v>
      </c>
    </row>
    <row r="216" customFormat="false" ht="12.75" hidden="true" customHeight="false" outlineLevel="0" collapsed="false">
      <c r="A216" s="193"/>
      <c r="B216" s="194"/>
      <c r="C216" s="194"/>
      <c r="D216" s="194"/>
      <c r="E216" s="194"/>
      <c r="F216" s="194"/>
      <c r="G216" s="194"/>
      <c r="H216" s="194"/>
      <c r="I216" s="195" t="n">
        <v>42139</v>
      </c>
      <c r="J216" s="196" t="s">
        <v>382</v>
      </c>
      <c r="K216" s="197"/>
      <c r="L216" s="197"/>
      <c r="M216" s="197"/>
      <c r="N216" s="197"/>
      <c r="O216" s="197"/>
      <c r="P216" s="197"/>
      <c r="Q216" s="197"/>
      <c r="R216" s="197"/>
      <c r="S216" s="197" t="n">
        <v>50000</v>
      </c>
      <c r="T216" s="197"/>
      <c r="U216" s="197"/>
      <c r="V216" s="176" t="e">
        <f aca="false">S216/P216*100</f>
        <v>#DIV/0!</v>
      </c>
      <c r="W216" s="188" t="n">
        <v>50000</v>
      </c>
      <c r="X216" s="197" t="n">
        <v>50000</v>
      </c>
      <c r="Y216" s="197"/>
      <c r="Z216" s="197" t="n">
        <v>50000</v>
      </c>
      <c r="AA216" s="197" t="n">
        <v>0</v>
      </c>
      <c r="AB216" s="188" t="n">
        <v>75137.46</v>
      </c>
      <c r="AC216" s="197" t="n">
        <v>200000</v>
      </c>
      <c r="AD216" s="197" t="n">
        <v>200000</v>
      </c>
      <c r="AE216" s="197"/>
      <c r="AF216" s="197"/>
      <c r="AG216" s="198" t="n">
        <f aca="false">SUM(AD216+AE216-AF216)</f>
        <v>200000</v>
      </c>
      <c r="AH216" s="197"/>
      <c r="AI216" s="197" t="n">
        <v>0</v>
      </c>
      <c r="AJ216" s="129" t="n">
        <v>0</v>
      </c>
      <c r="AK216" s="197" t="n">
        <v>0</v>
      </c>
      <c r="AL216" s="197"/>
      <c r="AM216" s="197"/>
      <c r="AN216" s="129" t="n">
        <f aca="false">SUM(AK216+AL216-AM216)</f>
        <v>0</v>
      </c>
      <c r="AO216" s="176" t="n">
        <f aca="false">SUM(AN216/$AN$10)</f>
        <v>0</v>
      </c>
      <c r="AP216" s="131"/>
      <c r="AQ216" s="131"/>
      <c r="AR216" s="176" t="n">
        <f aca="false">SUM(AP216/$AN$10)</f>
        <v>0</v>
      </c>
      <c r="AS216" s="131"/>
      <c r="AT216" s="131"/>
      <c r="AU216" s="176"/>
      <c r="AV216" s="177" t="e">
        <f aca="false">SUM(AU216/AR216*100)</f>
        <v>#DIV/0!</v>
      </c>
      <c r="BB216" s="19" t="n">
        <f aca="false">SUM(AW216+AX216+AY216+AZ216+BA216)</f>
        <v>0</v>
      </c>
      <c r="BC216" s="143" t="n">
        <f aca="false">SUM(AU216-BB216)</f>
        <v>0</v>
      </c>
    </row>
    <row r="217" customFormat="false" ht="12.75" hidden="true" customHeight="false" outlineLevel="0" collapsed="false">
      <c r="A217" s="193"/>
      <c r="B217" s="194"/>
      <c r="C217" s="194"/>
      <c r="D217" s="194"/>
      <c r="E217" s="194"/>
      <c r="F217" s="194"/>
      <c r="G217" s="194"/>
      <c r="H217" s="194"/>
      <c r="I217" s="195" t="n">
        <v>42141</v>
      </c>
      <c r="J217" s="196" t="s">
        <v>383</v>
      </c>
      <c r="K217" s="197"/>
      <c r="L217" s="197"/>
      <c r="M217" s="197"/>
      <c r="N217" s="197"/>
      <c r="O217" s="197"/>
      <c r="P217" s="197"/>
      <c r="Q217" s="197"/>
      <c r="R217" s="197"/>
      <c r="S217" s="197"/>
      <c r="T217" s="197"/>
      <c r="U217" s="197"/>
      <c r="V217" s="176"/>
      <c r="W217" s="188"/>
      <c r="X217" s="188"/>
      <c r="Y217" s="188"/>
      <c r="Z217" s="188" t="n">
        <v>100000</v>
      </c>
      <c r="AA217" s="197" t="n">
        <v>0</v>
      </c>
      <c r="AB217" s="188"/>
      <c r="AC217" s="197" t="n">
        <v>238000</v>
      </c>
      <c r="AD217" s="197" t="n">
        <v>238000</v>
      </c>
      <c r="AE217" s="197"/>
      <c r="AF217" s="197"/>
      <c r="AG217" s="198" t="n">
        <f aca="false">SUM(AD217+AE217-AF217)</f>
        <v>238000</v>
      </c>
      <c r="AH217" s="197" t="n">
        <v>100883.76</v>
      </c>
      <c r="AI217" s="197" t="n">
        <v>200000</v>
      </c>
      <c r="AJ217" s="129" t="n">
        <v>0</v>
      </c>
      <c r="AK217" s="197" t="n">
        <v>600000</v>
      </c>
      <c r="AL217" s="197"/>
      <c r="AM217" s="197"/>
      <c r="AN217" s="129" t="n">
        <f aca="false">SUM(AK217+AL217-AM217)</f>
        <v>600000</v>
      </c>
      <c r="AO217" s="176" t="n">
        <f aca="false">SUM(AN217/$AN$10)</f>
        <v>79633.6850487756</v>
      </c>
      <c r="AP217" s="131" t="n">
        <v>300000</v>
      </c>
      <c r="AQ217" s="131"/>
      <c r="AR217" s="176" t="n">
        <f aca="false">SUM(AP217/$AN$10)</f>
        <v>39816.8425243878</v>
      </c>
      <c r="AS217" s="131"/>
      <c r="AT217" s="131"/>
      <c r="AU217" s="176" t="n">
        <v>8594.48</v>
      </c>
      <c r="AV217" s="177" t="n">
        <f aca="false">SUM(AU217/AR217*100)</f>
        <v>21.58503652</v>
      </c>
      <c r="AY217" s="19" t="n">
        <v>8594.48</v>
      </c>
      <c r="BB217" s="19" t="n">
        <f aca="false">SUM(AW217+AX217+AY217+AZ217+BA217)</f>
        <v>8594.48</v>
      </c>
      <c r="BC217" s="143" t="n">
        <f aca="false">SUM(AU217-BB217)</f>
        <v>0</v>
      </c>
    </row>
    <row r="218" customFormat="false" ht="12.75" hidden="true" customHeight="false" outlineLevel="0" collapsed="false">
      <c r="A218" s="193"/>
      <c r="B218" s="194"/>
      <c r="C218" s="194"/>
      <c r="D218" s="194"/>
      <c r="E218" s="194"/>
      <c r="F218" s="194"/>
      <c r="G218" s="194"/>
      <c r="H218" s="194"/>
      <c r="I218" s="206" t="n">
        <v>42145</v>
      </c>
      <c r="J218" s="196" t="s">
        <v>384</v>
      </c>
      <c r="K218" s="197"/>
      <c r="L218" s="197"/>
      <c r="M218" s="197"/>
      <c r="N218" s="197"/>
      <c r="O218" s="197"/>
      <c r="P218" s="197"/>
      <c r="Q218" s="197"/>
      <c r="R218" s="197"/>
      <c r="S218" s="197"/>
      <c r="T218" s="197"/>
      <c r="U218" s="197"/>
      <c r="V218" s="176"/>
      <c r="W218" s="188"/>
      <c r="X218" s="188"/>
      <c r="Y218" s="188"/>
      <c r="Z218" s="188"/>
      <c r="AA218" s="197"/>
      <c r="AB218" s="188"/>
      <c r="AC218" s="197" t="n">
        <v>450000</v>
      </c>
      <c r="AD218" s="197" t="n">
        <v>390000</v>
      </c>
      <c r="AE218" s="197"/>
      <c r="AF218" s="197"/>
      <c r="AG218" s="198" t="n">
        <f aca="false">SUM(AD218+AE218-AF218)</f>
        <v>390000</v>
      </c>
      <c r="AH218" s="197" t="n">
        <v>382437.65</v>
      </c>
      <c r="AI218" s="197" t="n">
        <v>0</v>
      </c>
      <c r="AJ218" s="129" t="n">
        <v>0</v>
      </c>
      <c r="AK218" s="197" t="n">
        <v>0</v>
      </c>
      <c r="AL218" s="197" t="n">
        <v>320000</v>
      </c>
      <c r="AM218" s="197"/>
      <c r="AN218" s="129" t="n">
        <f aca="false">SUM(AK218+AL218-AM218)</f>
        <v>320000</v>
      </c>
      <c r="AO218" s="176" t="n">
        <f aca="false">SUM(AN218/$AN$10)</f>
        <v>42471.2986926803</v>
      </c>
      <c r="AP218" s="131" t="n">
        <v>320000</v>
      </c>
      <c r="AQ218" s="131"/>
      <c r="AR218" s="176" t="n">
        <f aca="false">SUM(AP218/$AN$10)</f>
        <v>42471.2986926803</v>
      </c>
      <c r="AS218" s="131"/>
      <c r="AT218" s="131"/>
      <c r="AU218" s="176"/>
      <c r="AV218" s="177" t="n">
        <f aca="false">SUM(AU218/AR218*100)</f>
        <v>0</v>
      </c>
      <c r="BB218" s="19" t="n">
        <f aca="false">SUM(AW218+AX218+AY218+AZ218+BA218)</f>
        <v>0</v>
      </c>
      <c r="BC218" s="143" t="n">
        <f aca="false">SUM(AU218-BB218)</f>
        <v>0</v>
      </c>
    </row>
    <row r="219" customFormat="false" ht="12.75" hidden="true" customHeight="false" outlineLevel="0" collapsed="false">
      <c r="A219" s="193"/>
      <c r="B219" s="194"/>
      <c r="C219" s="194"/>
      <c r="D219" s="194"/>
      <c r="E219" s="194"/>
      <c r="F219" s="194"/>
      <c r="G219" s="194"/>
      <c r="H219" s="194"/>
      <c r="I219" s="195" t="n">
        <v>42141</v>
      </c>
      <c r="J219" s="196" t="s">
        <v>385</v>
      </c>
      <c r="K219" s="197"/>
      <c r="L219" s="197"/>
      <c r="M219" s="197"/>
      <c r="N219" s="197"/>
      <c r="O219" s="197"/>
      <c r="P219" s="197"/>
      <c r="Q219" s="197"/>
      <c r="R219" s="197"/>
      <c r="S219" s="197"/>
      <c r="T219" s="197"/>
      <c r="U219" s="197"/>
      <c r="V219" s="176"/>
      <c r="W219" s="188"/>
      <c r="X219" s="188"/>
      <c r="Y219" s="188"/>
      <c r="Z219" s="188"/>
      <c r="AA219" s="197"/>
      <c r="AB219" s="188"/>
      <c r="AC219" s="197" t="n">
        <v>150000</v>
      </c>
      <c r="AD219" s="197" t="n">
        <v>120000</v>
      </c>
      <c r="AE219" s="197"/>
      <c r="AF219" s="197"/>
      <c r="AG219" s="198" t="n">
        <f aca="false">SUM(AD219+AE219-AF219)</f>
        <v>120000</v>
      </c>
      <c r="AH219" s="197" t="n">
        <v>118615</v>
      </c>
      <c r="AI219" s="197" t="n">
        <v>450000</v>
      </c>
      <c r="AJ219" s="129" t="n">
        <v>0</v>
      </c>
      <c r="AK219" s="197" t="n">
        <v>450000</v>
      </c>
      <c r="AL219" s="197"/>
      <c r="AM219" s="197"/>
      <c r="AN219" s="129" t="n">
        <f aca="false">SUM(AK219+AL219-AM219)</f>
        <v>450000</v>
      </c>
      <c r="AO219" s="176" t="n">
        <f aca="false">SUM(AN219/$AN$10)</f>
        <v>59725.2637865817</v>
      </c>
      <c r="AP219" s="131" t="n">
        <v>250000</v>
      </c>
      <c r="AQ219" s="131"/>
      <c r="AR219" s="176" t="n">
        <f aca="false">SUM(AP219/$AN$10)</f>
        <v>33180.7021036565</v>
      </c>
      <c r="AS219" s="131"/>
      <c r="AT219" s="131"/>
      <c r="AU219" s="176"/>
      <c r="AV219" s="177" t="n">
        <f aca="false">SUM(AU219/AR219*100)</f>
        <v>0</v>
      </c>
      <c r="BB219" s="19" t="n">
        <f aca="false">SUM(AW219+AX219+AY219+AZ219+BA219)</f>
        <v>0</v>
      </c>
      <c r="BC219" s="143" t="n">
        <f aca="false">SUM(AU219-BB219)</f>
        <v>0</v>
      </c>
    </row>
    <row r="220" customFormat="false" ht="12.75" hidden="true" customHeight="false" outlineLevel="0" collapsed="false">
      <c r="A220" s="178" t="s">
        <v>386</v>
      </c>
      <c r="B220" s="172"/>
      <c r="C220" s="172"/>
      <c r="D220" s="172"/>
      <c r="E220" s="172"/>
      <c r="F220" s="172"/>
      <c r="G220" s="172"/>
      <c r="H220" s="172"/>
      <c r="I220" s="185" t="s">
        <v>387</v>
      </c>
      <c r="J220" s="186"/>
      <c r="K220" s="187"/>
      <c r="L220" s="187"/>
      <c r="M220" s="187"/>
      <c r="N220" s="187" t="n">
        <f aca="false">SUM(N221)</f>
        <v>50000</v>
      </c>
      <c r="O220" s="187" t="n">
        <f aca="false">SUM(O221)</f>
        <v>50000</v>
      </c>
      <c r="P220" s="187" t="n">
        <f aca="false">SUM(P221)</f>
        <v>50000</v>
      </c>
      <c r="Q220" s="187" t="n">
        <f aca="false">SUM(Q221)</f>
        <v>50000</v>
      </c>
      <c r="R220" s="187" t="n">
        <f aca="false">SUM(R221)</f>
        <v>0</v>
      </c>
      <c r="S220" s="187" t="n">
        <f aca="false">SUM(S221)</f>
        <v>100000</v>
      </c>
      <c r="T220" s="187" t="n">
        <f aca="false">SUM(T221)</f>
        <v>0</v>
      </c>
      <c r="U220" s="187" t="n">
        <f aca="false">SUM(U221)</f>
        <v>0</v>
      </c>
      <c r="V220" s="187" t="e">
        <f aca="false">SUM(V221)</f>
        <v>#DIV/0!</v>
      </c>
      <c r="W220" s="187" t="n">
        <f aca="false">SUM(W221)</f>
        <v>100000</v>
      </c>
      <c r="X220" s="187" t="n">
        <f aca="false">SUM(X221)</f>
        <v>100000</v>
      </c>
      <c r="Y220" s="187" t="n">
        <f aca="false">SUM(Y221)</f>
        <v>500000</v>
      </c>
      <c r="Z220" s="187" t="n">
        <f aca="false">SUM(Z221)</f>
        <v>500000</v>
      </c>
      <c r="AA220" s="187" t="n">
        <f aca="false">SUM(AA221)</f>
        <v>500000</v>
      </c>
      <c r="AB220" s="187" t="n">
        <f aca="false">SUM(AB221)</f>
        <v>0</v>
      </c>
      <c r="AC220" s="187" t="n">
        <f aca="false">SUM(AC221)</f>
        <v>500000</v>
      </c>
      <c r="AD220" s="187" t="n">
        <f aca="false">SUM(AD221)</f>
        <v>450000</v>
      </c>
      <c r="AE220" s="187" t="n">
        <f aca="false">SUM(AE221)</f>
        <v>0</v>
      </c>
      <c r="AF220" s="187" t="n">
        <f aca="false">SUM(AF221)</f>
        <v>0</v>
      </c>
      <c r="AG220" s="187" t="n">
        <f aca="false">SUM(AG221)</f>
        <v>450000</v>
      </c>
      <c r="AH220" s="187" t="n">
        <f aca="false">SUM(AH221)</f>
        <v>0</v>
      </c>
      <c r="AI220" s="187" t="n">
        <f aca="false">SUM(AI221)</f>
        <v>550000</v>
      </c>
      <c r="AJ220" s="187" t="n">
        <f aca="false">SUM(AJ221)</f>
        <v>2777.9</v>
      </c>
      <c r="AK220" s="187" t="n">
        <f aca="false">SUM(AK221)</f>
        <v>330000</v>
      </c>
      <c r="AL220" s="187" t="n">
        <f aca="false">SUM(AL221)</f>
        <v>0</v>
      </c>
      <c r="AM220" s="187" t="n">
        <f aca="false">SUM(AM221)</f>
        <v>0</v>
      </c>
      <c r="AN220" s="187" t="n">
        <f aca="false">SUM(AN221)</f>
        <v>330000</v>
      </c>
      <c r="AO220" s="176" t="n">
        <f aca="false">SUM(AN220/$AN$10)</f>
        <v>43798.5267768266</v>
      </c>
      <c r="AP220" s="188" t="n">
        <f aca="false">SUM(AP221)</f>
        <v>330000</v>
      </c>
      <c r="AQ220" s="188" t="n">
        <f aca="false">SUM(AQ221)</f>
        <v>0</v>
      </c>
      <c r="AR220" s="176" t="n">
        <f aca="false">SUM(AP220/$AN$10)</f>
        <v>43798.5267768266</v>
      </c>
      <c r="AS220" s="188" t="n">
        <f aca="false">SUM(AS221)</f>
        <v>300000</v>
      </c>
      <c r="AT220" s="188" t="n">
        <f aca="false">SUM(AT221)</f>
        <v>0</v>
      </c>
      <c r="AU220" s="176" t="n">
        <f aca="false">SUM(AU221)</f>
        <v>678.55</v>
      </c>
      <c r="AV220" s="177" t="n">
        <f aca="false">SUM(AU220/AR220*100)</f>
        <v>1.54925302272727</v>
      </c>
      <c r="BB220" s="19" t="n">
        <f aca="false">SUM(AW220+AX220+AY220+AZ220+BA220)</f>
        <v>0</v>
      </c>
      <c r="BC220" s="143" t="n">
        <f aca="false">SUM(AU220-BB220)</f>
        <v>678.55</v>
      </c>
    </row>
    <row r="221" customFormat="false" ht="12.75" hidden="true" customHeight="false" outlineLevel="0" collapsed="false">
      <c r="A221" s="178"/>
      <c r="B221" s="172"/>
      <c r="C221" s="172"/>
      <c r="D221" s="172"/>
      <c r="E221" s="172"/>
      <c r="F221" s="172"/>
      <c r="G221" s="172"/>
      <c r="H221" s="172"/>
      <c r="I221" s="185" t="s">
        <v>388</v>
      </c>
      <c r="J221" s="186"/>
      <c r="K221" s="187"/>
      <c r="L221" s="187"/>
      <c r="M221" s="187"/>
      <c r="N221" s="187" t="n">
        <f aca="false">SUM(N224)</f>
        <v>50000</v>
      </c>
      <c r="O221" s="187" t="n">
        <f aca="false">SUM(O224)</f>
        <v>50000</v>
      </c>
      <c r="P221" s="187" t="n">
        <f aca="false">SUM(P224)</f>
        <v>50000</v>
      </c>
      <c r="Q221" s="187" t="n">
        <f aca="false">SUM(Q224)</f>
        <v>50000</v>
      </c>
      <c r="R221" s="187" t="n">
        <f aca="false">SUM(R224)</f>
        <v>0</v>
      </c>
      <c r="S221" s="187" t="n">
        <f aca="false">SUM(S224)</f>
        <v>100000</v>
      </c>
      <c r="T221" s="187" t="n">
        <f aca="false">SUM(T224)</f>
        <v>0</v>
      </c>
      <c r="U221" s="187" t="n">
        <f aca="false">SUM(U224)</f>
        <v>0</v>
      </c>
      <c r="V221" s="187" t="e">
        <f aca="false">SUM(V224)</f>
        <v>#DIV/0!</v>
      </c>
      <c r="W221" s="187" t="n">
        <f aca="false">SUM(W224)</f>
        <v>100000</v>
      </c>
      <c r="X221" s="187" t="n">
        <f aca="false">SUM(X224)</f>
        <v>100000</v>
      </c>
      <c r="Y221" s="187" t="n">
        <f aca="false">SUM(Y224)</f>
        <v>500000</v>
      </c>
      <c r="Z221" s="187" t="n">
        <f aca="false">SUM(Z224)</f>
        <v>500000</v>
      </c>
      <c r="AA221" s="187" t="n">
        <f aca="false">SUM(AA224)</f>
        <v>500000</v>
      </c>
      <c r="AB221" s="187" t="n">
        <f aca="false">SUM(AB224)</f>
        <v>0</v>
      </c>
      <c r="AC221" s="187" t="n">
        <f aca="false">SUM(AC224)</f>
        <v>500000</v>
      </c>
      <c r="AD221" s="187" t="n">
        <f aca="false">SUM(AD224)</f>
        <v>450000</v>
      </c>
      <c r="AE221" s="187" t="n">
        <f aca="false">SUM(AE224)</f>
        <v>0</v>
      </c>
      <c r="AF221" s="187" t="n">
        <f aca="false">SUM(AF224)</f>
        <v>0</v>
      </c>
      <c r="AG221" s="187" t="n">
        <f aca="false">SUM(AG224)</f>
        <v>450000</v>
      </c>
      <c r="AH221" s="187" t="n">
        <f aca="false">SUM(AH224)</f>
        <v>0</v>
      </c>
      <c r="AI221" s="187" t="n">
        <f aca="false">SUM(AI224)</f>
        <v>550000</v>
      </c>
      <c r="AJ221" s="187" t="n">
        <f aca="false">SUM(AJ224)</f>
        <v>2777.9</v>
      </c>
      <c r="AK221" s="187" t="n">
        <f aca="false">SUM(AK224)</f>
        <v>330000</v>
      </c>
      <c r="AL221" s="187" t="n">
        <f aca="false">SUM(AL224)</f>
        <v>0</v>
      </c>
      <c r="AM221" s="187" t="n">
        <f aca="false">SUM(AM224)</f>
        <v>0</v>
      </c>
      <c r="AN221" s="187" t="n">
        <f aca="false">SUM(AN224)</f>
        <v>330000</v>
      </c>
      <c r="AO221" s="176" t="n">
        <f aca="false">SUM(AN221/$AN$10)</f>
        <v>43798.5267768266</v>
      </c>
      <c r="AP221" s="188" t="n">
        <f aca="false">SUM(AP224)</f>
        <v>330000</v>
      </c>
      <c r="AQ221" s="188" t="n">
        <f aca="false">SUM(AQ224)</f>
        <v>0</v>
      </c>
      <c r="AR221" s="176" t="n">
        <f aca="false">SUM(AP221/$AN$10)</f>
        <v>43798.5267768266</v>
      </c>
      <c r="AS221" s="188" t="n">
        <f aca="false">SUM(AS224)</f>
        <v>300000</v>
      </c>
      <c r="AT221" s="188" t="n">
        <f aca="false">SUM(AT224)</f>
        <v>0</v>
      </c>
      <c r="AU221" s="176" t="n">
        <f aca="false">SUM(AU224)</f>
        <v>678.55</v>
      </c>
      <c r="AV221" s="177" t="n">
        <f aca="false">SUM(AU221/AR221*100)</f>
        <v>1.54925302272727</v>
      </c>
      <c r="BB221" s="19" t="n">
        <f aca="false">SUM(AW221+AX221+AY221+AZ221+BA221)</f>
        <v>0</v>
      </c>
      <c r="BC221" s="143" t="n">
        <f aca="false">SUM(AU221-BB221)</f>
        <v>678.55</v>
      </c>
    </row>
    <row r="222" customFormat="false" ht="12.75" hidden="true" customHeight="false" outlineLevel="0" collapsed="false">
      <c r="A222" s="178"/>
      <c r="B222" s="172" t="s">
        <v>229</v>
      </c>
      <c r="C222" s="172"/>
      <c r="D222" s="172"/>
      <c r="E222" s="172"/>
      <c r="F222" s="172"/>
      <c r="G222" s="172"/>
      <c r="H222" s="172"/>
      <c r="I222" s="201" t="s">
        <v>230</v>
      </c>
      <c r="J222" s="186" t="s">
        <v>28</v>
      </c>
      <c r="K222" s="187"/>
      <c r="L222" s="187"/>
      <c r="M222" s="187"/>
      <c r="N222" s="187"/>
      <c r="O222" s="187"/>
      <c r="P222" s="187"/>
      <c r="Q222" s="187"/>
      <c r="R222" s="187"/>
      <c r="S222" s="187"/>
      <c r="T222" s="187"/>
      <c r="U222" s="187"/>
      <c r="V222" s="187"/>
      <c r="W222" s="187"/>
      <c r="X222" s="187"/>
      <c r="Y222" s="187"/>
      <c r="Z222" s="187"/>
      <c r="AA222" s="187"/>
      <c r="AB222" s="187"/>
      <c r="AC222" s="187"/>
      <c r="AD222" s="187"/>
      <c r="AE222" s="187"/>
      <c r="AF222" s="187"/>
      <c r="AG222" s="187"/>
      <c r="AH222" s="187"/>
      <c r="AI222" s="187"/>
      <c r="AJ222" s="187"/>
      <c r="AK222" s="187"/>
      <c r="AL222" s="187"/>
      <c r="AM222" s="187"/>
      <c r="AN222" s="187"/>
      <c r="AO222" s="176" t="n">
        <f aca="false">SUM(AN222/$AN$10)</f>
        <v>0</v>
      </c>
      <c r="AP222" s="188" t="n">
        <v>300000</v>
      </c>
      <c r="AQ222" s="188"/>
      <c r="AR222" s="176" t="n">
        <f aca="false">SUM(AP222/$AN$10)</f>
        <v>39816.8425243878</v>
      </c>
      <c r="AS222" s="188"/>
      <c r="AT222" s="188"/>
      <c r="AU222" s="176" t="n">
        <v>678.55</v>
      </c>
      <c r="AV222" s="177" t="n">
        <f aca="false">SUM(AU222/AR222*100)</f>
        <v>1.704178325</v>
      </c>
      <c r="BC222" s="143" t="n">
        <f aca="false">SUM(AU222-BB222)</f>
        <v>678.55</v>
      </c>
    </row>
    <row r="223" customFormat="false" ht="12.75" hidden="true" customHeight="false" outlineLevel="0" collapsed="false">
      <c r="A223" s="178"/>
      <c r="B223" s="172" t="s">
        <v>229</v>
      </c>
      <c r="C223" s="172"/>
      <c r="D223" s="172"/>
      <c r="E223" s="172"/>
      <c r="F223" s="172"/>
      <c r="G223" s="172"/>
      <c r="H223" s="172"/>
      <c r="I223" s="185" t="s">
        <v>231</v>
      </c>
      <c r="J223" s="186" t="s">
        <v>232</v>
      </c>
      <c r="K223" s="187"/>
      <c r="L223" s="187"/>
      <c r="M223" s="187"/>
      <c r="N223" s="187"/>
      <c r="O223" s="187"/>
      <c r="P223" s="187"/>
      <c r="Q223" s="187"/>
      <c r="R223" s="187"/>
      <c r="S223" s="187"/>
      <c r="T223" s="187"/>
      <c r="U223" s="187"/>
      <c r="V223" s="187"/>
      <c r="W223" s="187"/>
      <c r="X223" s="187"/>
      <c r="Y223" s="187"/>
      <c r="Z223" s="187"/>
      <c r="AA223" s="187"/>
      <c r="AB223" s="187"/>
      <c r="AC223" s="187"/>
      <c r="AD223" s="187"/>
      <c r="AE223" s="187"/>
      <c r="AF223" s="187"/>
      <c r="AG223" s="187"/>
      <c r="AH223" s="187"/>
      <c r="AI223" s="187"/>
      <c r="AJ223" s="187"/>
      <c r="AK223" s="187"/>
      <c r="AL223" s="187"/>
      <c r="AM223" s="187"/>
      <c r="AN223" s="187"/>
      <c r="AO223" s="176" t="n">
        <f aca="false">SUM(AN223/$AN$10)</f>
        <v>0</v>
      </c>
      <c r="AP223" s="188" t="n">
        <v>30000</v>
      </c>
      <c r="AQ223" s="188"/>
      <c r="AR223" s="176" t="n">
        <f aca="false">SUM(AP223/$AN$10)</f>
        <v>3981.68425243878</v>
      </c>
      <c r="AS223" s="188"/>
      <c r="AT223" s="188"/>
      <c r="AU223" s="176"/>
      <c r="AV223" s="177" t="n">
        <f aca="false">SUM(AU223/AR223*100)</f>
        <v>0</v>
      </c>
      <c r="BC223" s="143" t="n">
        <f aca="false">SUM(AU223-BB223)</f>
        <v>0</v>
      </c>
    </row>
    <row r="224" customFormat="false" ht="12.75" hidden="true" customHeight="false" outlineLevel="0" collapsed="false">
      <c r="A224" s="189"/>
      <c r="B224" s="190"/>
      <c r="C224" s="190"/>
      <c r="D224" s="190"/>
      <c r="E224" s="190"/>
      <c r="F224" s="190"/>
      <c r="G224" s="190"/>
      <c r="H224" s="190"/>
      <c r="I224" s="191" t="n">
        <v>4</v>
      </c>
      <c r="J224" s="84" t="s">
        <v>71</v>
      </c>
      <c r="K224" s="192"/>
      <c r="L224" s="192"/>
      <c r="M224" s="192"/>
      <c r="N224" s="192" t="n">
        <f aca="false">SUM(N225)</f>
        <v>50000</v>
      </c>
      <c r="O224" s="192" t="n">
        <f aca="false">SUM(O225)</f>
        <v>50000</v>
      </c>
      <c r="P224" s="192" t="n">
        <f aca="false">SUM(P225)</f>
        <v>50000</v>
      </c>
      <c r="Q224" s="192" t="n">
        <f aca="false">SUM(Q225)</f>
        <v>50000</v>
      </c>
      <c r="R224" s="192" t="n">
        <f aca="false">SUM(R225)</f>
        <v>0</v>
      </c>
      <c r="S224" s="192" t="n">
        <f aca="false">SUM(S225)</f>
        <v>100000</v>
      </c>
      <c r="T224" s="192" t="n">
        <f aca="false">SUM(T225)</f>
        <v>0</v>
      </c>
      <c r="U224" s="192" t="n">
        <f aca="false">SUM(U225)</f>
        <v>0</v>
      </c>
      <c r="V224" s="192" t="e">
        <f aca="false">SUM(V225)</f>
        <v>#DIV/0!</v>
      </c>
      <c r="W224" s="192" t="n">
        <f aca="false">SUM(W225)</f>
        <v>100000</v>
      </c>
      <c r="X224" s="192" t="n">
        <f aca="false">SUM(X225)</f>
        <v>100000</v>
      </c>
      <c r="Y224" s="192" t="n">
        <f aca="false">SUM(Y225)</f>
        <v>500000</v>
      </c>
      <c r="Z224" s="192" t="n">
        <f aca="false">SUM(Z225)</f>
        <v>500000</v>
      </c>
      <c r="AA224" s="192" t="n">
        <f aca="false">SUM(AA225)</f>
        <v>500000</v>
      </c>
      <c r="AB224" s="192" t="n">
        <f aca="false">SUM(AB225)</f>
        <v>0</v>
      </c>
      <c r="AC224" s="192" t="n">
        <f aca="false">SUM(AC225)</f>
        <v>500000</v>
      </c>
      <c r="AD224" s="192" t="n">
        <f aca="false">SUM(AD225)</f>
        <v>450000</v>
      </c>
      <c r="AE224" s="192" t="n">
        <f aca="false">SUM(AE225)</f>
        <v>0</v>
      </c>
      <c r="AF224" s="192" t="n">
        <f aca="false">SUM(AF225)</f>
        <v>0</v>
      </c>
      <c r="AG224" s="192" t="n">
        <f aca="false">SUM(AG225)</f>
        <v>450000</v>
      </c>
      <c r="AH224" s="192" t="n">
        <f aca="false">SUM(AH225)</f>
        <v>0</v>
      </c>
      <c r="AI224" s="192" t="n">
        <f aca="false">SUM(AI225)</f>
        <v>550000</v>
      </c>
      <c r="AJ224" s="192" t="n">
        <f aca="false">SUM(AJ225)</f>
        <v>2777.9</v>
      </c>
      <c r="AK224" s="192" t="n">
        <f aca="false">SUM(AK225)</f>
        <v>330000</v>
      </c>
      <c r="AL224" s="192" t="n">
        <f aca="false">SUM(AL225)</f>
        <v>0</v>
      </c>
      <c r="AM224" s="192" t="n">
        <f aca="false">SUM(AM225)</f>
        <v>0</v>
      </c>
      <c r="AN224" s="192" t="n">
        <f aca="false">SUM(AN225)</f>
        <v>330000</v>
      </c>
      <c r="AO224" s="176" t="n">
        <f aca="false">SUM(AN224/$AN$10)</f>
        <v>43798.5267768266</v>
      </c>
      <c r="AP224" s="176" t="n">
        <f aca="false">SUM(AP225)</f>
        <v>330000</v>
      </c>
      <c r="AQ224" s="176" t="n">
        <f aca="false">SUM(AQ225)</f>
        <v>0</v>
      </c>
      <c r="AR224" s="176" t="n">
        <f aca="false">SUM(AP224/$AN$10)</f>
        <v>43798.5267768266</v>
      </c>
      <c r="AS224" s="176" t="n">
        <f aca="false">SUM(AS225)</f>
        <v>300000</v>
      </c>
      <c r="AT224" s="176" t="n">
        <f aca="false">SUM(AT225)</f>
        <v>0</v>
      </c>
      <c r="AU224" s="176" t="n">
        <f aca="false">SUM(AU225)</f>
        <v>678.55</v>
      </c>
      <c r="AV224" s="177" t="n">
        <f aca="false">SUM(AU224/AR224*100)</f>
        <v>1.54925302272727</v>
      </c>
      <c r="BB224" s="19" t="n">
        <f aca="false">SUM(AW224+AX224+AY224+AZ224+BA224)</f>
        <v>0</v>
      </c>
      <c r="BC224" s="143" t="n">
        <f aca="false">SUM(AU224-BB224)</f>
        <v>678.55</v>
      </c>
    </row>
    <row r="225" customFormat="false" ht="12.75" hidden="true" customHeight="false" outlineLevel="0" collapsed="false">
      <c r="A225" s="189"/>
      <c r="B225" s="190"/>
      <c r="C225" s="190"/>
      <c r="D225" s="190"/>
      <c r="E225" s="190"/>
      <c r="F225" s="190"/>
      <c r="G225" s="190"/>
      <c r="H225" s="190"/>
      <c r="I225" s="191" t="n">
        <v>42</v>
      </c>
      <c r="J225" s="84" t="s">
        <v>378</v>
      </c>
      <c r="K225" s="192"/>
      <c r="L225" s="192"/>
      <c r="M225" s="192"/>
      <c r="N225" s="192" t="n">
        <f aca="false">SUM(N226)</f>
        <v>50000</v>
      </c>
      <c r="O225" s="192" t="n">
        <f aca="false">SUM(O226)</f>
        <v>50000</v>
      </c>
      <c r="P225" s="192" t="n">
        <f aca="false">SUM(P226)</f>
        <v>50000</v>
      </c>
      <c r="Q225" s="192" t="n">
        <f aca="false">SUM(Q226)</f>
        <v>50000</v>
      </c>
      <c r="R225" s="192" t="n">
        <f aca="false">SUM(R226)</f>
        <v>0</v>
      </c>
      <c r="S225" s="192" t="n">
        <f aca="false">SUM(S226)</f>
        <v>100000</v>
      </c>
      <c r="T225" s="192" t="n">
        <f aca="false">SUM(T226)</f>
        <v>0</v>
      </c>
      <c r="U225" s="192" t="n">
        <f aca="false">SUM(U226)</f>
        <v>0</v>
      </c>
      <c r="V225" s="192" t="e">
        <f aca="false">SUM(V226)</f>
        <v>#DIV/0!</v>
      </c>
      <c r="W225" s="192" t="n">
        <f aca="false">SUM(W226)</f>
        <v>100000</v>
      </c>
      <c r="X225" s="192" t="n">
        <f aca="false">SUM(X226)</f>
        <v>100000</v>
      </c>
      <c r="Y225" s="192" t="n">
        <f aca="false">SUM(Y226)</f>
        <v>500000</v>
      </c>
      <c r="Z225" s="192" t="n">
        <f aca="false">SUM(Z226)</f>
        <v>500000</v>
      </c>
      <c r="AA225" s="192" t="n">
        <f aca="false">SUM(AA226)</f>
        <v>500000</v>
      </c>
      <c r="AB225" s="192" t="n">
        <f aca="false">SUM(AB226)</f>
        <v>0</v>
      </c>
      <c r="AC225" s="192" t="n">
        <f aca="false">SUM(AC226)</f>
        <v>500000</v>
      </c>
      <c r="AD225" s="192" t="n">
        <f aca="false">SUM(AD226)</f>
        <v>450000</v>
      </c>
      <c r="AE225" s="192" t="n">
        <f aca="false">SUM(AE226)</f>
        <v>0</v>
      </c>
      <c r="AF225" s="192" t="n">
        <f aca="false">SUM(AF226)</f>
        <v>0</v>
      </c>
      <c r="AG225" s="192" t="n">
        <f aca="false">SUM(AG226)</f>
        <v>450000</v>
      </c>
      <c r="AH225" s="192" t="n">
        <f aca="false">SUM(AH226)</f>
        <v>0</v>
      </c>
      <c r="AI225" s="192" t="n">
        <f aca="false">SUM(AI226)</f>
        <v>550000</v>
      </c>
      <c r="AJ225" s="192" t="n">
        <f aca="false">SUM(AJ226)</f>
        <v>2777.9</v>
      </c>
      <c r="AK225" s="192" t="n">
        <f aca="false">SUM(AK226)</f>
        <v>330000</v>
      </c>
      <c r="AL225" s="192" t="n">
        <f aca="false">SUM(AL226)</f>
        <v>0</v>
      </c>
      <c r="AM225" s="192" t="n">
        <f aca="false">SUM(AM226)</f>
        <v>0</v>
      </c>
      <c r="AN225" s="192" t="n">
        <f aca="false">SUM(AN226)</f>
        <v>330000</v>
      </c>
      <c r="AO225" s="176" t="n">
        <f aca="false">SUM(AN225/$AN$10)</f>
        <v>43798.5267768266</v>
      </c>
      <c r="AP225" s="176" t="n">
        <f aca="false">SUM(AP226)</f>
        <v>330000</v>
      </c>
      <c r="AQ225" s="176"/>
      <c r="AR225" s="176" t="n">
        <f aca="false">SUM(AP225/$AN$10)</f>
        <v>43798.5267768266</v>
      </c>
      <c r="AS225" s="176" t="n">
        <v>300000</v>
      </c>
      <c r="AT225" s="176"/>
      <c r="AU225" s="176" t="n">
        <f aca="false">SUM(AU226)</f>
        <v>678.55</v>
      </c>
      <c r="AV225" s="177" t="n">
        <f aca="false">SUM(AU225/AR225*100)</f>
        <v>1.54925302272727</v>
      </c>
      <c r="BB225" s="19" t="n">
        <f aca="false">SUM(AW225+AX225+AY225+AZ225+BA225)</f>
        <v>0</v>
      </c>
      <c r="BC225" s="143" t="n">
        <f aca="false">SUM(AU225-BB225)</f>
        <v>678.55</v>
      </c>
    </row>
    <row r="226" customFormat="false" ht="17.25" hidden="true" customHeight="true" outlineLevel="0" collapsed="false">
      <c r="A226" s="193"/>
      <c r="B226" s="194" t="s">
        <v>320</v>
      </c>
      <c r="C226" s="194"/>
      <c r="D226" s="194"/>
      <c r="E226" s="194"/>
      <c r="F226" s="194"/>
      <c r="G226" s="194"/>
      <c r="H226" s="194"/>
      <c r="I226" s="195" t="n">
        <v>421</v>
      </c>
      <c r="J226" s="196" t="s">
        <v>380</v>
      </c>
      <c r="K226" s="197"/>
      <c r="L226" s="197"/>
      <c r="M226" s="197"/>
      <c r="N226" s="197" t="n">
        <f aca="false">SUM(N227:N228)</f>
        <v>50000</v>
      </c>
      <c r="O226" s="197" t="n">
        <f aca="false">SUM(O227:O228)</f>
        <v>50000</v>
      </c>
      <c r="P226" s="197" t="n">
        <f aca="false">SUM(P227:P228)</f>
        <v>50000</v>
      </c>
      <c r="Q226" s="197" t="n">
        <f aca="false">SUM(Q227:Q228)</f>
        <v>50000</v>
      </c>
      <c r="R226" s="197" t="n">
        <f aca="false">SUM(R227:R228)</f>
        <v>0</v>
      </c>
      <c r="S226" s="197" t="n">
        <f aca="false">SUM(S227:S228)</f>
        <v>100000</v>
      </c>
      <c r="T226" s="197" t="n">
        <f aca="false">SUM(T227:T228)</f>
        <v>0</v>
      </c>
      <c r="U226" s="197" t="n">
        <f aca="false">SUM(U227:U228)</f>
        <v>0</v>
      </c>
      <c r="V226" s="197" t="e">
        <f aca="false">SUM(V227:V228)</f>
        <v>#DIV/0!</v>
      </c>
      <c r="W226" s="197" t="n">
        <f aca="false">SUM(W227:W228)</f>
        <v>100000</v>
      </c>
      <c r="X226" s="197" t="n">
        <f aca="false">SUM(X227:X228)</f>
        <v>100000</v>
      </c>
      <c r="Y226" s="197" t="n">
        <f aca="false">SUM(Y227:Y228)</f>
        <v>500000</v>
      </c>
      <c r="Z226" s="197" t="n">
        <f aca="false">SUM(Z227:Z228)</f>
        <v>500000</v>
      </c>
      <c r="AA226" s="197" t="n">
        <f aca="false">SUM(AA227:AA228)</f>
        <v>500000</v>
      </c>
      <c r="AB226" s="197" t="n">
        <f aca="false">SUM(AB227:AB228)</f>
        <v>0</v>
      </c>
      <c r="AC226" s="197" t="n">
        <f aca="false">SUM(AC227:AC228)</f>
        <v>500000</v>
      </c>
      <c r="AD226" s="197" t="n">
        <f aca="false">SUM(AD227:AD228)</f>
        <v>450000</v>
      </c>
      <c r="AE226" s="197" t="n">
        <f aca="false">SUM(AE227:AE228)</f>
        <v>0</v>
      </c>
      <c r="AF226" s="197" t="n">
        <f aca="false">SUM(AF227:AF228)</f>
        <v>0</v>
      </c>
      <c r="AG226" s="197" t="n">
        <f aca="false">SUM(AG227:AG228)</f>
        <v>450000</v>
      </c>
      <c r="AH226" s="197" t="n">
        <f aca="false">SUM(AH227:AH228)</f>
        <v>0</v>
      </c>
      <c r="AI226" s="197" t="n">
        <f aca="false">SUM(AI227:AI228)</f>
        <v>550000</v>
      </c>
      <c r="AJ226" s="197" t="n">
        <f aca="false">SUM(AJ227:AJ228)</f>
        <v>2777.9</v>
      </c>
      <c r="AK226" s="197" t="n">
        <f aca="false">SUM(AK227:AK228)</f>
        <v>330000</v>
      </c>
      <c r="AL226" s="197" t="n">
        <f aca="false">SUM(AL227:AL228)</f>
        <v>0</v>
      </c>
      <c r="AM226" s="197" t="n">
        <f aca="false">SUM(AM227:AM228)</f>
        <v>0</v>
      </c>
      <c r="AN226" s="197" t="n">
        <f aca="false">SUM(AN227:AN228)</f>
        <v>330000</v>
      </c>
      <c r="AO226" s="176" t="n">
        <f aca="false">SUM(AN226/$AN$10)</f>
        <v>43798.5267768266</v>
      </c>
      <c r="AP226" s="188" t="n">
        <f aca="false">SUM(AP227:AP228)</f>
        <v>330000</v>
      </c>
      <c r="AQ226" s="188"/>
      <c r="AR226" s="176" t="n">
        <f aca="false">SUM(AP226/$AN$10)</f>
        <v>43798.5267768266</v>
      </c>
      <c r="AS226" s="188"/>
      <c r="AT226" s="188"/>
      <c r="AU226" s="176" t="n">
        <f aca="false">SUM(AU227:AU228)</f>
        <v>678.55</v>
      </c>
      <c r="AV226" s="177" t="n">
        <f aca="false">SUM(AU226/AR226*100)</f>
        <v>1.54925302272727</v>
      </c>
      <c r="BB226" s="19" t="n">
        <f aca="false">SUM(AW226+AX226+AY226+AZ226+BA226)</f>
        <v>0</v>
      </c>
      <c r="BC226" s="143" t="n">
        <f aca="false">SUM(AU226-BB226)</f>
        <v>678.55</v>
      </c>
    </row>
    <row r="227" customFormat="false" ht="15" hidden="true" customHeight="true" outlineLevel="0" collapsed="false">
      <c r="A227" s="193"/>
      <c r="B227" s="194"/>
      <c r="C227" s="194"/>
      <c r="D227" s="194"/>
      <c r="E227" s="194"/>
      <c r="F227" s="194"/>
      <c r="G227" s="194"/>
      <c r="H227" s="194"/>
      <c r="I227" s="195" t="n">
        <v>42149</v>
      </c>
      <c r="J227" s="196" t="s">
        <v>389</v>
      </c>
      <c r="K227" s="197"/>
      <c r="L227" s="197"/>
      <c r="M227" s="197"/>
      <c r="N227" s="197" t="n">
        <v>50000</v>
      </c>
      <c r="O227" s="197" t="n">
        <v>50000</v>
      </c>
      <c r="P227" s="197" t="n">
        <v>50000</v>
      </c>
      <c r="Q227" s="197" t="n">
        <v>50000</v>
      </c>
      <c r="R227" s="197"/>
      <c r="S227" s="197" t="n">
        <v>50000</v>
      </c>
      <c r="T227" s="197"/>
      <c r="U227" s="197"/>
      <c r="V227" s="176" t="n">
        <f aca="false">S227/P227*100</f>
        <v>100</v>
      </c>
      <c r="W227" s="188" t="n">
        <v>50000</v>
      </c>
      <c r="X227" s="197" t="n">
        <v>50000</v>
      </c>
      <c r="Y227" s="197" t="n">
        <v>450000</v>
      </c>
      <c r="Z227" s="197" t="n">
        <v>450000</v>
      </c>
      <c r="AA227" s="197" t="n">
        <v>500000</v>
      </c>
      <c r="AB227" s="197"/>
      <c r="AC227" s="197" t="n">
        <v>500000</v>
      </c>
      <c r="AD227" s="197" t="n">
        <v>450000</v>
      </c>
      <c r="AE227" s="197"/>
      <c r="AF227" s="197"/>
      <c r="AG227" s="198" t="n">
        <f aca="false">SUM(AD227+AE227-AF227)</f>
        <v>450000</v>
      </c>
      <c r="AH227" s="197"/>
      <c r="AI227" s="197" t="n">
        <v>550000</v>
      </c>
      <c r="AJ227" s="129" t="n">
        <v>2777.9</v>
      </c>
      <c r="AK227" s="197" t="n">
        <v>300000</v>
      </c>
      <c r="AL227" s="188"/>
      <c r="AM227" s="197"/>
      <c r="AN227" s="129" t="n">
        <f aca="false">SUM(AK227+AL227-AM227)</f>
        <v>300000</v>
      </c>
      <c r="AO227" s="176" t="n">
        <f aca="false">SUM(AN227/$AN$10)</f>
        <v>39816.8425243878</v>
      </c>
      <c r="AP227" s="131" t="n">
        <v>300000</v>
      </c>
      <c r="AQ227" s="131"/>
      <c r="AR227" s="176" t="n">
        <f aca="false">SUM(AP227/$AN$10)</f>
        <v>39816.8425243878</v>
      </c>
      <c r="AS227" s="131"/>
      <c r="AT227" s="131"/>
      <c r="AU227" s="176" t="n">
        <v>678.55</v>
      </c>
      <c r="AV227" s="177" t="n">
        <f aca="false">SUM(AU227/AR227*100)</f>
        <v>1.704178325</v>
      </c>
      <c r="AY227" s="19" t="n">
        <v>678.55</v>
      </c>
      <c r="BB227" s="19" t="n">
        <f aca="false">SUM(AW227+AX227+AY227+AZ227+BA227)</f>
        <v>678.55</v>
      </c>
      <c r="BC227" s="143" t="n">
        <f aca="false">SUM(AU227-BB227)</f>
        <v>0</v>
      </c>
      <c r="BD227" s="0" t="n">
        <v>100000</v>
      </c>
    </row>
    <row r="228" customFormat="false" ht="12.75" hidden="true" customHeight="false" outlineLevel="0" collapsed="false">
      <c r="A228" s="193"/>
      <c r="B228" s="194"/>
      <c r="C228" s="194"/>
      <c r="D228" s="194"/>
      <c r="E228" s="194"/>
      <c r="F228" s="194"/>
      <c r="G228" s="194"/>
      <c r="H228" s="194"/>
      <c r="I228" s="195" t="n">
        <v>42141</v>
      </c>
      <c r="J228" s="196" t="s">
        <v>390</v>
      </c>
      <c r="K228" s="197"/>
      <c r="L228" s="197"/>
      <c r="M228" s="197"/>
      <c r="N228" s="197"/>
      <c r="O228" s="197"/>
      <c r="P228" s="197"/>
      <c r="Q228" s="197"/>
      <c r="R228" s="197"/>
      <c r="S228" s="197" t="n">
        <v>50000</v>
      </c>
      <c r="T228" s="197"/>
      <c r="U228" s="197"/>
      <c r="V228" s="176" t="e">
        <f aca="false">S228/P228*100</f>
        <v>#DIV/0!</v>
      </c>
      <c r="W228" s="188" t="n">
        <v>50000</v>
      </c>
      <c r="X228" s="197" t="n">
        <v>50000</v>
      </c>
      <c r="Y228" s="197" t="n">
        <v>50000</v>
      </c>
      <c r="Z228" s="197" t="n">
        <v>50000</v>
      </c>
      <c r="AA228" s="197" t="n">
        <v>0</v>
      </c>
      <c r="AB228" s="197"/>
      <c r="AC228" s="197" t="n">
        <v>0</v>
      </c>
      <c r="AD228" s="197"/>
      <c r="AE228" s="197"/>
      <c r="AF228" s="197"/>
      <c r="AG228" s="198" t="n">
        <f aca="false">SUM(AC228+AE228-AF228)</f>
        <v>0</v>
      </c>
      <c r="AH228" s="197"/>
      <c r="AI228" s="197" t="n">
        <v>0</v>
      </c>
      <c r="AJ228" s="129" t="n">
        <v>0</v>
      </c>
      <c r="AK228" s="197" t="n">
        <v>30000</v>
      </c>
      <c r="AL228" s="197"/>
      <c r="AM228" s="197"/>
      <c r="AN228" s="129" t="n">
        <f aca="false">SUM(AK228+AL228-AM228)</f>
        <v>30000</v>
      </c>
      <c r="AO228" s="176" t="n">
        <f aca="false">SUM(AN228/$AN$10)</f>
        <v>3981.68425243878</v>
      </c>
      <c r="AP228" s="131" t="n">
        <v>30000</v>
      </c>
      <c r="AQ228" s="131"/>
      <c r="AR228" s="176" t="n">
        <f aca="false">SUM(AP228/$AN$10)</f>
        <v>3981.68425243878</v>
      </c>
      <c r="AS228" s="131"/>
      <c r="AT228" s="131"/>
      <c r="AU228" s="176"/>
      <c r="AV228" s="177" t="n">
        <f aca="false">SUM(AU228/AR228*100)</f>
        <v>0</v>
      </c>
      <c r="BB228" s="19" t="n">
        <f aca="false">SUM(AW228+AX228+AY228+AZ228+BA228)</f>
        <v>0</v>
      </c>
      <c r="BC228" s="143" t="n">
        <f aca="false">SUM(AU228-BB228)</f>
        <v>0</v>
      </c>
    </row>
    <row r="229" customFormat="false" ht="12.75" hidden="true" customHeight="false" outlineLevel="0" collapsed="false">
      <c r="A229" s="178" t="s">
        <v>391</v>
      </c>
      <c r="B229" s="172"/>
      <c r="C229" s="172"/>
      <c r="D229" s="172"/>
      <c r="E229" s="172"/>
      <c r="F229" s="172"/>
      <c r="G229" s="172"/>
      <c r="H229" s="172"/>
      <c r="I229" s="185" t="s">
        <v>207</v>
      </c>
      <c r="J229" s="186" t="s">
        <v>392</v>
      </c>
      <c r="K229" s="187" t="n">
        <f aca="false">SUM(K230)</f>
        <v>170587.68</v>
      </c>
      <c r="L229" s="187" t="n">
        <f aca="false">SUM(L230)</f>
        <v>30000</v>
      </c>
      <c r="M229" s="187" t="n">
        <f aca="false">SUM(M230)</f>
        <v>30000</v>
      </c>
      <c r="N229" s="187" t="n">
        <f aca="false">SUM(N230)</f>
        <v>15000</v>
      </c>
      <c r="O229" s="187" t="n">
        <f aca="false">SUM(O230)</f>
        <v>15000</v>
      </c>
      <c r="P229" s="187" t="n">
        <f aca="false">SUM(P230)</f>
        <v>13000</v>
      </c>
      <c r="Q229" s="187" t="n">
        <f aca="false">SUM(Q230)</f>
        <v>13000</v>
      </c>
      <c r="R229" s="187" t="n">
        <f aca="false">SUM(R230)</f>
        <v>0</v>
      </c>
      <c r="S229" s="187" t="n">
        <f aca="false">SUM(S230)</f>
        <v>13000</v>
      </c>
      <c r="T229" s="187" t="n">
        <f aca="false">SUM(T230)</f>
        <v>0</v>
      </c>
      <c r="U229" s="187" t="n">
        <f aca="false">SUM(U230)</f>
        <v>0</v>
      </c>
      <c r="V229" s="187" t="n">
        <f aca="false">SUM(V230)</f>
        <v>100</v>
      </c>
      <c r="W229" s="187" t="n">
        <f aca="false">SUM(W230)</f>
        <v>15000</v>
      </c>
      <c r="X229" s="187" t="n">
        <f aca="false">SUM(X230)</f>
        <v>50000</v>
      </c>
      <c r="Y229" s="187" t="n">
        <f aca="false">SUM(Y230)</f>
        <v>50000</v>
      </c>
      <c r="Z229" s="187" t="n">
        <f aca="false">SUM(Z230)</f>
        <v>50000</v>
      </c>
      <c r="AA229" s="187" t="n">
        <f aca="false">SUM(AA230)</f>
        <v>50000</v>
      </c>
      <c r="AB229" s="187" t="n">
        <f aca="false">SUM(AB230)</f>
        <v>7230.75</v>
      </c>
      <c r="AC229" s="187" t="n">
        <f aca="false">SUM(AC230)</f>
        <v>50000</v>
      </c>
      <c r="AD229" s="187" t="n">
        <f aca="false">SUM(AD230)</f>
        <v>50000</v>
      </c>
      <c r="AE229" s="187" t="n">
        <f aca="false">SUM(AE230)</f>
        <v>0</v>
      </c>
      <c r="AF229" s="187" t="n">
        <f aca="false">SUM(AF230)</f>
        <v>0</v>
      </c>
      <c r="AG229" s="187" t="n">
        <f aca="false">SUM(AG230)</f>
        <v>50000</v>
      </c>
      <c r="AH229" s="187" t="n">
        <f aca="false">SUM(AH230)</f>
        <v>8325</v>
      </c>
      <c r="AI229" s="187" t="n">
        <f aca="false">SUM(AI230)</f>
        <v>50000</v>
      </c>
      <c r="AJ229" s="187" t="n">
        <f aca="false">SUM(AJ230)</f>
        <v>0</v>
      </c>
      <c r="AK229" s="187" t="n">
        <f aca="false">SUM(AK230)</f>
        <v>50000</v>
      </c>
      <c r="AL229" s="187" t="n">
        <f aca="false">SUM(AL230)</f>
        <v>0</v>
      </c>
      <c r="AM229" s="187" t="n">
        <f aca="false">SUM(AM230)</f>
        <v>0</v>
      </c>
      <c r="AN229" s="187" t="n">
        <f aca="false">SUM(AN230)</f>
        <v>50000</v>
      </c>
      <c r="AO229" s="176" t="n">
        <f aca="false">SUM(AN229/$AN$10)</f>
        <v>6636.1404207313</v>
      </c>
      <c r="AP229" s="188" t="n">
        <f aca="false">SUM(AP230)</f>
        <v>100000</v>
      </c>
      <c r="AQ229" s="188" t="n">
        <f aca="false">SUM(AQ230)</f>
        <v>0</v>
      </c>
      <c r="AR229" s="176" t="n">
        <f aca="false">SUM(AP229/$AN$10)</f>
        <v>13272.2808414626</v>
      </c>
      <c r="AS229" s="188" t="n">
        <f aca="false">SUM(AS230)</f>
        <v>100000</v>
      </c>
      <c r="AT229" s="188" t="n">
        <f aca="false">SUM(AT230)</f>
        <v>0</v>
      </c>
      <c r="AU229" s="176" t="n">
        <f aca="false">SUM(AU230)</f>
        <v>137.58</v>
      </c>
      <c r="AV229" s="177" t="n">
        <f aca="false">SUM(AU229/AR229*100)</f>
        <v>1.03659651</v>
      </c>
      <c r="BB229" s="19" t="n">
        <f aca="false">SUM(AW229+AX229+AY229+AZ229+BA229)</f>
        <v>0</v>
      </c>
      <c r="BC229" s="143" t="n">
        <f aca="false">SUM(AU229-BB229)</f>
        <v>137.58</v>
      </c>
    </row>
    <row r="230" customFormat="false" ht="12.75" hidden="true" customHeight="false" outlineLevel="0" collapsed="false">
      <c r="A230" s="178"/>
      <c r="B230" s="172"/>
      <c r="C230" s="172"/>
      <c r="D230" s="172"/>
      <c r="E230" s="172"/>
      <c r="F230" s="172"/>
      <c r="G230" s="172"/>
      <c r="H230" s="172"/>
      <c r="I230" s="185" t="s">
        <v>393</v>
      </c>
      <c r="J230" s="186"/>
      <c r="K230" s="187" t="n">
        <f aca="false">SUM(K232)</f>
        <v>170587.68</v>
      </c>
      <c r="L230" s="187" t="n">
        <f aca="false">SUM(L232)</f>
        <v>30000</v>
      </c>
      <c r="M230" s="187" t="n">
        <f aca="false">SUM(M232)</f>
        <v>30000</v>
      </c>
      <c r="N230" s="187" t="n">
        <f aca="false">SUM(N232)</f>
        <v>15000</v>
      </c>
      <c r="O230" s="187" t="n">
        <f aca="false">SUM(O232)</f>
        <v>15000</v>
      </c>
      <c r="P230" s="187" t="n">
        <f aca="false">SUM(P232)</f>
        <v>13000</v>
      </c>
      <c r="Q230" s="187" t="n">
        <f aca="false">SUM(Q232)</f>
        <v>13000</v>
      </c>
      <c r="R230" s="187" t="n">
        <f aca="false">SUM(R232)</f>
        <v>0</v>
      </c>
      <c r="S230" s="187" t="n">
        <f aca="false">SUM(S232)</f>
        <v>13000</v>
      </c>
      <c r="T230" s="187" t="n">
        <f aca="false">SUM(T232)</f>
        <v>0</v>
      </c>
      <c r="U230" s="187" t="n">
        <f aca="false">SUM(U232)</f>
        <v>0</v>
      </c>
      <c r="V230" s="187" t="n">
        <f aca="false">SUM(V232)</f>
        <v>100</v>
      </c>
      <c r="W230" s="187" t="n">
        <f aca="false">SUM(W232)</f>
        <v>15000</v>
      </c>
      <c r="X230" s="187" t="n">
        <f aca="false">SUM(X232)</f>
        <v>50000</v>
      </c>
      <c r="Y230" s="187" t="n">
        <f aca="false">SUM(Y232)</f>
        <v>50000</v>
      </c>
      <c r="Z230" s="187" t="n">
        <f aca="false">SUM(Z232)</f>
        <v>50000</v>
      </c>
      <c r="AA230" s="187" t="n">
        <f aca="false">SUM(AA232)</f>
        <v>50000</v>
      </c>
      <c r="AB230" s="187" t="n">
        <f aca="false">SUM(AB232)</f>
        <v>7230.75</v>
      </c>
      <c r="AC230" s="187" t="n">
        <f aca="false">SUM(AC232)</f>
        <v>50000</v>
      </c>
      <c r="AD230" s="187" t="n">
        <f aca="false">SUM(AD232)</f>
        <v>50000</v>
      </c>
      <c r="AE230" s="187" t="n">
        <f aca="false">SUM(AE232)</f>
        <v>0</v>
      </c>
      <c r="AF230" s="187" t="n">
        <f aca="false">SUM(AF232)</f>
        <v>0</v>
      </c>
      <c r="AG230" s="187" t="n">
        <f aca="false">SUM(AG232)</f>
        <v>50000</v>
      </c>
      <c r="AH230" s="187" t="n">
        <f aca="false">SUM(AH232)</f>
        <v>8325</v>
      </c>
      <c r="AI230" s="187" t="n">
        <f aca="false">SUM(AI232)</f>
        <v>50000</v>
      </c>
      <c r="AJ230" s="187" t="n">
        <f aca="false">SUM(AJ232)</f>
        <v>0</v>
      </c>
      <c r="AK230" s="187" t="n">
        <f aca="false">SUM(AK232)</f>
        <v>50000</v>
      </c>
      <c r="AL230" s="187" t="n">
        <f aca="false">SUM(AL232)</f>
        <v>0</v>
      </c>
      <c r="AM230" s="187" t="n">
        <f aca="false">SUM(AM232)</f>
        <v>0</v>
      </c>
      <c r="AN230" s="187" t="n">
        <f aca="false">SUM(AN232)</f>
        <v>50000</v>
      </c>
      <c r="AO230" s="176" t="n">
        <f aca="false">SUM(AN230/$AN$10)</f>
        <v>6636.1404207313</v>
      </c>
      <c r="AP230" s="188" t="n">
        <f aca="false">SUM(AP232)</f>
        <v>100000</v>
      </c>
      <c r="AQ230" s="188" t="n">
        <f aca="false">SUM(AQ232)</f>
        <v>0</v>
      </c>
      <c r="AR230" s="176" t="n">
        <f aca="false">SUM(AP230/$AN$10)</f>
        <v>13272.2808414626</v>
      </c>
      <c r="AS230" s="188" t="n">
        <f aca="false">SUM(AS232)</f>
        <v>100000</v>
      </c>
      <c r="AT230" s="188" t="n">
        <f aca="false">SUM(AT232)</f>
        <v>0</v>
      </c>
      <c r="AU230" s="176" t="n">
        <f aca="false">SUM(AU231)</f>
        <v>137.58</v>
      </c>
      <c r="AV230" s="177" t="n">
        <f aca="false">SUM(AU230/AR230*100)</f>
        <v>1.03659651</v>
      </c>
      <c r="BB230" s="19" t="n">
        <f aca="false">SUM(AW230+AX230+AY230+AZ230+BA230)</f>
        <v>0</v>
      </c>
      <c r="BC230" s="143" t="n">
        <f aca="false">SUM(AU230-BB230)</f>
        <v>137.58</v>
      </c>
    </row>
    <row r="231" customFormat="false" ht="12.75" hidden="true" customHeight="false" outlineLevel="0" collapsed="false">
      <c r="A231" s="178"/>
      <c r="B231" s="172" t="s">
        <v>229</v>
      </c>
      <c r="C231" s="172"/>
      <c r="D231" s="172"/>
      <c r="E231" s="172"/>
      <c r="F231" s="172"/>
      <c r="G231" s="172"/>
      <c r="H231" s="172"/>
      <c r="I231" s="201" t="s">
        <v>230</v>
      </c>
      <c r="J231" s="186" t="s">
        <v>28</v>
      </c>
      <c r="K231" s="187"/>
      <c r="L231" s="187"/>
      <c r="M231" s="187"/>
      <c r="N231" s="187"/>
      <c r="O231" s="187"/>
      <c r="P231" s="187"/>
      <c r="Q231" s="187"/>
      <c r="R231" s="187"/>
      <c r="S231" s="187"/>
      <c r="T231" s="187"/>
      <c r="U231" s="187"/>
      <c r="V231" s="187"/>
      <c r="W231" s="187"/>
      <c r="X231" s="187"/>
      <c r="Y231" s="187"/>
      <c r="Z231" s="187"/>
      <c r="AA231" s="187"/>
      <c r="AB231" s="187"/>
      <c r="AC231" s="187"/>
      <c r="AD231" s="187"/>
      <c r="AE231" s="187"/>
      <c r="AF231" s="187"/>
      <c r="AG231" s="187"/>
      <c r="AH231" s="187"/>
      <c r="AI231" s="187"/>
      <c r="AJ231" s="187"/>
      <c r="AK231" s="187"/>
      <c r="AL231" s="187"/>
      <c r="AM231" s="187"/>
      <c r="AN231" s="187"/>
      <c r="AO231" s="176" t="n">
        <f aca="false">SUM(AN231/$AN$10)</f>
        <v>0</v>
      </c>
      <c r="AP231" s="188" t="n">
        <v>100000</v>
      </c>
      <c r="AQ231" s="188"/>
      <c r="AR231" s="176" t="n">
        <f aca="false">SUM(AP231/$AN$10)</f>
        <v>13272.2808414626</v>
      </c>
      <c r="AS231" s="188"/>
      <c r="AT231" s="188"/>
      <c r="AU231" s="176" t="n">
        <f aca="false">SUM(AU232)</f>
        <v>137.58</v>
      </c>
      <c r="AV231" s="177" t="n">
        <f aca="false">SUM(AU231/AR231*100)</f>
        <v>1.03659651</v>
      </c>
      <c r="BC231" s="143" t="n">
        <f aca="false">SUM(AU231-BB231)</f>
        <v>137.58</v>
      </c>
    </row>
    <row r="232" customFormat="false" ht="12.75" hidden="true" customHeight="false" outlineLevel="0" collapsed="false">
      <c r="A232" s="189"/>
      <c r="B232" s="190"/>
      <c r="C232" s="190"/>
      <c r="D232" s="190"/>
      <c r="E232" s="190"/>
      <c r="F232" s="190"/>
      <c r="G232" s="190"/>
      <c r="H232" s="190"/>
      <c r="I232" s="191" t="n">
        <v>3</v>
      </c>
      <c r="J232" s="84" t="s">
        <v>64</v>
      </c>
      <c r="K232" s="192" t="n">
        <f aca="false">SUM(K233)</f>
        <v>170587.68</v>
      </c>
      <c r="L232" s="192" t="n">
        <f aca="false">SUM(L233)</f>
        <v>30000</v>
      </c>
      <c r="M232" s="192" t="n">
        <f aca="false">SUM(M233)</f>
        <v>30000</v>
      </c>
      <c r="N232" s="192" t="n">
        <f aca="false">SUM(N233)</f>
        <v>15000</v>
      </c>
      <c r="O232" s="192" t="n">
        <f aca="false">SUM(O233)</f>
        <v>15000</v>
      </c>
      <c r="P232" s="192" t="n">
        <f aca="false">SUM(P233)</f>
        <v>13000</v>
      </c>
      <c r="Q232" s="192" t="n">
        <f aca="false">SUM(Q233)</f>
        <v>13000</v>
      </c>
      <c r="R232" s="192" t="n">
        <f aca="false">SUM(R233)</f>
        <v>0</v>
      </c>
      <c r="S232" s="192" t="n">
        <f aca="false">SUM(S233)</f>
        <v>13000</v>
      </c>
      <c r="T232" s="192" t="n">
        <f aca="false">SUM(T233)</f>
        <v>0</v>
      </c>
      <c r="U232" s="192" t="n">
        <f aca="false">SUM(U233)</f>
        <v>0</v>
      </c>
      <c r="V232" s="192" t="n">
        <f aca="false">SUM(V233)</f>
        <v>100</v>
      </c>
      <c r="W232" s="192" t="n">
        <f aca="false">SUM(W233)</f>
        <v>15000</v>
      </c>
      <c r="X232" s="192" t="n">
        <f aca="false">SUM(X233)</f>
        <v>50000</v>
      </c>
      <c r="Y232" s="192" t="n">
        <f aca="false">SUM(Y233)</f>
        <v>50000</v>
      </c>
      <c r="Z232" s="192" t="n">
        <f aca="false">SUM(Z233)</f>
        <v>50000</v>
      </c>
      <c r="AA232" s="192" t="n">
        <f aca="false">SUM(AA233)</f>
        <v>50000</v>
      </c>
      <c r="AB232" s="192" t="n">
        <f aca="false">SUM(AB233)</f>
        <v>7230.75</v>
      </c>
      <c r="AC232" s="192" t="n">
        <f aca="false">SUM(AC233)</f>
        <v>50000</v>
      </c>
      <c r="AD232" s="192" t="n">
        <f aca="false">SUM(AD233)</f>
        <v>50000</v>
      </c>
      <c r="AE232" s="192" t="n">
        <f aca="false">SUM(AE233)</f>
        <v>0</v>
      </c>
      <c r="AF232" s="192" t="n">
        <f aca="false">SUM(AF233)</f>
        <v>0</v>
      </c>
      <c r="AG232" s="192" t="n">
        <f aca="false">SUM(AG233)</f>
        <v>50000</v>
      </c>
      <c r="AH232" s="192" t="n">
        <f aca="false">SUM(AH233)</f>
        <v>8325</v>
      </c>
      <c r="AI232" s="192" t="n">
        <f aca="false">SUM(AI233)</f>
        <v>50000</v>
      </c>
      <c r="AJ232" s="192" t="n">
        <f aca="false">SUM(AJ233)</f>
        <v>0</v>
      </c>
      <c r="AK232" s="192" t="n">
        <f aca="false">SUM(AK233)</f>
        <v>50000</v>
      </c>
      <c r="AL232" s="192" t="n">
        <f aca="false">SUM(AL233)</f>
        <v>0</v>
      </c>
      <c r="AM232" s="192" t="n">
        <f aca="false">SUM(AM233)</f>
        <v>0</v>
      </c>
      <c r="AN232" s="192" t="n">
        <f aca="false">SUM(AN233)</f>
        <v>50000</v>
      </c>
      <c r="AO232" s="176" t="n">
        <f aca="false">SUM(AN232/$AN$10)</f>
        <v>6636.1404207313</v>
      </c>
      <c r="AP232" s="176" t="n">
        <f aca="false">SUM(AP233)</f>
        <v>100000</v>
      </c>
      <c r="AQ232" s="176" t="n">
        <f aca="false">SUM(AQ233)</f>
        <v>0</v>
      </c>
      <c r="AR232" s="176" t="n">
        <f aca="false">SUM(AP232/$AN$10)</f>
        <v>13272.2808414626</v>
      </c>
      <c r="AS232" s="176" t="n">
        <f aca="false">SUM(AS233)</f>
        <v>100000</v>
      </c>
      <c r="AT232" s="176" t="n">
        <f aca="false">SUM(AT233)</f>
        <v>0</v>
      </c>
      <c r="AU232" s="176" t="n">
        <f aca="false">SUM(AU233)</f>
        <v>137.58</v>
      </c>
      <c r="AV232" s="177" t="n">
        <f aca="false">SUM(AU232/AR232*100)</f>
        <v>1.03659651</v>
      </c>
      <c r="BB232" s="19" t="n">
        <f aca="false">SUM(AW232+AX232+AY232+AZ232+BA232)</f>
        <v>0</v>
      </c>
      <c r="BC232" s="143" t="n">
        <f aca="false">SUM(AU232-BB232)</f>
        <v>137.58</v>
      </c>
    </row>
    <row r="233" customFormat="false" ht="12.75" hidden="true" customHeight="false" outlineLevel="0" collapsed="false">
      <c r="A233" s="189"/>
      <c r="B233" s="190"/>
      <c r="C233" s="190"/>
      <c r="D233" s="190"/>
      <c r="E233" s="190"/>
      <c r="F233" s="190"/>
      <c r="G233" s="190"/>
      <c r="H233" s="190"/>
      <c r="I233" s="191" t="n">
        <v>32</v>
      </c>
      <c r="J233" s="84" t="s">
        <v>66</v>
      </c>
      <c r="K233" s="192" t="n">
        <f aca="false">SUM(K234)</f>
        <v>170587.68</v>
      </c>
      <c r="L233" s="192" t="n">
        <f aca="false">SUM(L234)</f>
        <v>30000</v>
      </c>
      <c r="M233" s="192" t="n">
        <f aca="false">SUM(M234)</f>
        <v>30000</v>
      </c>
      <c r="N233" s="192" t="n">
        <f aca="false">SUM(N234)</f>
        <v>15000</v>
      </c>
      <c r="O233" s="192" t="n">
        <f aca="false">SUM(O234)</f>
        <v>15000</v>
      </c>
      <c r="P233" s="192" t="n">
        <f aca="false">SUM(P234)</f>
        <v>13000</v>
      </c>
      <c r="Q233" s="192" t="n">
        <f aca="false">SUM(Q234)</f>
        <v>13000</v>
      </c>
      <c r="R233" s="192" t="n">
        <f aca="false">SUM(R234)</f>
        <v>0</v>
      </c>
      <c r="S233" s="192" t="n">
        <f aca="false">SUM(S234)</f>
        <v>13000</v>
      </c>
      <c r="T233" s="192" t="n">
        <f aca="false">SUM(T234)</f>
        <v>0</v>
      </c>
      <c r="U233" s="192" t="n">
        <f aca="false">SUM(U234)</f>
        <v>0</v>
      </c>
      <c r="V233" s="192" t="n">
        <f aca="false">SUM(V234)</f>
        <v>100</v>
      </c>
      <c r="W233" s="192" t="n">
        <f aca="false">SUM(W234)</f>
        <v>15000</v>
      </c>
      <c r="X233" s="192" t="n">
        <f aca="false">SUM(X234)</f>
        <v>50000</v>
      </c>
      <c r="Y233" s="192" t="n">
        <f aca="false">SUM(Y234+Y236)</f>
        <v>50000</v>
      </c>
      <c r="Z233" s="192" t="n">
        <f aca="false">SUM(Z234+Z236)</f>
        <v>50000</v>
      </c>
      <c r="AA233" s="192" t="n">
        <f aca="false">SUM(AA234+AA236)</f>
        <v>50000</v>
      </c>
      <c r="AB233" s="192" t="n">
        <f aca="false">SUM(AB234+AB236)</f>
        <v>7230.75</v>
      </c>
      <c r="AC233" s="192" t="n">
        <f aca="false">SUM(AC234+AC236)</f>
        <v>50000</v>
      </c>
      <c r="AD233" s="192" t="n">
        <f aca="false">SUM(AD234+AD236)</f>
        <v>50000</v>
      </c>
      <c r="AE233" s="192" t="n">
        <f aca="false">SUM(AE234+AE236)</f>
        <v>0</v>
      </c>
      <c r="AF233" s="192" t="n">
        <f aca="false">SUM(AF234+AF236)</f>
        <v>0</v>
      </c>
      <c r="AG233" s="192" t="n">
        <f aca="false">SUM(AG234+AG236)</f>
        <v>50000</v>
      </c>
      <c r="AH233" s="192" t="n">
        <f aca="false">SUM(AH234+AH236)</f>
        <v>8325</v>
      </c>
      <c r="AI233" s="192" t="n">
        <f aca="false">SUM(AI234+AI236)</f>
        <v>50000</v>
      </c>
      <c r="AJ233" s="192" t="n">
        <f aca="false">SUM(AJ234+AJ236)</f>
        <v>0</v>
      </c>
      <c r="AK233" s="192" t="n">
        <f aca="false">SUM(AK234+AK236)</f>
        <v>50000</v>
      </c>
      <c r="AL233" s="192" t="n">
        <f aca="false">SUM(AL234+AL236)</f>
        <v>0</v>
      </c>
      <c r="AM233" s="192" t="n">
        <f aca="false">SUM(AM234+AM236)</f>
        <v>0</v>
      </c>
      <c r="AN233" s="192" t="n">
        <f aca="false">SUM(AN234+AN236)</f>
        <v>50000</v>
      </c>
      <c r="AO233" s="176" t="n">
        <f aca="false">SUM(AN233/$AN$10)</f>
        <v>6636.1404207313</v>
      </c>
      <c r="AP233" s="176" t="n">
        <f aca="false">SUM(AP234+AP236)</f>
        <v>100000</v>
      </c>
      <c r="AQ233" s="176"/>
      <c r="AR233" s="176" t="n">
        <f aca="false">SUM(AP233/$AN$10)</f>
        <v>13272.2808414626</v>
      </c>
      <c r="AS233" s="176" t="n">
        <v>100000</v>
      </c>
      <c r="AT233" s="176"/>
      <c r="AU233" s="176" t="n">
        <f aca="false">SUM(AU234+AU236)</f>
        <v>137.58</v>
      </c>
      <c r="AV233" s="177" t="n">
        <f aca="false">SUM(AU233/AR233*100)</f>
        <v>1.03659651</v>
      </c>
      <c r="BB233" s="19" t="n">
        <f aca="false">SUM(AW233+AX233+AY233+AZ233+BA233)</f>
        <v>0</v>
      </c>
      <c r="BC233" s="143" t="n">
        <f aca="false">SUM(AU233-BB233)</f>
        <v>137.58</v>
      </c>
    </row>
    <row r="234" s="177" customFormat="true" ht="12.75" hidden="true" customHeight="false" outlineLevel="0" collapsed="false">
      <c r="I234" s="177" t="n">
        <v>322</v>
      </c>
      <c r="J234" s="177" t="s">
        <v>394</v>
      </c>
      <c r="K234" s="177" t="n">
        <f aca="false">SUM(K237)</f>
        <v>170587.68</v>
      </c>
      <c r="L234" s="177" t="n">
        <f aca="false">SUM(L237)</f>
        <v>30000</v>
      </c>
      <c r="M234" s="177" t="n">
        <f aca="false">SUM(M237)</f>
        <v>30000</v>
      </c>
      <c r="N234" s="177" t="n">
        <f aca="false">SUM(N237)</f>
        <v>15000</v>
      </c>
      <c r="O234" s="177" t="n">
        <f aca="false">SUM(O237)</f>
        <v>15000</v>
      </c>
      <c r="P234" s="177" t="n">
        <f aca="false">SUM(P237)</f>
        <v>13000</v>
      </c>
      <c r="Q234" s="177" t="n">
        <f aca="false">SUM(Q237)</f>
        <v>13000</v>
      </c>
      <c r="R234" s="177" t="n">
        <f aca="false">SUM(R237)</f>
        <v>0</v>
      </c>
      <c r="S234" s="177" t="n">
        <f aca="false">SUM(S237)</f>
        <v>13000</v>
      </c>
      <c r="T234" s="177" t="n">
        <f aca="false">SUM(T237)</f>
        <v>0</v>
      </c>
      <c r="U234" s="177" t="n">
        <f aca="false">SUM(U237)</f>
        <v>0</v>
      </c>
      <c r="V234" s="177" t="n">
        <f aca="false">SUM(V237)</f>
        <v>100</v>
      </c>
      <c r="W234" s="177" t="n">
        <f aca="false">SUM(W237)</f>
        <v>15000</v>
      </c>
      <c r="X234" s="177" t="n">
        <f aca="false">SUM(X237)</f>
        <v>50000</v>
      </c>
      <c r="Y234" s="177" t="n">
        <f aca="false">SUM(Y235)</f>
        <v>0</v>
      </c>
      <c r="Z234" s="177" t="n">
        <f aca="false">SUM(Z235)</f>
        <v>0</v>
      </c>
      <c r="AA234" s="177" t="n">
        <v>0</v>
      </c>
      <c r="AB234" s="177" t="n">
        <f aca="false">SUM(AB235)</f>
        <v>3818.25</v>
      </c>
      <c r="AC234" s="177" t="n">
        <v>0</v>
      </c>
      <c r="AG234" s="177" t="n">
        <f aca="false">SUM(AC234+AE234-AF234)</f>
        <v>0</v>
      </c>
      <c r="AN234" s="177" t="n">
        <f aca="false">SUM(AK234+AL234-AM234)</f>
        <v>0</v>
      </c>
      <c r="AO234" s="177" t="n">
        <f aca="false">SUM(AN234/$AN$10)</f>
        <v>0</v>
      </c>
      <c r="AR234" s="177" t="n">
        <f aca="false">SUM(AP234/$AN$10)</f>
        <v>0</v>
      </c>
      <c r="AV234" s="177" t="e">
        <f aca="false">SUM(AU234/AR234*100)</f>
        <v>#DIV/0!</v>
      </c>
      <c r="BB234" s="177" t="n">
        <f aca="false">SUM(AW234+AX234+AY234+AZ234+BA234)</f>
        <v>0</v>
      </c>
      <c r="BC234" s="143" t="n">
        <f aca="false">SUM(AU234-BB234)</f>
        <v>0</v>
      </c>
    </row>
    <row r="235" s="177" customFormat="true" ht="12.75" hidden="true" customHeight="false" outlineLevel="0" collapsed="false">
      <c r="I235" s="177" t="n">
        <v>32241</v>
      </c>
      <c r="J235" s="177" t="s">
        <v>395</v>
      </c>
      <c r="AA235" s="177" t="n">
        <v>0</v>
      </c>
      <c r="AB235" s="177" t="n">
        <v>3818.25</v>
      </c>
      <c r="AC235" s="177" t="n">
        <v>0</v>
      </c>
      <c r="AG235" s="177" t="n">
        <f aca="false">SUM(AC235+AE235-AF235)</f>
        <v>0</v>
      </c>
      <c r="AN235" s="177" t="n">
        <f aca="false">SUM(AK235+AL235-AM235)</f>
        <v>0</v>
      </c>
      <c r="AO235" s="177" t="n">
        <f aca="false">SUM(AN235/$AN$10)</f>
        <v>0</v>
      </c>
      <c r="AR235" s="177" t="n">
        <f aca="false">SUM(AP235/$AN$10)</f>
        <v>0</v>
      </c>
      <c r="AV235" s="177" t="e">
        <f aca="false">SUM(AU235/AR235*100)</f>
        <v>#DIV/0!</v>
      </c>
      <c r="BB235" s="177" t="n">
        <f aca="false">SUM(AW235+AX235+AY235+AZ235+BA235)</f>
        <v>0</v>
      </c>
      <c r="BC235" s="143" t="n">
        <f aca="false">SUM(AU235-BB235)</f>
        <v>0</v>
      </c>
    </row>
    <row r="236" customFormat="false" ht="12.75" hidden="true" customHeight="false" outlineLevel="0" collapsed="false">
      <c r="A236" s="193"/>
      <c r="B236" s="194" t="s">
        <v>83</v>
      </c>
      <c r="C236" s="194"/>
      <c r="D236" s="194"/>
      <c r="E236" s="194"/>
      <c r="F236" s="194"/>
      <c r="G236" s="194"/>
      <c r="H236" s="194"/>
      <c r="I236" s="195" t="n">
        <v>323</v>
      </c>
      <c r="J236" s="196" t="s">
        <v>260</v>
      </c>
      <c r="K236" s="197"/>
      <c r="L236" s="197"/>
      <c r="M236" s="197"/>
      <c r="N236" s="197"/>
      <c r="O236" s="197"/>
      <c r="P236" s="197"/>
      <c r="Q236" s="197"/>
      <c r="R236" s="197"/>
      <c r="S236" s="197"/>
      <c r="T236" s="197"/>
      <c r="U236" s="197"/>
      <c r="V236" s="176"/>
      <c r="W236" s="188"/>
      <c r="X236" s="188"/>
      <c r="Y236" s="188" t="n">
        <f aca="false">SUM(Y237)</f>
        <v>50000</v>
      </c>
      <c r="Z236" s="188" t="n">
        <f aca="false">SUM(Z237)</f>
        <v>50000</v>
      </c>
      <c r="AA236" s="188" t="n">
        <f aca="false">SUM(AA237)</f>
        <v>50000</v>
      </c>
      <c r="AB236" s="188" t="n">
        <f aca="false">SUM(AB237)</f>
        <v>3412.5</v>
      </c>
      <c r="AC236" s="188" t="n">
        <f aca="false">SUM(AC237)</f>
        <v>50000</v>
      </c>
      <c r="AD236" s="188" t="n">
        <f aca="false">SUM(AD237)</f>
        <v>50000</v>
      </c>
      <c r="AE236" s="188" t="n">
        <f aca="false">SUM(AE237)</f>
        <v>0</v>
      </c>
      <c r="AF236" s="188" t="n">
        <f aca="false">SUM(AF237)</f>
        <v>0</v>
      </c>
      <c r="AG236" s="188" t="n">
        <f aca="false">SUM(AG237)</f>
        <v>50000</v>
      </c>
      <c r="AH236" s="188" t="n">
        <f aca="false">SUM(AH237)</f>
        <v>8325</v>
      </c>
      <c r="AI236" s="188" t="n">
        <f aca="false">SUM(AI237)</f>
        <v>50000</v>
      </c>
      <c r="AJ236" s="188" t="n">
        <f aca="false">SUM(AJ237)</f>
        <v>0</v>
      </c>
      <c r="AK236" s="188" t="n">
        <f aca="false">SUM(AK237)</f>
        <v>50000</v>
      </c>
      <c r="AL236" s="188" t="n">
        <f aca="false">SUM(AL237)</f>
        <v>0</v>
      </c>
      <c r="AM236" s="188" t="n">
        <f aca="false">SUM(AM237)</f>
        <v>0</v>
      </c>
      <c r="AN236" s="188" t="n">
        <f aca="false">SUM(AN237)</f>
        <v>50000</v>
      </c>
      <c r="AO236" s="176" t="n">
        <f aca="false">SUM(AN236/$AN$10)</f>
        <v>6636.1404207313</v>
      </c>
      <c r="AP236" s="188" t="n">
        <f aca="false">SUM(AP237)</f>
        <v>100000</v>
      </c>
      <c r="AQ236" s="188"/>
      <c r="AR236" s="176" t="n">
        <f aca="false">SUM(AP236/$AN$10)</f>
        <v>13272.2808414626</v>
      </c>
      <c r="AS236" s="188"/>
      <c r="AT236" s="188"/>
      <c r="AU236" s="176" t="n">
        <f aca="false">SUM(AU237)</f>
        <v>137.58</v>
      </c>
      <c r="AV236" s="177" t="n">
        <f aca="false">SUM(AU236/AR236*100)</f>
        <v>1.03659651</v>
      </c>
      <c r="BB236" s="19" t="n">
        <f aca="false">SUM(AW236+AX236+AY236+AZ236+BA236)</f>
        <v>0</v>
      </c>
      <c r="BC236" s="143" t="n">
        <f aca="false">SUM(AU236-BB236)</f>
        <v>137.58</v>
      </c>
    </row>
    <row r="237" customFormat="false" ht="12.75" hidden="true" customHeight="false" outlineLevel="0" collapsed="false">
      <c r="A237" s="193"/>
      <c r="B237" s="194"/>
      <c r="C237" s="194"/>
      <c r="D237" s="194"/>
      <c r="E237" s="194"/>
      <c r="F237" s="194"/>
      <c r="G237" s="194"/>
      <c r="H237" s="194"/>
      <c r="I237" s="195" t="n">
        <v>32329</v>
      </c>
      <c r="J237" s="196" t="s">
        <v>396</v>
      </c>
      <c r="K237" s="197" t="n">
        <v>170587.68</v>
      </c>
      <c r="L237" s="197" t="n">
        <v>30000</v>
      </c>
      <c r="M237" s="197" t="n">
        <v>30000</v>
      </c>
      <c r="N237" s="197" t="n">
        <v>15000</v>
      </c>
      <c r="O237" s="197" t="n">
        <v>15000</v>
      </c>
      <c r="P237" s="197" t="n">
        <v>13000</v>
      </c>
      <c r="Q237" s="197" t="n">
        <v>13000</v>
      </c>
      <c r="R237" s="197"/>
      <c r="S237" s="197" t="n">
        <v>13000</v>
      </c>
      <c r="T237" s="197"/>
      <c r="U237" s="197"/>
      <c r="V237" s="176" t="n">
        <f aca="false">S237/P237*100</f>
        <v>100</v>
      </c>
      <c r="W237" s="188" t="n">
        <v>15000</v>
      </c>
      <c r="X237" s="197" t="n">
        <v>50000</v>
      </c>
      <c r="Y237" s="197" t="n">
        <v>50000</v>
      </c>
      <c r="Z237" s="197" t="n">
        <v>50000</v>
      </c>
      <c r="AA237" s="197" t="n">
        <v>50000</v>
      </c>
      <c r="AB237" s="197" t="n">
        <v>3412.5</v>
      </c>
      <c r="AC237" s="197" t="n">
        <v>50000</v>
      </c>
      <c r="AD237" s="197" t="n">
        <v>50000</v>
      </c>
      <c r="AE237" s="197"/>
      <c r="AF237" s="197"/>
      <c r="AG237" s="198" t="n">
        <f aca="false">SUM(AD237+AE237-AF237)</f>
        <v>50000</v>
      </c>
      <c r="AH237" s="197" t="n">
        <v>8325</v>
      </c>
      <c r="AI237" s="197" t="n">
        <v>50000</v>
      </c>
      <c r="AJ237" s="129" t="n">
        <v>0</v>
      </c>
      <c r="AK237" s="197" t="n">
        <v>50000</v>
      </c>
      <c r="AL237" s="197"/>
      <c r="AM237" s="197"/>
      <c r="AN237" s="129" t="n">
        <f aca="false">SUM(AK237+AL237-AM237)</f>
        <v>50000</v>
      </c>
      <c r="AO237" s="176" t="n">
        <f aca="false">SUM(AN237/$AN$10)</f>
        <v>6636.1404207313</v>
      </c>
      <c r="AP237" s="131" t="n">
        <v>100000</v>
      </c>
      <c r="AQ237" s="131"/>
      <c r="AR237" s="176" t="n">
        <f aca="false">SUM(AP237/$AN$10)</f>
        <v>13272.2808414626</v>
      </c>
      <c r="AS237" s="131"/>
      <c r="AT237" s="131"/>
      <c r="AU237" s="176" t="n">
        <v>137.58</v>
      </c>
      <c r="AV237" s="177" t="n">
        <f aca="false">SUM(AU237/AR237*100)</f>
        <v>1.03659651</v>
      </c>
      <c r="AX237" s="19" t="n">
        <v>137.58</v>
      </c>
      <c r="BB237" s="19" t="n">
        <f aca="false">SUM(AW237+AX237+AY237+AZ237+BA237)</f>
        <v>137.58</v>
      </c>
      <c r="BC237" s="143" t="n">
        <f aca="false">SUM(AU237-BB237)</f>
        <v>0</v>
      </c>
    </row>
    <row r="238" customFormat="false" ht="12.75" hidden="true" customHeight="false" outlineLevel="0" collapsed="false">
      <c r="A238" s="184" t="s">
        <v>397</v>
      </c>
      <c r="B238" s="209"/>
      <c r="C238" s="209"/>
      <c r="D238" s="209"/>
      <c r="E238" s="209"/>
      <c r="F238" s="209"/>
      <c r="G238" s="209"/>
      <c r="H238" s="209"/>
      <c r="I238" s="173" t="s">
        <v>398</v>
      </c>
      <c r="J238" s="174" t="s">
        <v>399</v>
      </c>
      <c r="K238" s="175" t="e">
        <f aca="false">SUM(K239+#REF!+#REF!+#REF!+#REF!)</f>
        <v>#REF!</v>
      </c>
      <c r="L238" s="175" t="e">
        <f aca="false">SUM(L239+#REF!+#REF!+#REF!+#REF!)</f>
        <v>#REF!</v>
      </c>
      <c r="M238" s="175" t="e">
        <f aca="false">SUM(M239+#REF!+#REF!+#REF!+#REF!)</f>
        <v>#REF!</v>
      </c>
      <c r="N238" s="175" t="n">
        <f aca="false">SUM(N239)</f>
        <v>400000</v>
      </c>
      <c r="O238" s="175" t="n">
        <f aca="false">SUM(O239)</f>
        <v>400000</v>
      </c>
      <c r="P238" s="175" t="n">
        <f aca="false">SUM(P239)</f>
        <v>500000</v>
      </c>
      <c r="Q238" s="175" t="n">
        <f aca="false">SUM(Q239)</f>
        <v>500000</v>
      </c>
      <c r="R238" s="175" t="n">
        <f aca="false">SUM(R239)</f>
        <v>0</v>
      </c>
      <c r="S238" s="175" t="n">
        <f aca="false">SUM(S239)</f>
        <v>500000</v>
      </c>
      <c r="T238" s="175" t="n">
        <f aca="false">SUM(T239)</f>
        <v>0</v>
      </c>
      <c r="U238" s="175" t="n">
        <f aca="false">SUM(U239)</f>
        <v>0</v>
      </c>
      <c r="V238" s="175" t="n">
        <f aca="false">SUM(V239)</f>
        <v>100</v>
      </c>
      <c r="W238" s="175" t="n">
        <f aca="false">SUM(W239)</f>
        <v>625000</v>
      </c>
      <c r="X238" s="175" t="n">
        <f aca="false">SUM(X239)</f>
        <v>200000</v>
      </c>
      <c r="Y238" s="175" t="n">
        <f aca="false">SUM(Y239+Y252)</f>
        <v>100000</v>
      </c>
      <c r="Z238" s="175" t="n">
        <f aca="false">SUM(Z239+Z252)</f>
        <v>500000</v>
      </c>
      <c r="AA238" s="175" t="n">
        <f aca="false">SUM(AA239+AA252)</f>
        <v>150000</v>
      </c>
      <c r="AB238" s="175" t="n">
        <f aca="false">SUM(AB239+AB252)</f>
        <v>0</v>
      </c>
      <c r="AC238" s="175" t="n">
        <f aca="false">SUM(AC239+AC252)</f>
        <v>250000</v>
      </c>
      <c r="AD238" s="175" t="n">
        <f aca="false">SUM(AD239+AD252)</f>
        <v>250000</v>
      </c>
      <c r="AE238" s="175" t="n">
        <f aca="false">SUM(AE239+AE252)</f>
        <v>0</v>
      </c>
      <c r="AF238" s="175" t="n">
        <f aca="false">SUM(AF239+AF252)</f>
        <v>0</v>
      </c>
      <c r="AG238" s="175" t="n">
        <f aca="false">SUM(AG239+AG252)</f>
        <v>250000</v>
      </c>
      <c r="AH238" s="175" t="n">
        <f aca="false">SUM(AH239+AH252)</f>
        <v>143600</v>
      </c>
      <c r="AI238" s="175" t="n">
        <f aca="false">SUM(AI239+AI252)</f>
        <v>350000</v>
      </c>
      <c r="AJ238" s="175" t="n">
        <f aca="false">SUM(AJ239+AJ252)</f>
        <v>19017.5</v>
      </c>
      <c r="AK238" s="175" t="n">
        <f aca="false">SUM(AK239+AK252)</f>
        <v>3770000</v>
      </c>
      <c r="AL238" s="175" t="n">
        <f aca="false">SUM(AL239+AL252)</f>
        <v>450000</v>
      </c>
      <c r="AM238" s="175" t="n">
        <f aca="false">SUM(AM239+AM252)</f>
        <v>0</v>
      </c>
      <c r="AN238" s="175" t="n">
        <f aca="false">SUM(AN239+AN252)</f>
        <v>4220000</v>
      </c>
      <c r="AO238" s="176" t="n">
        <f aca="false">SUM(AN238/$AN$10)</f>
        <v>560090.251509722</v>
      </c>
      <c r="AP238" s="176" t="n">
        <f aca="false">SUM(AP239+AP252)</f>
        <v>6670000</v>
      </c>
      <c r="AQ238" s="176" t="n">
        <f aca="false">SUM(AQ239+AQ252)</f>
        <v>0</v>
      </c>
      <c r="AR238" s="176" t="n">
        <f aca="false">SUM(AP238/$AN$10)</f>
        <v>885261.132125556</v>
      </c>
      <c r="AS238" s="176" t="n">
        <f aca="false">SUM(AS239+AS252)</f>
        <v>6700000</v>
      </c>
      <c r="AT238" s="176" t="n">
        <f aca="false">SUM(AT239+AT252)</f>
        <v>0</v>
      </c>
      <c r="AU238" s="176" t="n">
        <f aca="false">SUM(AU239+AU252)</f>
        <v>0</v>
      </c>
      <c r="AV238" s="177" t="n">
        <f aca="false">SUM(AU238/AR238*100)</f>
        <v>0</v>
      </c>
      <c r="BB238" s="19" t="n">
        <f aca="false">SUM(AW238+AX238+AY238+AZ238+BA238)</f>
        <v>0</v>
      </c>
      <c r="BC238" s="143" t="n">
        <f aca="false">SUM(AU238-BB238)</f>
        <v>0</v>
      </c>
    </row>
    <row r="239" customFormat="false" ht="12.75" hidden="true" customHeight="false" outlineLevel="0" collapsed="false">
      <c r="A239" s="178" t="s">
        <v>400</v>
      </c>
      <c r="B239" s="172"/>
      <c r="C239" s="172"/>
      <c r="D239" s="172"/>
      <c r="E239" s="172"/>
      <c r="F239" s="172"/>
      <c r="G239" s="172"/>
      <c r="H239" s="172"/>
      <c r="I239" s="185" t="s">
        <v>314</v>
      </c>
      <c r="J239" s="186" t="s">
        <v>401</v>
      </c>
      <c r="K239" s="187" t="e">
        <f aca="false">SUM(K244)</f>
        <v>#REF!</v>
      </c>
      <c r="L239" s="187" t="e">
        <f aca="false">SUM(L244)</f>
        <v>#REF!</v>
      </c>
      <c r="M239" s="187" t="e">
        <f aca="false">SUM(M244)</f>
        <v>#REF!</v>
      </c>
      <c r="N239" s="187" t="n">
        <f aca="false">SUM(N244)</f>
        <v>400000</v>
      </c>
      <c r="O239" s="187" t="n">
        <f aca="false">SUM(O244)</f>
        <v>400000</v>
      </c>
      <c r="P239" s="187" t="n">
        <f aca="false">SUM(P244)</f>
        <v>500000</v>
      </c>
      <c r="Q239" s="187" t="n">
        <f aca="false">SUM(Q244)</f>
        <v>500000</v>
      </c>
      <c r="R239" s="187" t="n">
        <f aca="false">SUM(R244)</f>
        <v>0</v>
      </c>
      <c r="S239" s="187" t="n">
        <f aca="false">SUM(S244)</f>
        <v>500000</v>
      </c>
      <c r="T239" s="187" t="n">
        <f aca="false">SUM(T244)</f>
        <v>0</v>
      </c>
      <c r="U239" s="187" t="n">
        <f aca="false">SUM(U244)</f>
        <v>0</v>
      </c>
      <c r="V239" s="187" t="n">
        <f aca="false">SUM(V244)</f>
        <v>100</v>
      </c>
      <c r="W239" s="187" t="n">
        <f aca="false">SUM(W244)</f>
        <v>625000</v>
      </c>
      <c r="X239" s="187" t="n">
        <f aca="false">SUM(X244)</f>
        <v>200000</v>
      </c>
      <c r="Y239" s="187" t="n">
        <f aca="false">SUM(Y244)</f>
        <v>50000</v>
      </c>
      <c r="Z239" s="187" t="n">
        <f aca="false">SUM(Z244)</f>
        <v>50000</v>
      </c>
      <c r="AA239" s="187" t="n">
        <f aca="false">SUM(AA244)</f>
        <v>50000</v>
      </c>
      <c r="AB239" s="187" t="n">
        <f aca="false">SUM(AB244)</f>
        <v>0</v>
      </c>
      <c r="AC239" s="187" t="n">
        <f aca="false">SUM(AC244)</f>
        <v>50000</v>
      </c>
      <c r="AD239" s="187" t="n">
        <f aca="false">SUM(AD244)</f>
        <v>50000</v>
      </c>
      <c r="AE239" s="187" t="n">
        <f aca="false">SUM(AE244)</f>
        <v>0</v>
      </c>
      <c r="AF239" s="187" t="n">
        <f aca="false">SUM(AF244)</f>
        <v>0</v>
      </c>
      <c r="AG239" s="187" t="n">
        <f aca="false">SUM(AG244)</f>
        <v>50000</v>
      </c>
      <c r="AH239" s="187" t="n">
        <f aca="false">SUM(AH244)</f>
        <v>0</v>
      </c>
      <c r="AI239" s="187" t="n">
        <f aca="false">SUM(AI244)</f>
        <v>200000</v>
      </c>
      <c r="AJ239" s="187" t="n">
        <f aca="false">SUM(AJ244)</f>
        <v>19017.5</v>
      </c>
      <c r="AK239" s="187" t="n">
        <f aca="false">SUM(AK244)</f>
        <v>3620000</v>
      </c>
      <c r="AL239" s="187" t="n">
        <f aca="false">SUM(AL244)</f>
        <v>400000</v>
      </c>
      <c r="AM239" s="187" t="n">
        <f aca="false">SUM(AM244)</f>
        <v>0</v>
      </c>
      <c r="AN239" s="187" t="n">
        <f aca="false">SUM(AN244)</f>
        <v>4020000</v>
      </c>
      <c r="AO239" s="176" t="n">
        <f aca="false">SUM(AN239/$AN$10)</f>
        <v>533545.689826797</v>
      </c>
      <c r="AP239" s="188" t="n">
        <f aca="false">SUM(AP244)</f>
        <v>6470000</v>
      </c>
      <c r="AQ239" s="188" t="n">
        <f aca="false">SUM(AQ244)</f>
        <v>0</v>
      </c>
      <c r="AR239" s="176" t="n">
        <f aca="false">SUM(AP239/$AN$10)</f>
        <v>858716.570442631</v>
      </c>
      <c r="AS239" s="188" t="n">
        <f aca="false">SUM(AS244)</f>
        <v>6500000</v>
      </c>
      <c r="AT239" s="188" t="n">
        <f aca="false">SUM(AT244)</f>
        <v>0</v>
      </c>
      <c r="AU239" s="176" t="n">
        <v>0</v>
      </c>
      <c r="AV239" s="177" t="n">
        <f aca="false">SUM(AU239/AR239*100)</f>
        <v>0</v>
      </c>
      <c r="BB239" s="19" t="n">
        <f aca="false">SUM(AW239+AX239+AY239+AZ239+BA239)</f>
        <v>0</v>
      </c>
      <c r="BC239" s="143" t="n">
        <f aca="false">SUM(AU239-BB239)</f>
        <v>0</v>
      </c>
    </row>
    <row r="240" customFormat="false" ht="12.75" hidden="true" customHeight="false" outlineLevel="0" collapsed="false">
      <c r="A240" s="178"/>
      <c r="B240" s="172"/>
      <c r="C240" s="172"/>
      <c r="D240" s="172"/>
      <c r="E240" s="172"/>
      <c r="F240" s="172"/>
      <c r="G240" s="172"/>
      <c r="H240" s="172"/>
      <c r="I240" s="185" t="s">
        <v>377</v>
      </c>
      <c r="J240" s="186"/>
      <c r="K240" s="187" t="e">
        <f aca="false">SUM(K244)</f>
        <v>#REF!</v>
      </c>
      <c r="L240" s="187" t="e">
        <f aca="false">SUM(L244)</f>
        <v>#REF!</v>
      </c>
      <c r="M240" s="187" t="e">
        <f aca="false">SUM(M244)</f>
        <v>#REF!</v>
      </c>
      <c r="N240" s="187" t="n">
        <f aca="false">SUM(N244)</f>
        <v>400000</v>
      </c>
      <c r="O240" s="187" t="n">
        <f aca="false">SUM(O244)</f>
        <v>400000</v>
      </c>
      <c r="P240" s="187" t="n">
        <f aca="false">SUM(P244)</f>
        <v>500000</v>
      </c>
      <c r="Q240" s="187" t="n">
        <f aca="false">SUM(Q244)</f>
        <v>500000</v>
      </c>
      <c r="R240" s="187" t="n">
        <f aca="false">SUM(R244)</f>
        <v>0</v>
      </c>
      <c r="S240" s="187" t="n">
        <f aca="false">SUM(S244)</f>
        <v>500000</v>
      </c>
      <c r="T240" s="187" t="n">
        <f aca="false">SUM(T244)</f>
        <v>0</v>
      </c>
      <c r="U240" s="187" t="n">
        <f aca="false">SUM(U244)</f>
        <v>0</v>
      </c>
      <c r="V240" s="187" t="n">
        <f aca="false">SUM(V244)</f>
        <v>100</v>
      </c>
      <c r="W240" s="187" t="n">
        <f aca="false">SUM(W244)</f>
        <v>625000</v>
      </c>
      <c r="X240" s="187" t="n">
        <f aca="false">SUM(X244)</f>
        <v>200000</v>
      </c>
      <c r="Y240" s="187" t="n">
        <f aca="false">SUM(Y244)</f>
        <v>50000</v>
      </c>
      <c r="Z240" s="187" t="n">
        <f aca="false">SUM(Z244)</f>
        <v>50000</v>
      </c>
      <c r="AA240" s="187" t="n">
        <f aca="false">SUM(AA244)</f>
        <v>50000</v>
      </c>
      <c r="AB240" s="187" t="n">
        <f aca="false">SUM(AB244)</f>
        <v>0</v>
      </c>
      <c r="AC240" s="187" t="n">
        <f aca="false">SUM(AC244)</f>
        <v>50000</v>
      </c>
      <c r="AD240" s="187" t="n">
        <f aca="false">SUM(AD244)</f>
        <v>50000</v>
      </c>
      <c r="AE240" s="187" t="n">
        <f aca="false">SUM(AE244)</f>
        <v>0</v>
      </c>
      <c r="AF240" s="187" t="n">
        <f aca="false">SUM(AF244)</f>
        <v>0</v>
      </c>
      <c r="AG240" s="187" t="n">
        <f aca="false">SUM(AG244)</f>
        <v>50000</v>
      </c>
      <c r="AH240" s="187" t="n">
        <f aca="false">SUM(AH244)</f>
        <v>0</v>
      </c>
      <c r="AI240" s="187" t="n">
        <f aca="false">SUM(AI244)</f>
        <v>200000</v>
      </c>
      <c r="AJ240" s="187" t="n">
        <f aca="false">SUM(AJ244)</f>
        <v>19017.5</v>
      </c>
      <c r="AK240" s="187" t="n">
        <f aca="false">SUM(AK244)</f>
        <v>3620000</v>
      </c>
      <c r="AL240" s="187" t="n">
        <f aca="false">SUM(AL244)</f>
        <v>400000</v>
      </c>
      <c r="AM240" s="187" t="n">
        <f aca="false">SUM(AM244)</f>
        <v>0</v>
      </c>
      <c r="AN240" s="187" t="n">
        <f aca="false">SUM(AN244)</f>
        <v>4020000</v>
      </c>
      <c r="AO240" s="176" t="n">
        <f aca="false">SUM(AN240/$AN$10)</f>
        <v>533545.689826797</v>
      </c>
      <c r="AP240" s="188" t="n">
        <f aca="false">SUM(AP244)</f>
        <v>6470000</v>
      </c>
      <c r="AQ240" s="188" t="n">
        <f aca="false">SUM(AQ244)</f>
        <v>0</v>
      </c>
      <c r="AR240" s="176" t="n">
        <f aca="false">SUM(AP240/$AN$10)</f>
        <v>858716.570442631</v>
      </c>
      <c r="AS240" s="188" t="n">
        <f aca="false">SUM(AS244)</f>
        <v>6500000</v>
      </c>
      <c r="AT240" s="188" t="n">
        <f aca="false">SUM(AT244)</f>
        <v>0</v>
      </c>
      <c r="AU240" s="176"/>
      <c r="AV240" s="177" t="n">
        <f aca="false">SUM(AU240/AR240*100)</f>
        <v>0</v>
      </c>
      <c r="BB240" s="19" t="n">
        <f aca="false">SUM(AW240+AX240+AY240+AZ240+BA240)</f>
        <v>0</v>
      </c>
      <c r="BC240" s="143" t="n">
        <f aca="false">SUM(AU240-BB240)</f>
        <v>0</v>
      </c>
    </row>
    <row r="241" customFormat="false" ht="12.75" hidden="true" customHeight="false" outlineLevel="0" collapsed="false">
      <c r="A241" s="178"/>
      <c r="B241" s="172" t="s">
        <v>229</v>
      </c>
      <c r="C241" s="172"/>
      <c r="D241" s="172"/>
      <c r="E241" s="172"/>
      <c r="F241" s="172"/>
      <c r="G241" s="172"/>
      <c r="H241" s="172"/>
      <c r="I241" s="201" t="s">
        <v>230</v>
      </c>
      <c r="J241" s="186" t="s">
        <v>28</v>
      </c>
      <c r="K241" s="187"/>
      <c r="L241" s="187"/>
      <c r="M241" s="187"/>
      <c r="N241" s="187"/>
      <c r="O241" s="187"/>
      <c r="P241" s="187"/>
      <c r="Q241" s="187"/>
      <c r="R241" s="187"/>
      <c r="S241" s="187"/>
      <c r="T241" s="187"/>
      <c r="U241" s="187"/>
      <c r="V241" s="187"/>
      <c r="W241" s="187"/>
      <c r="X241" s="187"/>
      <c r="Y241" s="187"/>
      <c r="Z241" s="187"/>
      <c r="AA241" s="187"/>
      <c r="AB241" s="187"/>
      <c r="AC241" s="187"/>
      <c r="AD241" s="187"/>
      <c r="AE241" s="187"/>
      <c r="AF241" s="187"/>
      <c r="AG241" s="187"/>
      <c r="AH241" s="187"/>
      <c r="AI241" s="187"/>
      <c r="AJ241" s="187"/>
      <c r="AK241" s="187"/>
      <c r="AL241" s="187"/>
      <c r="AM241" s="187"/>
      <c r="AN241" s="187"/>
      <c r="AO241" s="176" t="n">
        <f aca="false">SUM(AN241/$AN$10)</f>
        <v>0</v>
      </c>
      <c r="AP241" s="188" t="n">
        <v>250000</v>
      </c>
      <c r="AQ241" s="188"/>
      <c r="AR241" s="176" t="n">
        <f aca="false">SUM(AP241/$AN$10)</f>
        <v>33180.7021036565</v>
      </c>
      <c r="AS241" s="188"/>
      <c r="AT241" s="188"/>
      <c r="AU241" s="176"/>
      <c r="AV241" s="177" t="n">
        <f aca="false">SUM(AU241/AR241*100)</f>
        <v>0</v>
      </c>
      <c r="BC241" s="143" t="n">
        <f aca="false">SUM(AU241-BB241)</f>
        <v>0</v>
      </c>
    </row>
    <row r="242" customFormat="false" ht="12.75" hidden="true" customHeight="false" outlineLevel="0" collapsed="false">
      <c r="A242" s="178"/>
      <c r="B242" s="172" t="s">
        <v>229</v>
      </c>
      <c r="C242" s="172"/>
      <c r="D242" s="172"/>
      <c r="E242" s="172"/>
      <c r="F242" s="172"/>
      <c r="G242" s="172"/>
      <c r="H242" s="172"/>
      <c r="I242" s="201" t="s">
        <v>402</v>
      </c>
      <c r="J242" s="186" t="s">
        <v>403</v>
      </c>
      <c r="K242" s="187"/>
      <c r="L242" s="187"/>
      <c r="M242" s="187"/>
      <c r="N242" s="187"/>
      <c r="O242" s="187"/>
      <c r="P242" s="187"/>
      <c r="Q242" s="187"/>
      <c r="R242" s="187"/>
      <c r="S242" s="187"/>
      <c r="T242" s="187"/>
      <c r="U242" s="187"/>
      <c r="V242" s="187"/>
      <c r="W242" s="187"/>
      <c r="X242" s="187"/>
      <c r="Y242" s="187"/>
      <c r="Z242" s="187"/>
      <c r="AA242" s="187"/>
      <c r="AB242" s="187"/>
      <c r="AC242" s="187"/>
      <c r="AD242" s="187"/>
      <c r="AE242" s="187"/>
      <c r="AF242" s="187"/>
      <c r="AG242" s="187"/>
      <c r="AH242" s="187"/>
      <c r="AI242" s="187"/>
      <c r="AJ242" s="187"/>
      <c r="AK242" s="187"/>
      <c r="AL242" s="187"/>
      <c r="AM242" s="187"/>
      <c r="AN242" s="187"/>
      <c r="AO242" s="176" t="n">
        <f aca="false">SUM(AN242/$AN$10)</f>
        <v>0</v>
      </c>
      <c r="AP242" s="188" t="n">
        <v>6200000</v>
      </c>
      <c r="AQ242" s="188"/>
      <c r="AR242" s="176" t="n">
        <f aca="false">SUM(AP242/$AN$10)</f>
        <v>822881.412170682</v>
      </c>
      <c r="AS242" s="188"/>
      <c r="AT242" s="188"/>
      <c r="AU242" s="176"/>
      <c r="AV242" s="177" t="n">
        <f aca="false">SUM(AU242/AR242*100)</f>
        <v>0</v>
      </c>
      <c r="BC242" s="143" t="n">
        <f aca="false">SUM(AU242-BB242)</f>
        <v>0</v>
      </c>
    </row>
    <row r="243" customFormat="false" ht="12.75" hidden="true" customHeight="false" outlineLevel="0" collapsed="false">
      <c r="A243" s="178"/>
      <c r="B243" s="172" t="s">
        <v>229</v>
      </c>
      <c r="C243" s="172"/>
      <c r="D243" s="172"/>
      <c r="E243" s="172"/>
      <c r="F243" s="172"/>
      <c r="G243" s="172"/>
      <c r="H243" s="172"/>
      <c r="I243" s="201" t="s">
        <v>316</v>
      </c>
      <c r="J243" s="186" t="s">
        <v>317</v>
      </c>
      <c r="K243" s="187"/>
      <c r="L243" s="187"/>
      <c r="M243" s="187"/>
      <c r="N243" s="187"/>
      <c r="O243" s="187"/>
      <c r="P243" s="187"/>
      <c r="Q243" s="187"/>
      <c r="R243" s="187"/>
      <c r="S243" s="187"/>
      <c r="T243" s="187"/>
      <c r="U243" s="187"/>
      <c r="V243" s="187"/>
      <c r="W243" s="187"/>
      <c r="X243" s="187"/>
      <c r="Y243" s="187"/>
      <c r="Z243" s="187"/>
      <c r="AA243" s="187"/>
      <c r="AB243" s="187"/>
      <c r="AC243" s="187"/>
      <c r="AD243" s="187"/>
      <c r="AE243" s="187"/>
      <c r="AF243" s="187"/>
      <c r="AG243" s="187"/>
      <c r="AH243" s="187"/>
      <c r="AI243" s="187"/>
      <c r="AJ243" s="187"/>
      <c r="AK243" s="187"/>
      <c r="AL243" s="187"/>
      <c r="AM243" s="187"/>
      <c r="AN243" s="187"/>
      <c r="AO243" s="176" t="n">
        <f aca="false">SUM(AN243/$AN$10)</f>
        <v>0</v>
      </c>
      <c r="AP243" s="188" t="n">
        <v>20000</v>
      </c>
      <c r="AQ243" s="188"/>
      <c r="AR243" s="176" t="n">
        <f aca="false">SUM(AP243/$AN$10)</f>
        <v>2654.45616829252</v>
      </c>
      <c r="AS243" s="188"/>
      <c r="AT243" s="188"/>
      <c r="AU243" s="176"/>
      <c r="AV243" s="177" t="n">
        <f aca="false">SUM(AU243/AR243*100)</f>
        <v>0</v>
      </c>
      <c r="BC243" s="143" t="n">
        <f aca="false">SUM(AU243-BB243)</f>
        <v>0</v>
      </c>
    </row>
    <row r="244" customFormat="false" ht="12.75" hidden="true" customHeight="false" outlineLevel="0" collapsed="false">
      <c r="A244" s="189"/>
      <c r="B244" s="190"/>
      <c r="C244" s="190"/>
      <c r="D244" s="190"/>
      <c r="E244" s="190"/>
      <c r="F244" s="190"/>
      <c r="G244" s="190"/>
      <c r="H244" s="190"/>
      <c r="I244" s="191" t="n">
        <v>4</v>
      </c>
      <c r="J244" s="84" t="s">
        <v>71</v>
      </c>
      <c r="K244" s="192" t="e">
        <f aca="false">SUM(K245)</f>
        <v>#REF!</v>
      </c>
      <c r="L244" s="192" t="e">
        <f aca="false">SUM(L245)</f>
        <v>#REF!</v>
      </c>
      <c r="M244" s="192" t="e">
        <f aca="false">SUM(M245)</f>
        <v>#REF!</v>
      </c>
      <c r="N244" s="192" t="n">
        <f aca="false">SUM(N245)</f>
        <v>400000</v>
      </c>
      <c r="O244" s="192" t="n">
        <f aca="false">SUM(O245)</f>
        <v>400000</v>
      </c>
      <c r="P244" s="192" t="n">
        <f aca="false">SUM(P245)</f>
        <v>500000</v>
      </c>
      <c r="Q244" s="192" t="n">
        <f aca="false">SUM(Q245)</f>
        <v>500000</v>
      </c>
      <c r="R244" s="192" t="n">
        <f aca="false">SUM(R245)</f>
        <v>0</v>
      </c>
      <c r="S244" s="192" t="n">
        <f aca="false">SUM(S245)</f>
        <v>500000</v>
      </c>
      <c r="T244" s="192" t="n">
        <f aca="false">SUM(T245)</f>
        <v>0</v>
      </c>
      <c r="U244" s="192" t="n">
        <f aca="false">SUM(U245)</f>
        <v>0</v>
      </c>
      <c r="V244" s="192" t="n">
        <f aca="false">SUM(V245)</f>
        <v>100</v>
      </c>
      <c r="W244" s="192" t="n">
        <f aca="false">SUM(W245)</f>
        <v>625000</v>
      </c>
      <c r="X244" s="192" t="n">
        <f aca="false">SUM(X245)</f>
        <v>200000</v>
      </c>
      <c r="Y244" s="192" t="n">
        <f aca="false">SUM(Y245)</f>
        <v>50000</v>
      </c>
      <c r="Z244" s="192" t="n">
        <f aca="false">SUM(Z245)</f>
        <v>50000</v>
      </c>
      <c r="AA244" s="192" t="n">
        <f aca="false">SUM(AA245)</f>
        <v>50000</v>
      </c>
      <c r="AB244" s="192" t="n">
        <f aca="false">SUM(AB245)</f>
        <v>0</v>
      </c>
      <c r="AC244" s="192" t="n">
        <f aca="false">SUM(AC245)</f>
        <v>50000</v>
      </c>
      <c r="AD244" s="192" t="n">
        <f aca="false">SUM(AD245)</f>
        <v>50000</v>
      </c>
      <c r="AE244" s="192" t="n">
        <f aca="false">SUM(AE245)</f>
        <v>0</v>
      </c>
      <c r="AF244" s="192" t="n">
        <f aca="false">SUM(AF245)</f>
        <v>0</v>
      </c>
      <c r="AG244" s="192" t="n">
        <f aca="false">SUM(AG245)</f>
        <v>50000</v>
      </c>
      <c r="AH244" s="192" t="n">
        <f aca="false">SUM(AH245)</f>
        <v>0</v>
      </c>
      <c r="AI244" s="192" t="n">
        <f aca="false">SUM(AI245)</f>
        <v>200000</v>
      </c>
      <c r="AJ244" s="192" t="n">
        <f aca="false">SUM(AJ245)</f>
        <v>19017.5</v>
      </c>
      <c r="AK244" s="192" t="n">
        <f aca="false">SUM(AK245)</f>
        <v>3620000</v>
      </c>
      <c r="AL244" s="192" t="n">
        <f aca="false">SUM(AL245)</f>
        <v>400000</v>
      </c>
      <c r="AM244" s="192" t="n">
        <f aca="false">SUM(AM245)</f>
        <v>0</v>
      </c>
      <c r="AN244" s="192" t="n">
        <f aca="false">SUM(AN245)</f>
        <v>4020000</v>
      </c>
      <c r="AO244" s="176" t="n">
        <f aca="false">SUM(AN244/$AN$10)</f>
        <v>533545.689826797</v>
      </c>
      <c r="AP244" s="176" t="n">
        <f aca="false">SUM(AP245)</f>
        <v>6470000</v>
      </c>
      <c r="AQ244" s="176" t="n">
        <f aca="false">SUM(AQ245)</f>
        <v>0</v>
      </c>
      <c r="AR244" s="176" t="n">
        <f aca="false">SUM(AP244/$AN$10)</f>
        <v>858716.570442631</v>
      </c>
      <c r="AS244" s="176" t="n">
        <f aca="false">SUM(AS245)</f>
        <v>6500000</v>
      </c>
      <c r="AT244" s="176" t="n">
        <f aca="false">SUM(AT245)</f>
        <v>0</v>
      </c>
      <c r="AU244" s="176"/>
      <c r="AV244" s="177" t="n">
        <f aca="false">SUM(AU244/AR244*100)</f>
        <v>0</v>
      </c>
      <c r="BB244" s="19" t="n">
        <f aca="false">SUM(AW244+AX244+AY244+AZ244+BA244)</f>
        <v>0</v>
      </c>
      <c r="BC244" s="143" t="n">
        <f aca="false">SUM(AU244-BB244)</f>
        <v>0</v>
      </c>
    </row>
    <row r="245" customFormat="false" ht="12.75" hidden="true" customHeight="false" outlineLevel="0" collapsed="false">
      <c r="A245" s="189"/>
      <c r="B245" s="190"/>
      <c r="C245" s="190"/>
      <c r="D245" s="190"/>
      <c r="E245" s="190"/>
      <c r="F245" s="190"/>
      <c r="G245" s="190"/>
      <c r="H245" s="190"/>
      <c r="I245" s="191" t="n">
        <v>42</v>
      </c>
      <c r="J245" s="84" t="s">
        <v>378</v>
      </c>
      <c r="K245" s="192" t="e">
        <f aca="false">SUM(K246:K246)</f>
        <v>#REF!</v>
      </c>
      <c r="L245" s="192" t="e">
        <f aca="false">SUM(L246:L246)</f>
        <v>#REF!</v>
      </c>
      <c r="M245" s="192" t="e">
        <f aca="false">SUM(M246:M246)</f>
        <v>#REF!</v>
      </c>
      <c r="N245" s="192" t="n">
        <f aca="false">SUM(N246)</f>
        <v>400000</v>
      </c>
      <c r="O245" s="192" t="n">
        <f aca="false">SUM(O246)</f>
        <v>400000</v>
      </c>
      <c r="P245" s="192" t="n">
        <f aca="false">SUM(P246)</f>
        <v>500000</v>
      </c>
      <c r="Q245" s="192" t="n">
        <f aca="false">SUM(Q246)</f>
        <v>500000</v>
      </c>
      <c r="R245" s="192" t="n">
        <f aca="false">SUM(R246)</f>
        <v>0</v>
      </c>
      <c r="S245" s="192" t="n">
        <f aca="false">SUM(S246)</f>
        <v>500000</v>
      </c>
      <c r="T245" s="192" t="n">
        <f aca="false">SUM(T246)</f>
        <v>0</v>
      </c>
      <c r="U245" s="192" t="n">
        <f aca="false">SUM(U246)</f>
        <v>0</v>
      </c>
      <c r="V245" s="192" t="n">
        <f aca="false">SUM(V246)</f>
        <v>100</v>
      </c>
      <c r="W245" s="192" t="n">
        <f aca="false">SUM(W246)</f>
        <v>625000</v>
      </c>
      <c r="X245" s="192" t="n">
        <f aca="false">SUM(X246)</f>
        <v>200000</v>
      </c>
      <c r="Y245" s="192" t="n">
        <f aca="false">SUM(Y246)</f>
        <v>50000</v>
      </c>
      <c r="Z245" s="192" t="n">
        <f aca="false">SUM(Z246)</f>
        <v>50000</v>
      </c>
      <c r="AA245" s="192" t="n">
        <f aca="false">SUM(AA246)</f>
        <v>50000</v>
      </c>
      <c r="AB245" s="192" t="n">
        <f aca="false">SUM(AB246)</f>
        <v>0</v>
      </c>
      <c r="AC245" s="192" t="n">
        <f aca="false">SUM(AC246)</f>
        <v>50000</v>
      </c>
      <c r="AD245" s="192" t="n">
        <f aca="false">SUM(AD246)</f>
        <v>50000</v>
      </c>
      <c r="AE245" s="192" t="n">
        <f aca="false">SUM(AE246)</f>
        <v>0</v>
      </c>
      <c r="AF245" s="192" t="n">
        <f aca="false">SUM(AF246)</f>
        <v>0</v>
      </c>
      <c r="AG245" s="192" t="n">
        <f aca="false">SUM(AG246)</f>
        <v>50000</v>
      </c>
      <c r="AH245" s="192" t="n">
        <f aca="false">SUM(AH246)</f>
        <v>0</v>
      </c>
      <c r="AI245" s="192" t="n">
        <f aca="false">SUM(AI246)</f>
        <v>200000</v>
      </c>
      <c r="AJ245" s="192" t="n">
        <f aca="false">SUM(AJ246)</f>
        <v>19017.5</v>
      </c>
      <c r="AK245" s="192" t="n">
        <f aca="false">SUM(AK246)</f>
        <v>3620000</v>
      </c>
      <c r="AL245" s="192" t="n">
        <f aca="false">SUM(AL246)</f>
        <v>400000</v>
      </c>
      <c r="AM245" s="192" t="n">
        <f aca="false">SUM(AM246)</f>
        <v>0</v>
      </c>
      <c r="AN245" s="192" t="n">
        <f aca="false">SUM(AN246)</f>
        <v>4020000</v>
      </c>
      <c r="AO245" s="176" t="n">
        <f aca="false">SUM(AN245/$AN$10)</f>
        <v>533545.689826797</v>
      </c>
      <c r="AP245" s="176" t="n">
        <f aca="false">SUM(AP246)</f>
        <v>6470000</v>
      </c>
      <c r="AQ245" s="176"/>
      <c r="AR245" s="176" t="n">
        <f aca="false">SUM(AP245/$AN$10)</f>
        <v>858716.570442631</v>
      </c>
      <c r="AS245" s="176" t="n">
        <v>6500000</v>
      </c>
      <c r="AT245" s="176"/>
      <c r="AU245" s="176"/>
      <c r="AV245" s="177" t="n">
        <f aca="false">SUM(AU245/AR245*100)</f>
        <v>0</v>
      </c>
      <c r="BB245" s="19" t="n">
        <f aca="false">SUM(AW245+AX245+AY245+AZ245+BA245)</f>
        <v>0</v>
      </c>
      <c r="BC245" s="143" t="n">
        <f aca="false">SUM(AU245-BB245)</f>
        <v>0</v>
      </c>
    </row>
    <row r="246" customFormat="false" ht="12.75" hidden="true" customHeight="false" outlineLevel="0" collapsed="false">
      <c r="A246" s="193"/>
      <c r="B246" s="194"/>
      <c r="C246" s="194"/>
      <c r="D246" s="194"/>
      <c r="E246" s="194"/>
      <c r="F246" s="194"/>
      <c r="G246" s="194"/>
      <c r="H246" s="194"/>
      <c r="I246" s="195" t="n">
        <v>421</v>
      </c>
      <c r="J246" s="196" t="s">
        <v>380</v>
      </c>
      <c r="K246" s="197" t="e">
        <f aca="false">SUM(#REF!)</f>
        <v>#REF!</v>
      </c>
      <c r="L246" s="197" t="e">
        <f aca="false">SUM(#REF!)</f>
        <v>#REF!</v>
      </c>
      <c r="M246" s="197" t="e">
        <f aca="false">SUM(#REF!)</f>
        <v>#REF!</v>
      </c>
      <c r="N246" s="197" t="n">
        <f aca="false">SUM(N248:N248)</f>
        <v>400000</v>
      </c>
      <c r="O246" s="197" t="n">
        <f aca="false">SUM(O248:O248)</f>
        <v>400000</v>
      </c>
      <c r="P246" s="197" t="n">
        <f aca="false">SUM(P248:P248)</f>
        <v>500000</v>
      </c>
      <c r="Q246" s="197" t="n">
        <f aca="false">SUM(Q248:Q248)</f>
        <v>500000</v>
      </c>
      <c r="R246" s="197" t="n">
        <f aca="false">SUM(R248:R248)</f>
        <v>0</v>
      </c>
      <c r="S246" s="197" t="n">
        <f aca="false">SUM(S248:S248)</f>
        <v>500000</v>
      </c>
      <c r="T246" s="197" t="n">
        <f aca="false">SUM(T248:T248)</f>
        <v>0</v>
      </c>
      <c r="U246" s="197" t="n">
        <f aca="false">SUM(U248:U248)</f>
        <v>0</v>
      </c>
      <c r="V246" s="197" t="n">
        <f aca="false">SUM(V248:V248)</f>
        <v>100</v>
      </c>
      <c r="W246" s="197" t="n">
        <f aca="false">SUM(W248:W248)</f>
        <v>625000</v>
      </c>
      <c r="X246" s="197" t="n">
        <f aca="false">SUM(X248:X248)</f>
        <v>200000</v>
      </c>
      <c r="Y246" s="197" t="n">
        <f aca="false">SUM(Y248:Y248)</f>
        <v>50000</v>
      </c>
      <c r="Z246" s="197" t="n">
        <f aca="false">SUM(Z248:Z248)</f>
        <v>50000</v>
      </c>
      <c r="AA246" s="197" t="n">
        <f aca="false">SUM(AA248:AA248)</f>
        <v>50000</v>
      </c>
      <c r="AB246" s="197" t="n">
        <f aca="false">SUM(AB248:AB248)</f>
        <v>0</v>
      </c>
      <c r="AC246" s="197" t="n">
        <f aca="false">SUM(AC248:AC248)</f>
        <v>50000</v>
      </c>
      <c r="AD246" s="197" t="n">
        <f aca="false">SUM(AD248:AD248)</f>
        <v>50000</v>
      </c>
      <c r="AE246" s="197" t="n">
        <f aca="false">SUM(AE248:AE248)</f>
        <v>0</v>
      </c>
      <c r="AF246" s="197" t="n">
        <f aca="false">SUM(AF248:AF248)</f>
        <v>0</v>
      </c>
      <c r="AG246" s="197" t="n">
        <f aca="false">SUM(AG251+AG248)</f>
        <v>50000</v>
      </c>
      <c r="AH246" s="197" t="n">
        <f aca="false">SUM(AH251+AH248)</f>
        <v>0</v>
      </c>
      <c r="AI246" s="197" t="n">
        <f aca="false">SUM(AI251+AI248)</f>
        <v>200000</v>
      </c>
      <c r="AJ246" s="197" t="n">
        <f aca="false">SUM(AJ248:AJ251)</f>
        <v>19017.5</v>
      </c>
      <c r="AK246" s="197" t="n">
        <f aca="false">SUM(AK247:AK251)</f>
        <v>3620000</v>
      </c>
      <c r="AL246" s="197" t="n">
        <f aca="false">SUM(AL247:AL251)</f>
        <v>400000</v>
      </c>
      <c r="AM246" s="197" t="n">
        <f aca="false">SUM(AM247:AM251)</f>
        <v>0</v>
      </c>
      <c r="AN246" s="197" t="n">
        <f aca="false">SUM(AN247:AN251)</f>
        <v>4020000</v>
      </c>
      <c r="AO246" s="176" t="n">
        <f aca="false">SUM(AN246/$AN$10)</f>
        <v>533545.689826797</v>
      </c>
      <c r="AP246" s="188" t="n">
        <f aca="false">SUM(AP247:AP251)</f>
        <v>6470000</v>
      </c>
      <c r="AQ246" s="188"/>
      <c r="AR246" s="176" t="n">
        <f aca="false">SUM(AP246/$AN$10)</f>
        <v>858716.570442631</v>
      </c>
      <c r="AS246" s="188"/>
      <c r="AT246" s="188"/>
      <c r="AU246" s="176"/>
      <c r="AV246" s="177" t="n">
        <f aca="false">SUM(AU246/AR246*100)</f>
        <v>0</v>
      </c>
      <c r="BB246" s="19" t="n">
        <f aca="false">SUM(AW246+AX246+AY246+AZ246+BA246)</f>
        <v>0</v>
      </c>
      <c r="BC246" s="143" t="n">
        <f aca="false">SUM(AU246-BB246)</f>
        <v>0</v>
      </c>
    </row>
    <row r="247" customFormat="false" ht="12.75" hidden="true" customHeight="false" outlineLevel="0" collapsed="false">
      <c r="A247" s="193"/>
      <c r="B247" s="194"/>
      <c r="C247" s="194"/>
      <c r="D247" s="194"/>
      <c r="E247" s="194"/>
      <c r="F247" s="194"/>
      <c r="G247" s="194"/>
      <c r="H247" s="194"/>
      <c r="I247" s="195" t="n">
        <v>42131</v>
      </c>
      <c r="J247" s="196" t="s">
        <v>404</v>
      </c>
      <c r="K247" s="197"/>
      <c r="L247" s="197"/>
      <c r="M247" s="197"/>
      <c r="N247" s="197"/>
      <c r="O247" s="197"/>
      <c r="P247" s="197"/>
      <c r="Q247" s="197"/>
      <c r="R247" s="197"/>
      <c r="S247" s="197"/>
      <c r="T247" s="197"/>
      <c r="U247" s="197"/>
      <c r="V247" s="197"/>
      <c r="W247" s="197"/>
      <c r="X247" s="197"/>
      <c r="Y247" s="197"/>
      <c r="Z247" s="197"/>
      <c r="AA247" s="197"/>
      <c r="AB247" s="197"/>
      <c r="AC247" s="197"/>
      <c r="AD247" s="197"/>
      <c r="AE247" s="197"/>
      <c r="AF247" s="197"/>
      <c r="AG247" s="197"/>
      <c r="AH247" s="197"/>
      <c r="AI247" s="197"/>
      <c r="AJ247" s="197"/>
      <c r="AK247" s="197"/>
      <c r="AL247" s="197" t="n">
        <v>400000</v>
      </c>
      <c r="AM247" s="197"/>
      <c r="AN247" s="197" t="n">
        <f aca="false">SUM(AK247+AL247-AM247)</f>
        <v>400000</v>
      </c>
      <c r="AO247" s="176" t="n">
        <f aca="false">SUM(AN247/$AN$10)</f>
        <v>53089.1233658504</v>
      </c>
      <c r="AP247" s="188" t="n">
        <v>250000</v>
      </c>
      <c r="AQ247" s="188"/>
      <c r="AR247" s="176" t="n">
        <f aca="false">SUM(AP247/$AN$10)</f>
        <v>33180.7021036565</v>
      </c>
      <c r="AS247" s="188"/>
      <c r="AT247" s="188"/>
      <c r="AU247" s="176"/>
      <c r="AV247" s="177" t="n">
        <f aca="false">SUM(AU247/AR247*100)</f>
        <v>0</v>
      </c>
      <c r="BB247" s="19" t="n">
        <f aca="false">SUM(AW247+AX247+AY247+AZ247+BA247)</f>
        <v>0</v>
      </c>
      <c r="BC247" s="143" t="n">
        <f aca="false">SUM(AU247-BB247)</f>
        <v>0</v>
      </c>
    </row>
    <row r="248" customFormat="false" ht="12.75" hidden="true" customHeight="false" outlineLevel="0" collapsed="false">
      <c r="A248" s="193"/>
      <c r="B248" s="194"/>
      <c r="C248" s="194"/>
      <c r="D248" s="194"/>
      <c r="E248" s="194"/>
      <c r="F248" s="194"/>
      <c r="G248" s="194"/>
      <c r="H248" s="194"/>
      <c r="I248" s="195" t="n">
        <v>42141</v>
      </c>
      <c r="J248" s="196" t="s">
        <v>405</v>
      </c>
      <c r="K248" s="197"/>
      <c r="L248" s="197"/>
      <c r="M248" s="197"/>
      <c r="N248" s="197" t="n">
        <v>400000</v>
      </c>
      <c r="O248" s="197" t="n">
        <v>400000</v>
      </c>
      <c r="P248" s="197" t="n">
        <v>500000</v>
      </c>
      <c r="Q248" s="197" t="n">
        <v>500000</v>
      </c>
      <c r="R248" s="197"/>
      <c r="S248" s="197" t="n">
        <v>500000</v>
      </c>
      <c r="T248" s="197"/>
      <c r="U248" s="197"/>
      <c r="V248" s="176" t="n">
        <f aca="false">S248/P248*100</f>
        <v>100</v>
      </c>
      <c r="W248" s="188" t="n">
        <v>625000</v>
      </c>
      <c r="X248" s="197" t="n">
        <v>200000</v>
      </c>
      <c r="Y248" s="197" t="n">
        <v>50000</v>
      </c>
      <c r="Z248" s="197" t="n">
        <v>50000</v>
      </c>
      <c r="AA248" s="197" t="n">
        <v>50000</v>
      </c>
      <c r="AB248" s="197"/>
      <c r="AC248" s="197" t="n">
        <v>50000</v>
      </c>
      <c r="AD248" s="197" t="n">
        <v>50000</v>
      </c>
      <c r="AE248" s="197"/>
      <c r="AF248" s="197"/>
      <c r="AG248" s="198" t="n">
        <f aca="false">SUM(AD248+AE248-AF248)</f>
        <v>50000</v>
      </c>
      <c r="AH248" s="197"/>
      <c r="AI248" s="197" t="n">
        <v>200000</v>
      </c>
      <c r="AJ248" s="129" t="n">
        <v>0</v>
      </c>
      <c r="AK248" s="197" t="n">
        <v>20000</v>
      </c>
      <c r="AL248" s="197"/>
      <c r="AM248" s="197"/>
      <c r="AN248" s="129" t="n">
        <f aca="false">SUM(AK248+AL248-AM248)</f>
        <v>20000</v>
      </c>
      <c r="AO248" s="176" t="n">
        <f aca="false">SUM(AN248/$AN$10)</f>
        <v>2654.45616829252</v>
      </c>
      <c r="AP248" s="131" t="n">
        <v>20000</v>
      </c>
      <c r="AQ248" s="131"/>
      <c r="AR248" s="176" t="n">
        <f aca="false">SUM(AP248/$AN$10)</f>
        <v>2654.45616829252</v>
      </c>
      <c r="AS248" s="131"/>
      <c r="AT248" s="131"/>
      <c r="AU248" s="176"/>
      <c r="AV248" s="177" t="n">
        <f aca="false">SUM(AU248/AR248*100)</f>
        <v>0</v>
      </c>
      <c r="BB248" s="19" t="n">
        <f aca="false">SUM(AW248+AX248+AY248+AZ248+BA248)</f>
        <v>0</v>
      </c>
      <c r="BC248" s="143" t="n">
        <f aca="false">SUM(AU248-BB248)</f>
        <v>0</v>
      </c>
    </row>
    <row r="249" customFormat="false" ht="12.75" hidden="true" customHeight="false" outlineLevel="0" collapsed="false">
      <c r="A249" s="193"/>
      <c r="B249" s="194"/>
      <c r="C249" s="194"/>
      <c r="D249" s="194"/>
      <c r="E249" s="194"/>
      <c r="F249" s="194"/>
      <c r="G249" s="194"/>
      <c r="H249" s="194"/>
      <c r="I249" s="304" t="n">
        <v>42142</v>
      </c>
      <c r="J249" s="196" t="s">
        <v>406</v>
      </c>
      <c r="K249" s="197"/>
      <c r="L249" s="197"/>
      <c r="M249" s="197"/>
      <c r="N249" s="197"/>
      <c r="O249" s="197"/>
      <c r="P249" s="197"/>
      <c r="Q249" s="197"/>
      <c r="R249" s="197"/>
      <c r="S249" s="197"/>
      <c r="T249" s="197"/>
      <c r="U249" s="197"/>
      <c r="V249" s="176"/>
      <c r="W249" s="188"/>
      <c r="X249" s="197"/>
      <c r="Y249" s="197"/>
      <c r="Z249" s="197"/>
      <c r="AA249" s="197"/>
      <c r="AB249" s="197"/>
      <c r="AC249" s="197"/>
      <c r="AD249" s="197"/>
      <c r="AE249" s="197"/>
      <c r="AF249" s="197"/>
      <c r="AG249" s="198"/>
      <c r="AH249" s="197"/>
      <c r="AI249" s="197"/>
      <c r="AJ249" s="129"/>
      <c r="AK249" s="197" t="n">
        <v>600000</v>
      </c>
      <c r="AL249" s="197"/>
      <c r="AM249" s="197"/>
      <c r="AN249" s="129" t="n">
        <f aca="false">SUM(AK249+AL249-AM249)</f>
        <v>600000</v>
      </c>
      <c r="AO249" s="176" t="n">
        <f aca="false">SUM(AN249/$AN$10)</f>
        <v>79633.6850487756</v>
      </c>
      <c r="AP249" s="131" t="n">
        <v>200000</v>
      </c>
      <c r="AQ249" s="131"/>
      <c r="AR249" s="176" t="n">
        <f aca="false">SUM(AP249/$AN$10)</f>
        <v>26544.5616829252</v>
      </c>
      <c r="AS249" s="131"/>
      <c r="AT249" s="131"/>
      <c r="AU249" s="176"/>
      <c r="AV249" s="177" t="n">
        <f aca="false">SUM(AU249/AR249*100)</f>
        <v>0</v>
      </c>
      <c r="BB249" s="19" t="n">
        <f aca="false">SUM(AW249+AX249+AY249+AZ249+BA249)</f>
        <v>0</v>
      </c>
      <c r="BC249" s="143" t="n">
        <f aca="false">SUM(AU249-BB249)</f>
        <v>0</v>
      </c>
    </row>
    <row r="250" customFormat="false" ht="12.75" hidden="true" customHeight="false" outlineLevel="0" collapsed="false">
      <c r="A250" s="193"/>
      <c r="B250" s="194"/>
      <c r="C250" s="194"/>
      <c r="D250" s="194"/>
      <c r="E250" s="194"/>
      <c r="F250" s="194"/>
      <c r="G250" s="194"/>
      <c r="H250" s="194"/>
      <c r="I250" s="195" t="n">
        <v>42142</v>
      </c>
      <c r="J250" s="196" t="s">
        <v>407</v>
      </c>
      <c r="K250" s="197"/>
      <c r="L250" s="197"/>
      <c r="M250" s="197"/>
      <c r="N250" s="197"/>
      <c r="O250" s="197"/>
      <c r="P250" s="197"/>
      <c r="Q250" s="197"/>
      <c r="R250" s="197"/>
      <c r="S250" s="197"/>
      <c r="T250" s="197"/>
      <c r="U250" s="197"/>
      <c r="V250" s="176"/>
      <c r="W250" s="188"/>
      <c r="X250" s="197"/>
      <c r="Y250" s="197"/>
      <c r="Z250" s="197"/>
      <c r="AA250" s="197"/>
      <c r="AB250" s="197"/>
      <c r="AC250" s="197"/>
      <c r="AD250" s="197"/>
      <c r="AE250" s="197"/>
      <c r="AF250" s="197"/>
      <c r="AG250" s="198"/>
      <c r="AH250" s="197"/>
      <c r="AI250" s="197"/>
      <c r="AJ250" s="129"/>
      <c r="AK250" s="197" t="n">
        <v>3000000</v>
      </c>
      <c r="AL250" s="197"/>
      <c r="AM250" s="197"/>
      <c r="AN250" s="129" t="n">
        <f aca="false">SUM(AK250+AL250-AM250)</f>
        <v>3000000</v>
      </c>
      <c r="AO250" s="176" t="n">
        <f aca="false">SUM(AN250/$AN$10)</f>
        <v>398168.425243878</v>
      </c>
      <c r="AP250" s="131" t="n">
        <v>6000000</v>
      </c>
      <c r="AQ250" s="131"/>
      <c r="AR250" s="176" t="n">
        <f aca="false">SUM(AP250/$AN$10)</f>
        <v>796336.850487756</v>
      </c>
      <c r="AS250" s="131"/>
      <c r="AT250" s="131"/>
      <c r="AU250" s="176"/>
      <c r="AV250" s="177" t="n">
        <f aca="false">SUM(AU250/AR250*100)</f>
        <v>0</v>
      </c>
      <c r="BB250" s="19" t="n">
        <f aca="false">SUM(AW250+AX250+AY250+AZ250+BA250)</f>
        <v>0</v>
      </c>
      <c r="BC250" s="143" t="n">
        <f aca="false">SUM(AU250-BB250)</f>
        <v>0</v>
      </c>
    </row>
    <row r="251" customFormat="false" ht="12.75" hidden="true" customHeight="false" outlineLevel="0" collapsed="false">
      <c r="A251" s="193"/>
      <c r="B251" s="194"/>
      <c r="C251" s="194"/>
      <c r="D251" s="194"/>
      <c r="E251" s="194"/>
      <c r="F251" s="194"/>
      <c r="G251" s="194"/>
      <c r="H251" s="194"/>
      <c r="I251" s="195" t="n">
        <v>42147</v>
      </c>
      <c r="J251" s="196" t="s">
        <v>408</v>
      </c>
      <c r="K251" s="197"/>
      <c r="L251" s="197"/>
      <c r="M251" s="197"/>
      <c r="N251" s="197"/>
      <c r="O251" s="197"/>
      <c r="P251" s="197"/>
      <c r="Q251" s="197"/>
      <c r="R251" s="197"/>
      <c r="S251" s="197"/>
      <c r="T251" s="197"/>
      <c r="U251" s="197"/>
      <c r="V251" s="176"/>
      <c r="W251" s="188"/>
      <c r="X251" s="197"/>
      <c r="Y251" s="197"/>
      <c r="Z251" s="197"/>
      <c r="AA251" s="197"/>
      <c r="AB251" s="197"/>
      <c r="AC251" s="197"/>
      <c r="AD251" s="197"/>
      <c r="AE251" s="197"/>
      <c r="AF251" s="197"/>
      <c r="AG251" s="198"/>
      <c r="AH251" s="197"/>
      <c r="AI251" s="197"/>
      <c r="AJ251" s="129" t="n">
        <v>19017.5</v>
      </c>
      <c r="AK251" s="197" t="n">
        <v>0</v>
      </c>
      <c r="AL251" s="197"/>
      <c r="AM251" s="197"/>
      <c r="AN251" s="129" t="n">
        <f aca="false">SUM(AK251+AL251-AM251)</f>
        <v>0</v>
      </c>
      <c r="AO251" s="176" t="n">
        <f aca="false">SUM(AN251/$AN$10)</f>
        <v>0</v>
      </c>
      <c r="AP251" s="131"/>
      <c r="AQ251" s="131"/>
      <c r="AR251" s="176" t="n">
        <f aca="false">SUM(AP251/$AN$10)</f>
        <v>0</v>
      </c>
      <c r="AS251" s="131"/>
      <c r="AT251" s="131"/>
      <c r="AU251" s="176"/>
      <c r="AV251" s="177" t="e">
        <f aca="false">SUM(AU251/AR251*100)</f>
        <v>#DIV/0!</v>
      </c>
      <c r="BB251" s="19" t="n">
        <f aca="false">SUM(AW251+AX251+AY251+AZ251+BA251)</f>
        <v>0</v>
      </c>
      <c r="BC251" s="143" t="n">
        <f aca="false">SUM(AU251-BB251)</f>
        <v>0</v>
      </c>
    </row>
    <row r="252" customFormat="false" ht="12.75" hidden="true" customHeight="false" outlineLevel="0" collapsed="false">
      <c r="A252" s="178" t="s">
        <v>409</v>
      </c>
      <c r="B252" s="172"/>
      <c r="C252" s="172"/>
      <c r="D252" s="172"/>
      <c r="E252" s="172"/>
      <c r="F252" s="172"/>
      <c r="G252" s="172"/>
      <c r="H252" s="172"/>
      <c r="I252" s="185" t="s">
        <v>314</v>
      </c>
      <c r="J252" s="186" t="s">
        <v>410</v>
      </c>
      <c r="K252" s="187" t="e">
        <f aca="false">SUM(K255)</f>
        <v>#REF!</v>
      </c>
      <c r="L252" s="187" t="e">
        <f aca="false">SUM(L255)</f>
        <v>#REF!</v>
      </c>
      <c r="M252" s="187" t="e">
        <f aca="false">SUM(M255)</f>
        <v>#REF!</v>
      </c>
      <c r="N252" s="187" t="n">
        <f aca="false">SUM(N255)</f>
        <v>400000</v>
      </c>
      <c r="O252" s="187" t="n">
        <f aca="false">SUM(O255)</f>
        <v>400000</v>
      </c>
      <c r="P252" s="187" t="n">
        <f aca="false">SUM(P255)</f>
        <v>500000</v>
      </c>
      <c r="Q252" s="187" t="n">
        <f aca="false">SUM(Q255)</f>
        <v>500000</v>
      </c>
      <c r="R252" s="187" t="n">
        <f aca="false">SUM(R255)</f>
        <v>0</v>
      </c>
      <c r="S252" s="187" t="n">
        <f aca="false">SUM(S255)</f>
        <v>500000</v>
      </c>
      <c r="T252" s="187" t="n">
        <f aca="false">SUM(T255)</f>
        <v>0</v>
      </c>
      <c r="U252" s="187" t="n">
        <f aca="false">SUM(U255)</f>
        <v>0</v>
      </c>
      <c r="V252" s="187" t="n">
        <f aca="false">SUM(V255)</f>
        <v>100</v>
      </c>
      <c r="W252" s="187" t="n">
        <f aca="false">SUM(W255)</f>
        <v>0</v>
      </c>
      <c r="X252" s="187" t="n">
        <f aca="false">SUM(X255)</f>
        <v>0</v>
      </c>
      <c r="Y252" s="187" t="n">
        <f aca="false">SUM(Y255)</f>
        <v>50000</v>
      </c>
      <c r="Z252" s="187" t="n">
        <f aca="false">SUM(Z255)</f>
        <v>450000</v>
      </c>
      <c r="AA252" s="187" t="n">
        <f aca="false">SUM(AA255)</f>
        <v>100000</v>
      </c>
      <c r="AB252" s="187" t="n">
        <f aca="false">SUM(AB255)</f>
        <v>0</v>
      </c>
      <c r="AC252" s="187" t="n">
        <f aca="false">SUM(AC255)</f>
        <v>200000</v>
      </c>
      <c r="AD252" s="187" t="n">
        <f aca="false">SUM(AD255)</f>
        <v>200000</v>
      </c>
      <c r="AE252" s="187" t="n">
        <f aca="false">SUM(AE255)</f>
        <v>0</v>
      </c>
      <c r="AF252" s="187" t="n">
        <f aca="false">SUM(AF255)</f>
        <v>0</v>
      </c>
      <c r="AG252" s="187" t="n">
        <f aca="false">SUM(AG255)</f>
        <v>200000</v>
      </c>
      <c r="AH252" s="187" t="n">
        <f aca="false">SUM(AH255)</f>
        <v>143600</v>
      </c>
      <c r="AI252" s="187" t="n">
        <f aca="false">SUM(AI255)</f>
        <v>150000</v>
      </c>
      <c r="AJ252" s="187" t="n">
        <f aca="false">SUM(AJ255)</f>
        <v>0</v>
      </c>
      <c r="AK252" s="187" t="n">
        <f aca="false">SUM(AK255)</f>
        <v>150000</v>
      </c>
      <c r="AL252" s="187" t="n">
        <f aca="false">SUM(AL255)</f>
        <v>50000</v>
      </c>
      <c r="AM252" s="187" t="n">
        <f aca="false">SUM(AM255)</f>
        <v>0</v>
      </c>
      <c r="AN252" s="187" t="n">
        <f aca="false">SUM(AN255)</f>
        <v>200000</v>
      </c>
      <c r="AO252" s="176" t="n">
        <f aca="false">SUM(AN252/$AN$10)</f>
        <v>26544.5616829252</v>
      </c>
      <c r="AP252" s="188" t="n">
        <f aca="false">SUM(AP255)</f>
        <v>200000</v>
      </c>
      <c r="AQ252" s="188" t="n">
        <f aca="false">SUM(AQ255)</f>
        <v>0</v>
      </c>
      <c r="AR252" s="176" t="n">
        <f aca="false">SUM(AP252/$AN$10)</f>
        <v>26544.5616829252</v>
      </c>
      <c r="AS252" s="188" t="n">
        <f aca="false">SUM(AS255)</f>
        <v>200000</v>
      </c>
      <c r="AT252" s="188" t="n">
        <f aca="false">SUM(AT255)</f>
        <v>0</v>
      </c>
      <c r="AU252" s="176" t="n">
        <f aca="false">SUM(AU253)</f>
        <v>0</v>
      </c>
      <c r="AV252" s="177" t="n">
        <f aca="false">SUM(AU252/AR252*100)</f>
        <v>0</v>
      </c>
      <c r="BB252" s="19" t="n">
        <f aca="false">SUM(AW252+AX252+AY252+AZ252+BA252)</f>
        <v>0</v>
      </c>
      <c r="BC252" s="143" t="n">
        <f aca="false">SUM(AU252-BB252)</f>
        <v>0</v>
      </c>
    </row>
    <row r="253" customFormat="false" ht="12.75" hidden="true" customHeight="false" outlineLevel="0" collapsed="false">
      <c r="A253" s="178"/>
      <c r="B253" s="172"/>
      <c r="C253" s="172"/>
      <c r="D253" s="172"/>
      <c r="E253" s="172"/>
      <c r="F253" s="172"/>
      <c r="G253" s="172"/>
      <c r="H253" s="172"/>
      <c r="I253" s="185" t="s">
        <v>377</v>
      </c>
      <c r="J253" s="186"/>
      <c r="K253" s="187" t="e">
        <f aca="false">SUM(K255)</f>
        <v>#REF!</v>
      </c>
      <c r="L253" s="187" t="e">
        <f aca="false">SUM(L255)</f>
        <v>#REF!</v>
      </c>
      <c r="M253" s="187" t="e">
        <f aca="false">SUM(M255)</f>
        <v>#REF!</v>
      </c>
      <c r="N253" s="187" t="n">
        <f aca="false">SUM(N255)</f>
        <v>400000</v>
      </c>
      <c r="O253" s="187" t="n">
        <f aca="false">SUM(O255)</f>
        <v>400000</v>
      </c>
      <c r="P253" s="187" t="n">
        <f aca="false">SUM(P255)</f>
        <v>500000</v>
      </c>
      <c r="Q253" s="187" t="n">
        <f aca="false">SUM(Q255)</f>
        <v>500000</v>
      </c>
      <c r="R253" s="187" t="n">
        <f aca="false">SUM(R255)</f>
        <v>0</v>
      </c>
      <c r="S253" s="187" t="n">
        <f aca="false">SUM(S255)</f>
        <v>500000</v>
      </c>
      <c r="T253" s="187" t="n">
        <f aca="false">SUM(T255)</f>
        <v>0</v>
      </c>
      <c r="U253" s="187" t="n">
        <f aca="false">SUM(U255)</f>
        <v>0</v>
      </c>
      <c r="V253" s="187" t="n">
        <f aca="false">SUM(V255)</f>
        <v>100</v>
      </c>
      <c r="W253" s="187" t="n">
        <f aca="false">SUM(W255)</f>
        <v>0</v>
      </c>
      <c r="X253" s="187" t="n">
        <f aca="false">SUM(X255)</f>
        <v>0</v>
      </c>
      <c r="Y253" s="187" t="n">
        <f aca="false">SUM(Y255)</f>
        <v>50000</v>
      </c>
      <c r="Z253" s="187" t="n">
        <f aca="false">SUM(Z255)</f>
        <v>450000</v>
      </c>
      <c r="AA253" s="187" t="n">
        <f aca="false">SUM(AA255)</f>
        <v>100000</v>
      </c>
      <c r="AB253" s="187" t="n">
        <f aca="false">SUM(AB255)</f>
        <v>0</v>
      </c>
      <c r="AC253" s="187" t="n">
        <f aca="false">SUM(AC255)</f>
        <v>200000</v>
      </c>
      <c r="AD253" s="187" t="n">
        <f aca="false">SUM(AD255)</f>
        <v>200000</v>
      </c>
      <c r="AE253" s="187" t="n">
        <f aca="false">SUM(AE255)</f>
        <v>0</v>
      </c>
      <c r="AF253" s="187" t="n">
        <f aca="false">SUM(AF255)</f>
        <v>0</v>
      </c>
      <c r="AG253" s="187" t="n">
        <f aca="false">SUM(AG255)</f>
        <v>200000</v>
      </c>
      <c r="AH253" s="187" t="n">
        <f aca="false">SUM(AH255)</f>
        <v>143600</v>
      </c>
      <c r="AI253" s="187" t="n">
        <f aca="false">SUM(AI255)</f>
        <v>150000</v>
      </c>
      <c r="AJ253" s="187" t="n">
        <f aca="false">SUM(AJ255)</f>
        <v>0</v>
      </c>
      <c r="AK253" s="187" t="n">
        <f aca="false">SUM(AK255)</f>
        <v>150000</v>
      </c>
      <c r="AL253" s="187" t="n">
        <f aca="false">SUM(AL255)</f>
        <v>50000</v>
      </c>
      <c r="AM253" s="187" t="n">
        <f aca="false">SUM(AM255)</f>
        <v>0</v>
      </c>
      <c r="AN253" s="187" t="n">
        <f aca="false">SUM(AN255)</f>
        <v>200000</v>
      </c>
      <c r="AO253" s="176" t="n">
        <f aca="false">SUM(AN253/$AN$10)</f>
        <v>26544.5616829252</v>
      </c>
      <c r="AP253" s="188" t="n">
        <f aca="false">SUM(AP255)</f>
        <v>200000</v>
      </c>
      <c r="AQ253" s="188" t="n">
        <f aca="false">SUM(AQ255)</f>
        <v>0</v>
      </c>
      <c r="AR253" s="176" t="n">
        <f aca="false">SUM(AP253/$AN$10)</f>
        <v>26544.5616829252</v>
      </c>
      <c r="AS253" s="188" t="n">
        <f aca="false">SUM(AS255)</f>
        <v>200000</v>
      </c>
      <c r="AT253" s="188" t="n">
        <f aca="false">SUM(AT255)</f>
        <v>0</v>
      </c>
      <c r="AU253" s="176" t="n">
        <f aca="false">SUM(AU254)</f>
        <v>0</v>
      </c>
      <c r="AV253" s="177" t="n">
        <f aca="false">SUM(AU253/AR253*100)</f>
        <v>0</v>
      </c>
      <c r="BB253" s="19" t="n">
        <f aca="false">SUM(AW253+AX253+AY253+AZ253+BA253)</f>
        <v>0</v>
      </c>
      <c r="BC253" s="143" t="n">
        <f aca="false">SUM(AU253-BB253)</f>
        <v>0</v>
      </c>
    </row>
    <row r="254" customFormat="false" ht="12.75" hidden="true" customHeight="false" outlineLevel="0" collapsed="false">
      <c r="A254" s="178"/>
      <c r="B254" s="172" t="s">
        <v>229</v>
      </c>
      <c r="C254" s="172"/>
      <c r="D254" s="172"/>
      <c r="E254" s="172"/>
      <c r="F254" s="172"/>
      <c r="G254" s="172"/>
      <c r="H254" s="172"/>
      <c r="I254" s="201" t="s">
        <v>402</v>
      </c>
      <c r="J254" s="186" t="s">
        <v>403</v>
      </c>
      <c r="K254" s="187"/>
      <c r="L254" s="187"/>
      <c r="M254" s="187"/>
      <c r="N254" s="187"/>
      <c r="O254" s="187"/>
      <c r="P254" s="187"/>
      <c r="Q254" s="187"/>
      <c r="R254" s="187"/>
      <c r="S254" s="187"/>
      <c r="T254" s="187"/>
      <c r="U254" s="187"/>
      <c r="V254" s="187"/>
      <c r="W254" s="187"/>
      <c r="X254" s="187"/>
      <c r="Y254" s="187"/>
      <c r="Z254" s="187"/>
      <c r="AA254" s="187"/>
      <c r="AB254" s="187"/>
      <c r="AC254" s="187"/>
      <c r="AD254" s="187"/>
      <c r="AE254" s="187"/>
      <c r="AF254" s="187"/>
      <c r="AG254" s="187"/>
      <c r="AH254" s="187"/>
      <c r="AI254" s="187"/>
      <c r="AJ254" s="187"/>
      <c r="AK254" s="187"/>
      <c r="AL254" s="187"/>
      <c r="AM254" s="187"/>
      <c r="AN254" s="187"/>
      <c r="AO254" s="176" t="n">
        <f aca="false">SUM(AN254/$AN$10)</f>
        <v>0</v>
      </c>
      <c r="AP254" s="188" t="n">
        <v>200000</v>
      </c>
      <c r="AQ254" s="188"/>
      <c r="AR254" s="176" t="n">
        <f aca="false">SUM(AP254/$AN$10)</f>
        <v>26544.5616829252</v>
      </c>
      <c r="AS254" s="188" t="n">
        <v>200000</v>
      </c>
      <c r="AT254" s="188"/>
      <c r="AU254" s="176" t="n">
        <f aca="false">SUM(AU255)</f>
        <v>0</v>
      </c>
      <c r="AV254" s="177" t="n">
        <f aca="false">SUM(AU254/AR254*100)</f>
        <v>0</v>
      </c>
      <c r="BC254" s="143" t="n">
        <f aca="false">SUM(AU254-BB254)</f>
        <v>0</v>
      </c>
    </row>
    <row r="255" customFormat="false" ht="12.75" hidden="true" customHeight="false" outlineLevel="0" collapsed="false">
      <c r="A255" s="189"/>
      <c r="B255" s="190"/>
      <c r="C255" s="190"/>
      <c r="D255" s="190"/>
      <c r="E255" s="190"/>
      <c r="F255" s="190"/>
      <c r="G255" s="190"/>
      <c r="H255" s="190"/>
      <c r="I255" s="191" t="n">
        <v>4</v>
      </c>
      <c r="J255" s="84" t="s">
        <v>71</v>
      </c>
      <c r="K255" s="192" t="e">
        <f aca="false">SUM(K256)</f>
        <v>#REF!</v>
      </c>
      <c r="L255" s="192" t="e">
        <f aca="false">SUM(L256)</f>
        <v>#REF!</v>
      </c>
      <c r="M255" s="192" t="e">
        <f aca="false">SUM(M256)</f>
        <v>#REF!</v>
      </c>
      <c r="N255" s="192" t="n">
        <f aca="false">SUM(N256)</f>
        <v>400000</v>
      </c>
      <c r="O255" s="192" t="n">
        <f aca="false">SUM(O256)</f>
        <v>400000</v>
      </c>
      <c r="P255" s="192" t="n">
        <f aca="false">SUM(P256)</f>
        <v>500000</v>
      </c>
      <c r="Q255" s="192" t="n">
        <f aca="false">SUM(Q256)</f>
        <v>500000</v>
      </c>
      <c r="R255" s="192" t="n">
        <f aca="false">SUM(R256)</f>
        <v>0</v>
      </c>
      <c r="S255" s="192" t="n">
        <f aca="false">SUM(S256)</f>
        <v>500000</v>
      </c>
      <c r="T255" s="192" t="n">
        <f aca="false">SUM(T256)</f>
        <v>0</v>
      </c>
      <c r="U255" s="192" t="n">
        <f aca="false">SUM(U256)</f>
        <v>0</v>
      </c>
      <c r="V255" s="192" t="n">
        <f aca="false">SUM(V256)</f>
        <v>100</v>
      </c>
      <c r="W255" s="192" t="n">
        <f aca="false">SUM(W256)</f>
        <v>0</v>
      </c>
      <c r="X255" s="192" t="n">
        <f aca="false">SUM(X256)</f>
        <v>0</v>
      </c>
      <c r="Y255" s="192" t="n">
        <f aca="false">SUM(Y256)</f>
        <v>50000</v>
      </c>
      <c r="Z255" s="192" t="n">
        <f aca="false">SUM(Z256)</f>
        <v>450000</v>
      </c>
      <c r="AA255" s="192" t="n">
        <f aca="false">SUM(AA256)</f>
        <v>100000</v>
      </c>
      <c r="AB255" s="192" t="n">
        <f aca="false">SUM(AB256)</f>
        <v>0</v>
      </c>
      <c r="AC255" s="192" t="n">
        <f aca="false">SUM(AC256)</f>
        <v>200000</v>
      </c>
      <c r="AD255" s="192" t="n">
        <f aca="false">SUM(AD256)</f>
        <v>200000</v>
      </c>
      <c r="AE255" s="192" t="n">
        <f aca="false">SUM(AE256)</f>
        <v>0</v>
      </c>
      <c r="AF255" s="192" t="n">
        <f aca="false">SUM(AF256)</f>
        <v>0</v>
      </c>
      <c r="AG255" s="192" t="n">
        <f aca="false">SUM(AG256)</f>
        <v>200000</v>
      </c>
      <c r="AH255" s="192" t="n">
        <f aca="false">SUM(AH256)</f>
        <v>143600</v>
      </c>
      <c r="AI255" s="192" t="n">
        <f aca="false">SUM(AI256)</f>
        <v>150000</v>
      </c>
      <c r="AJ255" s="192" t="n">
        <f aca="false">SUM(AJ256)</f>
        <v>0</v>
      </c>
      <c r="AK255" s="192" t="n">
        <f aca="false">SUM(AK256)</f>
        <v>150000</v>
      </c>
      <c r="AL255" s="192" t="n">
        <f aca="false">SUM(AL256)</f>
        <v>50000</v>
      </c>
      <c r="AM255" s="192" t="n">
        <f aca="false">SUM(AM256)</f>
        <v>0</v>
      </c>
      <c r="AN255" s="192" t="n">
        <f aca="false">SUM(AN256)</f>
        <v>200000</v>
      </c>
      <c r="AO255" s="176" t="n">
        <f aca="false">SUM(AN255/$AN$10)</f>
        <v>26544.5616829252</v>
      </c>
      <c r="AP255" s="176" t="n">
        <f aca="false">SUM(AP256)</f>
        <v>200000</v>
      </c>
      <c r="AQ255" s="176" t="n">
        <f aca="false">SUM(AQ256)</f>
        <v>0</v>
      </c>
      <c r="AR255" s="176" t="n">
        <f aca="false">SUM(AP255/$AN$10)</f>
        <v>26544.5616829252</v>
      </c>
      <c r="AS255" s="176" t="n">
        <f aca="false">SUM(AS256)</f>
        <v>200000</v>
      </c>
      <c r="AT255" s="176" t="n">
        <f aca="false">SUM(AT256)</f>
        <v>0</v>
      </c>
      <c r="AU255" s="176" t="n">
        <f aca="false">SUM(AU256)</f>
        <v>0</v>
      </c>
      <c r="AV255" s="177" t="n">
        <f aca="false">SUM(AU255/AR255*100)</f>
        <v>0</v>
      </c>
      <c r="BB255" s="19" t="n">
        <f aca="false">SUM(AW255+AX255+AY255+AZ255+BA255)</f>
        <v>0</v>
      </c>
      <c r="BC255" s="143" t="n">
        <f aca="false">SUM(AU255-BB255)</f>
        <v>0</v>
      </c>
    </row>
    <row r="256" customFormat="false" ht="12.75" hidden="true" customHeight="false" outlineLevel="0" collapsed="false">
      <c r="A256" s="189"/>
      <c r="B256" s="190"/>
      <c r="C256" s="190"/>
      <c r="D256" s="190"/>
      <c r="E256" s="190"/>
      <c r="F256" s="190"/>
      <c r="G256" s="190"/>
      <c r="H256" s="190"/>
      <c r="I256" s="191" t="n">
        <v>42</v>
      </c>
      <c r="J256" s="84" t="s">
        <v>378</v>
      </c>
      <c r="K256" s="192" t="e">
        <f aca="false">SUM(K257:K257)</f>
        <v>#REF!</v>
      </c>
      <c r="L256" s="192" t="e">
        <f aca="false">SUM(L257:L257)</f>
        <v>#REF!</v>
      </c>
      <c r="M256" s="192" t="e">
        <f aca="false">SUM(M257:M257)</f>
        <v>#REF!</v>
      </c>
      <c r="N256" s="192" t="n">
        <f aca="false">SUM(N257)</f>
        <v>400000</v>
      </c>
      <c r="O256" s="192" t="n">
        <f aca="false">SUM(O257)</f>
        <v>400000</v>
      </c>
      <c r="P256" s="192" t="n">
        <f aca="false">SUM(P257)</f>
        <v>500000</v>
      </c>
      <c r="Q256" s="192" t="n">
        <f aca="false">SUM(Q257)</f>
        <v>500000</v>
      </c>
      <c r="R256" s="192" t="n">
        <f aca="false">SUM(R257)</f>
        <v>0</v>
      </c>
      <c r="S256" s="192" t="n">
        <f aca="false">SUM(S257)</f>
        <v>500000</v>
      </c>
      <c r="T256" s="192" t="n">
        <f aca="false">SUM(T257)</f>
        <v>0</v>
      </c>
      <c r="U256" s="192" t="n">
        <f aca="false">SUM(U257)</f>
        <v>0</v>
      </c>
      <c r="V256" s="192" t="n">
        <f aca="false">SUM(V257)</f>
        <v>100</v>
      </c>
      <c r="W256" s="192" t="n">
        <f aca="false">SUM(W257)</f>
        <v>0</v>
      </c>
      <c r="X256" s="192" t="n">
        <f aca="false">SUM(X257)</f>
        <v>0</v>
      </c>
      <c r="Y256" s="192" t="n">
        <f aca="false">SUM(Y257+Y259)</f>
        <v>50000</v>
      </c>
      <c r="Z256" s="192" t="n">
        <f aca="false">SUM(Z257+Z259)</f>
        <v>450000</v>
      </c>
      <c r="AA256" s="192" t="n">
        <f aca="false">SUM(AA257+AA259)</f>
        <v>100000</v>
      </c>
      <c r="AB256" s="192" t="n">
        <f aca="false">SUM(AB257+AB259)</f>
        <v>0</v>
      </c>
      <c r="AC256" s="192" t="n">
        <f aca="false">SUM(AC257+AC259)</f>
        <v>200000</v>
      </c>
      <c r="AD256" s="192" t="n">
        <f aca="false">SUM(AD257+AD259)</f>
        <v>200000</v>
      </c>
      <c r="AE256" s="192" t="n">
        <f aca="false">SUM(AE257+AE259)</f>
        <v>0</v>
      </c>
      <c r="AF256" s="192" t="n">
        <f aca="false">SUM(AF257+AF259)</f>
        <v>0</v>
      </c>
      <c r="AG256" s="192" t="n">
        <f aca="false">SUM(AG257+AG259)</f>
        <v>200000</v>
      </c>
      <c r="AH256" s="192" t="n">
        <f aca="false">SUM(AH257+AH259)</f>
        <v>143600</v>
      </c>
      <c r="AI256" s="192" t="n">
        <f aca="false">SUM(AI257+AI259)</f>
        <v>150000</v>
      </c>
      <c r="AJ256" s="192" t="n">
        <f aca="false">SUM(AJ257+AJ259)</f>
        <v>0</v>
      </c>
      <c r="AK256" s="192" t="n">
        <f aca="false">SUM(AK257+AK259)</f>
        <v>150000</v>
      </c>
      <c r="AL256" s="192" t="n">
        <f aca="false">SUM(AL257+AL259)</f>
        <v>50000</v>
      </c>
      <c r="AM256" s="192" t="n">
        <f aca="false">SUM(AM257+AM259)</f>
        <v>0</v>
      </c>
      <c r="AN256" s="192" t="n">
        <f aca="false">SUM(AN257+AN259)</f>
        <v>200000</v>
      </c>
      <c r="AO256" s="176" t="n">
        <f aca="false">SUM(AN256/$AN$10)</f>
        <v>26544.5616829252</v>
      </c>
      <c r="AP256" s="176" t="n">
        <f aca="false">SUM(AP257+AP259)</f>
        <v>200000</v>
      </c>
      <c r="AQ256" s="176"/>
      <c r="AR256" s="176" t="n">
        <f aca="false">SUM(AP256/$AN$10)</f>
        <v>26544.5616829252</v>
      </c>
      <c r="AS256" s="176" t="n">
        <v>200000</v>
      </c>
      <c r="AT256" s="176"/>
      <c r="AU256" s="176" t="n">
        <f aca="false">SUM(AU257)</f>
        <v>0</v>
      </c>
      <c r="AV256" s="177" t="n">
        <f aca="false">SUM(AU256/AR256*100)</f>
        <v>0</v>
      </c>
      <c r="BB256" s="19" t="n">
        <f aca="false">SUM(AW256+AX256+AY256+AZ256+BA256)</f>
        <v>0</v>
      </c>
      <c r="BC256" s="143" t="n">
        <f aca="false">SUM(AU256-BB256)</f>
        <v>0</v>
      </c>
    </row>
    <row r="257" customFormat="false" ht="12.75" hidden="true" customHeight="false" outlineLevel="0" collapsed="false">
      <c r="A257" s="193"/>
      <c r="B257" s="194" t="s">
        <v>411</v>
      </c>
      <c r="C257" s="194"/>
      <c r="D257" s="194"/>
      <c r="E257" s="194"/>
      <c r="F257" s="194"/>
      <c r="G257" s="194"/>
      <c r="H257" s="194"/>
      <c r="I257" s="195" t="n">
        <v>422</v>
      </c>
      <c r="J257" s="196" t="s">
        <v>321</v>
      </c>
      <c r="K257" s="197" t="e">
        <f aca="false">SUM(#REF!)</f>
        <v>#REF!</v>
      </c>
      <c r="L257" s="197" t="e">
        <f aca="false">SUM(#REF!)</f>
        <v>#REF!</v>
      </c>
      <c r="M257" s="197" t="e">
        <f aca="false">SUM(#REF!)</f>
        <v>#REF!</v>
      </c>
      <c r="N257" s="197" t="n">
        <f aca="false">SUM(N258:N258)</f>
        <v>400000</v>
      </c>
      <c r="O257" s="197" t="n">
        <f aca="false">SUM(O258:O258)</f>
        <v>400000</v>
      </c>
      <c r="P257" s="197" t="n">
        <f aca="false">SUM(P258:P258)</f>
        <v>500000</v>
      </c>
      <c r="Q257" s="197" t="n">
        <f aca="false">SUM(Q258:Q258)</f>
        <v>500000</v>
      </c>
      <c r="R257" s="197" t="n">
        <f aca="false">SUM(R258:R258)</f>
        <v>0</v>
      </c>
      <c r="S257" s="197" t="n">
        <f aca="false">SUM(S258:S258)</f>
        <v>500000</v>
      </c>
      <c r="T257" s="197" t="n">
        <f aca="false">SUM(T258:T258)</f>
        <v>0</v>
      </c>
      <c r="U257" s="197" t="n">
        <f aca="false">SUM(U258:U258)</f>
        <v>0</v>
      </c>
      <c r="V257" s="197" t="n">
        <f aca="false">SUM(V258:V258)</f>
        <v>100</v>
      </c>
      <c r="W257" s="197" t="n">
        <f aca="false">SUM(W258:W258)</f>
        <v>0</v>
      </c>
      <c r="X257" s="197" t="n">
        <f aca="false">SUM(X258:X258)</f>
        <v>0</v>
      </c>
      <c r="Y257" s="197" t="n">
        <f aca="false">SUM(Y258:Y258)</f>
        <v>50000</v>
      </c>
      <c r="Z257" s="197" t="n">
        <f aca="false">SUM(Z258:Z258)</f>
        <v>50000</v>
      </c>
      <c r="AA257" s="197" t="n">
        <f aca="false">SUM(AA258:AA258)</f>
        <v>50000</v>
      </c>
      <c r="AB257" s="197" t="n">
        <f aca="false">SUM(AB258:AB258)</f>
        <v>0</v>
      </c>
      <c r="AC257" s="197" t="n">
        <f aca="false">SUM(AC258:AC258)</f>
        <v>50000</v>
      </c>
      <c r="AD257" s="197" t="n">
        <f aca="false">SUM(AD258:AD258)</f>
        <v>50000</v>
      </c>
      <c r="AE257" s="197" t="n">
        <f aca="false">SUM(AE258:AE258)</f>
        <v>0</v>
      </c>
      <c r="AF257" s="197" t="n">
        <f aca="false">SUM(AF258:AF258)</f>
        <v>0</v>
      </c>
      <c r="AG257" s="197" t="n">
        <f aca="false">SUM(AG258:AG258)</f>
        <v>50000</v>
      </c>
      <c r="AH257" s="197" t="n">
        <f aca="false">SUM(AH258:AH258)</f>
        <v>0</v>
      </c>
      <c r="AI257" s="197" t="n">
        <f aca="false">SUM(AI258:AI258)</f>
        <v>50000</v>
      </c>
      <c r="AJ257" s="197" t="n">
        <f aca="false">SUM(AJ258:AJ258)</f>
        <v>0</v>
      </c>
      <c r="AK257" s="197" t="n">
        <f aca="false">SUM(AK258:AK258)</f>
        <v>150000</v>
      </c>
      <c r="AL257" s="197" t="n">
        <f aca="false">SUM(AL258:AL258)</f>
        <v>50000</v>
      </c>
      <c r="AM257" s="197" t="n">
        <f aca="false">SUM(AM258:AM258)</f>
        <v>0</v>
      </c>
      <c r="AN257" s="197" t="n">
        <f aca="false">SUM(AN258:AN258)</f>
        <v>200000</v>
      </c>
      <c r="AO257" s="176" t="n">
        <f aca="false">SUM(AN257/$AN$10)</f>
        <v>26544.5616829252</v>
      </c>
      <c r="AP257" s="188" t="n">
        <f aca="false">SUM(AP258:AP258)</f>
        <v>200000</v>
      </c>
      <c r="AQ257" s="188"/>
      <c r="AR257" s="176" t="n">
        <f aca="false">SUM(AP257/$AN$10)</f>
        <v>26544.5616829252</v>
      </c>
      <c r="AS257" s="188"/>
      <c r="AT257" s="188"/>
      <c r="AU257" s="176" t="n">
        <f aca="false">SUM(AU258:AU258)</f>
        <v>0</v>
      </c>
      <c r="AV257" s="177" t="n">
        <f aca="false">SUM(AU257/AR257*100)</f>
        <v>0</v>
      </c>
      <c r="BB257" s="19" t="n">
        <f aca="false">SUM(AW257+AX257+AY257+AZ257+BA257)</f>
        <v>0</v>
      </c>
      <c r="BC257" s="143" t="n">
        <f aca="false">SUM(AU257-BB257)</f>
        <v>0</v>
      </c>
    </row>
    <row r="258" customFormat="false" ht="12.75" hidden="true" customHeight="false" outlineLevel="0" collapsed="false">
      <c r="A258" s="193"/>
      <c r="B258" s="194"/>
      <c r="C258" s="194"/>
      <c r="D258" s="194"/>
      <c r="E258" s="194"/>
      <c r="F258" s="194"/>
      <c r="G258" s="194"/>
      <c r="H258" s="194"/>
      <c r="I258" s="195" t="n">
        <v>42231</v>
      </c>
      <c r="J258" s="196" t="s">
        <v>412</v>
      </c>
      <c r="K258" s="197"/>
      <c r="L258" s="197"/>
      <c r="M258" s="197"/>
      <c r="N258" s="197" t="n">
        <v>400000</v>
      </c>
      <c r="O258" s="197" t="n">
        <v>400000</v>
      </c>
      <c r="P258" s="197" t="n">
        <v>500000</v>
      </c>
      <c r="Q258" s="197" t="n">
        <v>500000</v>
      </c>
      <c r="R258" s="197"/>
      <c r="S258" s="197" t="n">
        <v>500000</v>
      </c>
      <c r="T258" s="197"/>
      <c r="U258" s="197"/>
      <c r="V258" s="176" t="n">
        <f aca="false">S258/P258*100</f>
        <v>100</v>
      </c>
      <c r="W258" s="188"/>
      <c r="X258" s="197"/>
      <c r="Y258" s="197" t="n">
        <v>50000</v>
      </c>
      <c r="Z258" s="197" t="n">
        <v>50000</v>
      </c>
      <c r="AA258" s="197" t="n">
        <v>50000</v>
      </c>
      <c r="AB258" s="197"/>
      <c r="AC258" s="197" t="n">
        <v>50000</v>
      </c>
      <c r="AD258" s="197" t="n">
        <v>50000</v>
      </c>
      <c r="AE258" s="197"/>
      <c r="AF258" s="197"/>
      <c r="AG258" s="198" t="n">
        <f aca="false">SUM(AD258+AE258-AF258)</f>
        <v>50000</v>
      </c>
      <c r="AH258" s="197"/>
      <c r="AI258" s="197" t="n">
        <v>50000</v>
      </c>
      <c r="AJ258" s="129" t="n">
        <v>0</v>
      </c>
      <c r="AK258" s="197" t="n">
        <v>150000</v>
      </c>
      <c r="AL258" s="197" t="n">
        <v>50000</v>
      </c>
      <c r="AM258" s="197"/>
      <c r="AN258" s="129" t="n">
        <f aca="false">SUM(AK258+AL258-AM258)</f>
        <v>200000</v>
      </c>
      <c r="AO258" s="176" t="n">
        <f aca="false">SUM(AN258/$AN$10)</f>
        <v>26544.5616829252</v>
      </c>
      <c r="AP258" s="131" t="n">
        <v>200000</v>
      </c>
      <c r="AQ258" s="131"/>
      <c r="AR258" s="176" t="n">
        <f aca="false">SUM(AP258/$AN$10)</f>
        <v>26544.5616829252</v>
      </c>
      <c r="AS258" s="131"/>
      <c r="AT258" s="131"/>
      <c r="AU258" s="176"/>
      <c r="AV258" s="177" t="n">
        <f aca="false">SUM(AU258/AR258*100)</f>
        <v>0</v>
      </c>
      <c r="BB258" s="19" t="n">
        <f aca="false">SUM(AW258+AX258+AY258+AZ258+BA258)</f>
        <v>0</v>
      </c>
      <c r="BC258" s="143" t="n">
        <f aca="false">SUM(AU258-BB258)</f>
        <v>0</v>
      </c>
    </row>
    <row r="259" customFormat="false" ht="12.75" hidden="true" customHeight="false" outlineLevel="0" collapsed="false">
      <c r="A259" s="193"/>
      <c r="B259" s="194"/>
      <c r="C259" s="194"/>
      <c r="D259" s="194"/>
      <c r="E259" s="194"/>
      <c r="F259" s="194"/>
      <c r="G259" s="194"/>
      <c r="H259" s="194"/>
      <c r="I259" s="195" t="n">
        <v>423</v>
      </c>
      <c r="J259" s="196" t="s">
        <v>413</v>
      </c>
      <c r="K259" s="197"/>
      <c r="L259" s="197"/>
      <c r="M259" s="197"/>
      <c r="N259" s="197"/>
      <c r="O259" s="197"/>
      <c r="P259" s="197"/>
      <c r="Q259" s="197"/>
      <c r="R259" s="197"/>
      <c r="S259" s="197"/>
      <c r="T259" s="197"/>
      <c r="U259" s="197"/>
      <c r="V259" s="176"/>
      <c r="W259" s="188"/>
      <c r="X259" s="197"/>
      <c r="Y259" s="197" t="n">
        <f aca="false">SUM(Y260)</f>
        <v>0</v>
      </c>
      <c r="Z259" s="197" t="n">
        <f aca="false">SUM(Z260)</f>
        <v>400000</v>
      </c>
      <c r="AA259" s="197" t="n">
        <f aca="false">AA260</f>
        <v>50000</v>
      </c>
      <c r="AB259" s="197" t="n">
        <f aca="false">AB260</f>
        <v>0</v>
      </c>
      <c r="AC259" s="197" t="n">
        <f aca="false">AC260</f>
        <v>150000</v>
      </c>
      <c r="AD259" s="197" t="n">
        <f aca="false">AD260</f>
        <v>150000</v>
      </c>
      <c r="AE259" s="197" t="n">
        <f aca="false">AE260</f>
        <v>0</v>
      </c>
      <c r="AF259" s="197" t="n">
        <f aca="false">AF260</f>
        <v>0</v>
      </c>
      <c r="AG259" s="197" t="n">
        <f aca="false">AG260</f>
        <v>150000</v>
      </c>
      <c r="AH259" s="197" t="n">
        <f aca="false">AH260</f>
        <v>143600</v>
      </c>
      <c r="AI259" s="197" t="n">
        <f aca="false">AI260</f>
        <v>100000</v>
      </c>
      <c r="AJ259" s="197" t="n">
        <f aca="false">AJ260</f>
        <v>0</v>
      </c>
      <c r="AK259" s="197" t="n">
        <f aca="false">AK260</f>
        <v>0</v>
      </c>
      <c r="AL259" s="197"/>
      <c r="AM259" s="197"/>
      <c r="AN259" s="129" t="n">
        <f aca="false">SUM(AK259+AL259-AM259)</f>
        <v>0</v>
      </c>
      <c r="AO259" s="176" t="n">
        <f aca="false">SUM(AN259/$AN$10)</f>
        <v>0</v>
      </c>
      <c r="AP259" s="131"/>
      <c r="AQ259" s="131"/>
      <c r="AR259" s="176" t="n">
        <f aca="false">SUM(AP259/$AN$10)</f>
        <v>0</v>
      </c>
      <c r="AS259" s="131"/>
      <c r="AT259" s="131"/>
      <c r="AU259" s="176"/>
      <c r="AV259" s="177" t="e">
        <f aca="false">SUM(AU259/AR259*100)</f>
        <v>#DIV/0!</v>
      </c>
      <c r="BB259" s="19" t="n">
        <f aca="false">SUM(AW259+AX259+AY259+AZ259+BA259)</f>
        <v>0</v>
      </c>
      <c r="BC259" s="143" t="n">
        <f aca="false">SUM(AU259-BB259)</f>
        <v>0</v>
      </c>
    </row>
    <row r="260" customFormat="false" ht="12.75" hidden="true" customHeight="false" outlineLevel="0" collapsed="false">
      <c r="A260" s="193"/>
      <c r="B260" s="194"/>
      <c r="C260" s="194"/>
      <c r="D260" s="194"/>
      <c r="E260" s="194"/>
      <c r="F260" s="194"/>
      <c r="G260" s="194"/>
      <c r="H260" s="194"/>
      <c r="I260" s="195" t="n">
        <v>42315</v>
      </c>
      <c r="J260" s="196" t="s">
        <v>414</v>
      </c>
      <c r="K260" s="197"/>
      <c r="L260" s="197"/>
      <c r="M260" s="197"/>
      <c r="N260" s="197"/>
      <c r="O260" s="197"/>
      <c r="P260" s="197"/>
      <c r="Q260" s="197"/>
      <c r="R260" s="197"/>
      <c r="S260" s="197"/>
      <c r="T260" s="197"/>
      <c r="U260" s="197"/>
      <c r="V260" s="176"/>
      <c r="W260" s="188"/>
      <c r="X260" s="197"/>
      <c r="Y260" s="197" t="n">
        <v>0</v>
      </c>
      <c r="Z260" s="197" t="n">
        <v>400000</v>
      </c>
      <c r="AA260" s="197" t="n">
        <v>50000</v>
      </c>
      <c r="AB260" s="197"/>
      <c r="AC260" s="197" t="n">
        <v>150000</v>
      </c>
      <c r="AD260" s="197" t="n">
        <v>150000</v>
      </c>
      <c r="AE260" s="197"/>
      <c r="AF260" s="197"/>
      <c r="AG260" s="198" t="n">
        <f aca="false">SUM(AD260+AE260-AF260)</f>
        <v>150000</v>
      </c>
      <c r="AH260" s="197" t="n">
        <v>143600</v>
      </c>
      <c r="AI260" s="197" t="n">
        <v>100000</v>
      </c>
      <c r="AJ260" s="129" t="n">
        <v>0</v>
      </c>
      <c r="AK260" s="197" t="n">
        <v>0</v>
      </c>
      <c r="AL260" s="197"/>
      <c r="AM260" s="197"/>
      <c r="AN260" s="129" t="n">
        <f aca="false">SUM(AK260+AL260-AM260)</f>
        <v>0</v>
      </c>
      <c r="AO260" s="176" t="n">
        <f aca="false">SUM(AN260/$AN$10)</f>
        <v>0</v>
      </c>
      <c r="AP260" s="131"/>
      <c r="AQ260" s="131"/>
      <c r="AR260" s="176" t="n">
        <f aca="false">SUM(AP260/$AN$10)</f>
        <v>0</v>
      </c>
      <c r="AS260" s="131"/>
      <c r="AT260" s="131"/>
      <c r="AU260" s="176"/>
      <c r="AV260" s="177" t="e">
        <f aca="false">SUM(AU260/AR260*100)</f>
        <v>#DIV/0!</v>
      </c>
      <c r="BB260" s="19" t="n">
        <f aca="false">SUM(AW260+AX260+AY260+AZ260+BA260)</f>
        <v>0</v>
      </c>
      <c r="BC260" s="143" t="n">
        <f aca="false">SUM(AU260-BB260)</f>
        <v>0</v>
      </c>
    </row>
    <row r="261" customFormat="false" ht="12.75" hidden="true" customHeight="false" outlineLevel="0" collapsed="false">
      <c r="A261" s="184" t="s">
        <v>415</v>
      </c>
      <c r="B261" s="200"/>
      <c r="C261" s="200"/>
      <c r="D261" s="200"/>
      <c r="E261" s="200"/>
      <c r="F261" s="200"/>
      <c r="G261" s="200"/>
      <c r="H261" s="200"/>
      <c r="I261" s="180" t="s">
        <v>416</v>
      </c>
      <c r="J261" s="181" t="s">
        <v>417</v>
      </c>
      <c r="K261" s="182" t="e">
        <f aca="false">SUM(K262+K274+K360+K289)</f>
        <v>#REF!</v>
      </c>
      <c r="L261" s="182" t="e">
        <f aca="false">SUM(L262+L274+L360+L289)</f>
        <v>#REF!</v>
      </c>
      <c r="M261" s="182" t="e">
        <f aca="false">SUM(M262+M274+M360+M289)</f>
        <v>#REF!</v>
      </c>
      <c r="N261" s="182" t="n">
        <f aca="false">SUM(N262+N360+N289+N274)</f>
        <v>88000</v>
      </c>
      <c r="O261" s="182" t="n">
        <f aca="false">SUM(O262+O360+O289+O274)</f>
        <v>88000</v>
      </c>
      <c r="P261" s="182" t="n">
        <f aca="false">SUM(P262+P360+P289+P274+P283)</f>
        <v>508000</v>
      </c>
      <c r="Q261" s="182" t="n">
        <f aca="false">SUM(Q262+Q360+Q289+Q274+Q283)</f>
        <v>508000</v>
      </c>
      <c r="R261" s="182" t="n">
        <f aca="false">SUM(R262+R360+R289+R274)</f>
        <v>39709.34</v>
      </c>
      <c r="S261" s="182" t="n">
        <f aca="false">SUM(S262+S360+S289+S274)</f>
        <v>98000</v>
      </c>
      <c r="T261" s="182" t="n">
        <f aca="false">SUM(T262+T360+T289+T274)</f>
        <v>35615.2</v>
      </c>
      <c r="U261" s="182" t="n">
        <f aca="false">SUM(U262+U360+U289+U274)</f>
        <v>0</v>
      </c>
      <c r="V261" s="182" t="n">
        <f aca="false">SUM(V262+V360+V289+V274)</f>
        <v>610</v>
      </c>
      <c r="W261" s="182" t="n">
        <f aca="false">SUM(W262+W360+W289+W274)</f>
        <v>88000</v>
      </c>
      <c r="X261" s="182" t="n">
        <f aca="false">SUM(X262+X360+X289+X274)</f>
        <v>128000</v>
      </c>
      <c r="Y261" s="182" t="n">
        <f aca="false">SUM(Y262+Y360+Y289+Y274)</f>
        <v>123000</v>
      </c>
      <c r="Z261" s="182" t="n">
        <f aca="false">SUM(Z262+Z360+Z289+Z274)</f>
        <v>138000</v>
      </c>
      <c r="AA261" s="182" t="n">
        <f aca="false">SUM(AA262+AA360+AA289+AA274)</f>
        <v>147000</v>
      </c>
      <c r="AB261" s="182" t="n">
        <f aca="false">SUM(AB262+AB360+AB289+AB274)</f>
        <v>57395.38</v>
      </c>
      <c r="AC261" s="182" t="n">
        <f aca="false">SUM(AC262+AC360+AC289+AC274)</f>
        <v>447000</v>
      </c>
      <c r="AD261" s="182" t="n">
        <f aca="false">SUM(AD262+AD360+AD289+AD274)</f>
        <v>439000</v>
      </c>
      <c r="AE261" s="182" t="n">
        <f aca="false">SUM(AE262+AE360+AE289+AE274)</f>
        <v>0</v>
      </c>
      <c r="AF261" s="182" t="n">
        <f aca="false">SUM(AF262+AF360+AF289+AF274)</f>
        <v>0</v>
      </c>
      <c r="AG261" s="182" t="n">
        <f aca="false">SUM(AG262+AG360+AG289+AG274)</f>
        <v>439000</v>
      </c>
      <c r="AH261" s="182" t="n">
        <f aca="false">SUM(AH262+AH360+AH289+AH274)</f>
        <v>228153.98</v>
      </c>
      <c r="AI261" s="182" t="n">
        <f aca="false">SUM(AI262+AI360+AI289+AI274)</f>
        <v>740000</v>
      </c>
      <c r="AJ261" s="182" t="n">
        <f aca="false">SUM(AJ262+AJ360+AJ289+AJ274)</f>
        <v>86900.66</v>
      </c>
      <c r="AK261" s="182" t="n">
        <f aca="false">SUM(AK262+AK360+AK289+AK274)</f>
        <v>862000</v>
      </c>
      <c r="AL261" s="182" t="n">
        <f aca="false">SUM(AL262+AL360+AL289+AL274)</f>
        <v>30000</v>
      </c>
      <c r="AM261" s="182" t="n">
        <f aca="false">SUM(AM262+AM360+AM289+AM274)</f>
        <v>150000</v>
      </c>
      <c r="AN261" s="182" t="n">
        <f aca="false">SUM(AN262+AN360+AN289+AN274)</f>
        <v>742000</v>
      </c>
      <c r="AO261" s="176" t="n">
        <f aca="false">SUM(AN261/$AN$10)</f>
        <v>98480.3238436525</v>
      </c>
      <c r="AP261" s="183" t="n">
        <f aca="false">SUM(AP262+AP360+AP289+AP274)</f>
        <v>531000</v>
      </c>
      <c r="AQ261" s="183" t="n">
        <f aca="false">SUM(AQ262+AQ360+AQ289+AQ274)</f>
        <v>0</v>
      </c>
      <c r="AR261" s="176" t="n">
        <f aca="false">SUM(AP261/$AN$10)</f>
        <v>70475.8112681664</v>
      </c>
      <c r="AS261" s="183" t="n">
        <f aca="false">SUM(AS262+AS360+AS289+AS274)</f>
        <v>665000</v>
      </c>
      <c r="AT261" s="183" t="n">
        <f aca="false">SUM(AT262+AT360+AT289+AT274)</f>
        <v>0</v>
      </c>
      <c r="AU261" s="176" t="n">
        <f aca="false">SUM(AU262+AU274+AU289)</f>
        <v>8529.55</v>
      </c>
      <c r="AV261" s="177" t="n">
        <f aca="false">SUM(AU261/AR261*100)</f>
        <v>12.1028049858757</v>
      </c>
      <c r="BB261" s="19" t="n">
        <f aca="false">SUM(AW261+AX261+AY261+AZ261+BA261)</f>
        <v>0</v>
      </c>
      <c r="BC261" s="143" t="n">
        <f aca="false">SUM(AU261-BB261)</f>
        <v>8529.55</v>
      </c>
    </row>
    <row r="262" customFormat="false" ht="12.75" hidden="true" customHeight="false" outlineLevel="0" collapsed="false">
      <c r="A262" s="171" t="s">
        <v>418</v>
      </c>
      <c r="B262" s="172"/>
      <c r="C262" s="172"/>
      <c r="D262" s="172"/>
      <c r="E262" s="172"/>
      <c r="F262" s="172"/>
      <c r="G262" s="172"/>
      <c r="H262" s="172"/>
      <c r="I262" s="173" t="s">
        <v>207</v>
      </c>
      <c r="J262" s="174" t="s">
        <v>419</v>
      </c>
      <c r="K262" s="175" t="n">
        <f aca="false">SUM(K263)</f>
        <v>71746.5</v>
      </c>
      <c r="L262" s="175" t="n">
        <f aca="false">SUM(L263)</f>
        <v>180000</v>
      </c>
      <c r="M262" s="175" t="n">
        <f aca="false">SUM(M263)</f>
        <v>180000</v>
      </c>
      <c r="N262" s="175" t="n">
        <f aca="false">SUM(N263)</f>
        <v>61000</v>
      </c>
      <c r="O262" s="175" t="n">
        <f aca="false">SUM(O263)</f>
        <v>61000</v>
      </c>
      <c r="P262" s="175" t="n">
        <f aca="false">SUM(P263)</f>
        <v>70000</v>
      </c>
      <c r="Q262" s="175" t="n">
        <f aca="false">SUM(Q263)</f>
        <v>70000</v>
      </c>
      <c r="R262" s="175" t="n">
        <f aca="false">SUM(R263)</f>
        <v>21923.2</v>
      </c>
      <c r="S262" s="175" t="n">
        <f aca="false">SUM(S263)</f>
        <v>60000</v>
      </c>
      <c r="T262" s="175" t="n">
        <f aca="false">SUM(T263)</f>
        <v>16193.2</v>
      </c>
      <c r="U262" s="175" t="n">
        <f aca="false">SUM(U263)</f>
        <v>0</v>
      </c>
      <c r="V262" s="175" t="n">
        <f aca="false">SUM(V263)</f>
        <v>210</v>
      </c>
      <c r="W262" s="175" t="n">
        <f aca="false">SUM(W263)</f>
        <v>50000</v>
      </c>
      <c r="X262" s="175" t="n">
        <f aca="false">SUM(X263)</f>
        <v>60000</v>
      </c>
      <c r="Y262" s="175" t="n">
        <f aca="false">SUM(Y263)</f>
        <v>60000</v>
      </c>
      <c r="Z262" s="175" t="n">
        <f aca="false">SUM(Z263)</f>
        <v>75000</v>
      </c>
      <c r="AA262" s="175" t="n">
        <f aca="false">SUM(AA263)</f>
        <v>60000</v>
      </c>
      <c r="AB262" s="175" t="n">
        <f aca="false">SUM(AB263)</f>
        <v>23896.8</v>
      </c>
      <c r="AC262" s="175" t="n">
        <f aca="false">SUM(AC263)</f>
        <v>80000</v>
      </c>
      <c r="AD262" s="175" t="n">
        <f aca="false">SUM(AD263)</f>
        <v>82000</v>
      </c>
      <c r="AE262" s="175" t="n">
        <f aca="false">SUM(AE263)</f>
        <v>0</v>
      </c>
      <c r="AF262" s="175" t="n">
        <f aca="false">SUM(AF263)</f>
        <v>0</v>
      </c>
      <c r="AG262" s="175" t="n">
        <f aca="false">SUM(AG263)</f>
        <v>82000</v>
      </c>
      <c r="AH262" s="175" t="n">
        <f aca="false">SUM(AH263)</f>
        <v>55837.46</v>
      </c>
      <c r="AI262" s="175" t="n">
        <f aca="false">SUM(AI263)</f>
        <v>130000</v>
      </c>
      <c r="AJ262" s="175" t="n">
        <f aca="false">SUM(AJ263)</f>
        <v>63901.96</v>
      </c>
      <c r="AK262" s="175" t="n">
        <f aca="false">SUM(AK263)</f>
        <v>252000</v>
      </c>
      <c r="AL262" s="175" t="n">
        <f aca="false">SUM(AL263)</f>
        <v>30000</v>
      </c>
      <c r="AM262" s="175" t="n">
        <f aca="false">SUM(AM263)</f>
        <v>0</v>
      </c>
      <c r="AN262" s="175" t="n">
        <f aca="false">SUM(AN263)</f>
        <v>282000</v>
      </c>
      <c r="AO262" s="176" t="n">
        <f aca="false">SUM(AN262/$AN$10)</f>
        <v>37427.8319729246</v>
      </c>
      <c r="AP262" s="176" t="n">
        <f aca="false">SUM(AP263)</f>
        <v>227000</v>
      </c>
      <c r="AQ262" s="176" t="n">
        <f aca="false">SUM(AQ263)</f>
        <v>0</v>
      </c>
      <c r="AR262" s="176" t="n">
        <f aca="false">SUM(AP262/$AN$10)</f>
        <v>30128.0775101201</v>
      </c>
      <c r="AS262" s="176" t="n">
        <f aca="false">SUM(AS263)</f>
        <v>250000</v>
      </c>
      <c r="AT262" s="176" t="n">
        <f aca="false">SUM(AT263)</f>
        <v>0</v>
      </c>
      <c r="AU262" s="176" t="n">
        <f aca="false">SUM(AU263)</f>
        <v>8529.55</v>
      </c>
      <c r="AV262" s="177" t="n">
        <f aca="false">SUM(AU262/AR262*100)</f>
        <v>28.3109667290749</v>
      </c>
      <c r="BB262" s="19" t="n">
        <f aca="false">SUM(AW262+AX262+AY262+AZ262+BA262)</f>
        <v>0</v>
      </c>
      <c r="BC262" s="143" t="n">
        <f aca="false">SUM(AU262-BB262)</f>
        <v>8529.55</v>
      </c>
    </row>
    <row r="263" customFormat="false" ht="12.75" hidden="true" customHeight="false" outlineLevel="0" collapsed="false">
      <c r="A263" s="171"/>
      <c r="B263" s="172"/>
      <c r="C263" s="172"/>
      <c r="D263" s="172"/>
      <c r="E263" s="172"/>
      <c r="F263" s="172"/>
      <c r="G263" s="172"/>
      <c r="H263" s="172"/>
      <c r="I263" s="180" t="s">
        <v>420</v>
      </c>
      <c r="J263" s="181"/>
      <c r="K263" s="182" t="n">
        <f aca="false">SUM(K265)</f>
        <v>71746.5</v>
      </c>
      <c r="L263" s="182" t="n">
        <f aca="false">SUM(L265)</f>
        <v>180000</v>
      </c>
      <c r="M263" s="182" t="n">
        <f aca="false">SUM(M265)</f>
        <v>180000</v>
      </c>
      <c r="N263" s="182" t="n">
        <f aca="false">SUM(N265)</f>
        <v>61000</v>
      </c>
      <c r="O263" s="182" t="n">
        <f aca="false">SUM(O265)</f>
        <v>61000</v>
      </c>
      <c r="P263" s="182" t="n">
        <f aca="false">SUM(P265)</f>
        <v>70000</v>
      </c>
      <c r="Q263" s="182" t="n">
        <f aca="false">SUM(Q265)</f>
        <v>70000</v>
      </c>
      <c r="R263" s="182" t="n">
        <f aca="false">SUM(R265)</f>
        <v>21923.2</v>
      </c>
      <c r="S263" s="182" t="n">
        <f aca="false">SUM(S265)</f>
        <v>60000</v>
      </c>
      <c r="T263" s="182" t="n">
        <f aca="false">SUM(T265)</f>
        <v>16193.2</v>
      </c>
      <c r="U263" s="182" t="n">
        <f aca="false">SUM(U265)</f>
        <v>0</v>
      </c>
      <c r="V263" s="182" t="n">
        <f aca="false">SUM(V265)</f>
        <v>210</v>
      </c>
      <c r="W263" s="182" t="n">
        <f aca="false">SUM(W265)</f>
        <v>50000</v>
      </c>
      <c r="X263" s="182" t="n">
        <f aca="false">SUM(X265)</f>
        <v>60000</v>
      </c>
      <c r="Y263" s="182" t="n">
        <f aca="false">SUM(Y265)</f>
        <v>60000</v>
      </c>
      <c r="Z263" s="182" t="n">
        <f aca="false">SUM(Z265)</f>
        <v>75000</v>
      </c>
      <c r="AA263" s="182" t="n">
        <f aca="false">SUM(AA265)</f>
        <v>60000</v>
      </c>
      <c r="AB263" s="182" t="n">
        <f aca="false">SUM(AB265)</f>
        <v>23896.8</v>
      </c>
      <c r="AC263" s="182" t="n">
        <f aca="false">SUM(AC265)</f>
        <v>80000</v>
      </c>
      <c r="AD263" s="182" t="n">
        <f aca="false">SUM(AD265)</f>
        <v>82000</v>
      </c>
      <c r="AE263" s="182" t="n">
        <f aca="false">SUM(AE265)</f>
        <v>0</v>
      </c>
      <c r="AF263" s="182" t="n">
        <f aca="false">SUM(AF265)</f>
        <v>0</v>
      </c>
      <c r="AG263" s="182" t="n">
        <f aca="false">SUM(AG265)</f>
        <v>82000</v>
      </c>
      <c r="AH263" s="182" t="n">
        <f aca="false">SUM(AH265)</f>
        <v>55837.46</v>
      </c>
      <c r="AI263" s="182" t="n">
        <f aca="false">SUM(AI265)</f>
        <v>130000</v>
      </c>
      <c r="AJ263" s="182" t="n">
        <f aca="false">SUM(AJ265)</f>
        <v>63901.96</v>
      </c>
      <c r="AK263" s="182" t="n">
        <f aca="false">SUM(AK265)</f>
        <v>252000</v>
      </c>
      <c r="AL263" s="182" t="n">
        <f aca="false">SUM(AL265)</f>
        <v>30000</v>
      </c>
      <c r="AM263" s="182" t="n">
        <f aca="false">SUM(AM265)</f>
        <v>0</v>
      </c>
      <c r="AN263" s="182" t="n">
        <f aca="false">SUM(AN265)</f>
        <v>282000</v>
      </c>
      <c r="AO263" s="176" t="n">
        <f aca="false">SUM(AN263/$AN$10)</f>
        <v>37427.8319729246</v>
      </c>
      <c r="AP263" s="183" t="n">
        <f aca="false">SUM(AP265)</f>
        <v>227000</v>
      </c>
      <c r="AQ263" s="183" t="n">
        <f aca="false">SUM(AQ265)</f>
        <v>0</v>
      </c>
      <c r="AR263" s="176" t="n">
        <f aca="false">SUM(AP263/$AN$10)</f>
        <v>30128.0775101201</v>
      </c>
      <c r="AS263" s="183" t="n">
        <f aca="false">SUM(AS265)</f>
        <v>250000</v>
      </c>
      <c r="AT263" s="183" t="n">
        <f aca="false">SUM(AT265)</f>
        <v>0</v>
      </c>
      <c r="AU263" s="176" t="n">
        <f aca="false">SUM(AU264)</f>
        <v>8529.55</v>
      </c>
      <c r="AV263" s="177" t="n">
        <f aca="false">SUM(AU263/AR263*100)</f>
        <v>28.3109667290749</v>
      </c>
      <c r="BB263" s="19" t="n">
        <f aca="false">SUM(AW263+AX263+AY263+AZ263+BA263)</f>
        <v>0</v>
      </c>
      <c r="BC263" s="143" t="n">
        <f aca="false">SUM(AU263-BB263)</f>
        <v>8529.55</v>
      </c>
    </row>
    <row r="264" customFormat="false" ht="12.75" hidden="true" customHeight="false" outlineLevel="0" collapsed="false">
      <c r="A264" s="171"/>
      <c r="B264" s="172" t="s">
        <v>210</v>
      </c>
      <c r="C264" s="172"/>
      <c r="D264" s="172"/>
      <c r="E264" s="172"/>
      <c r="F264" s="172"/>
      <c r="G264" s="172"/>
      <c r="H264" s="172"/>
      <c r="I264" s="185" t="s">
        <v>211</v>
      </c>
      <c r="J264" s="186" t="s">
        <v>114</v>
      </c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Z264" s="182"/>
      <c r="AA264" s="182"/>
      <c r="AB264" s="182"/>
      <c r="AC264" s="182"/>
      <c r="AD264" s="182"/>
      <c r="AE264" s="182"/>
      <c r="AF264" s="182"/>
      <c r="AG264" s="182"/>
      <c r="AH264" s="182"/>
      <c r="AI264" s="182"/>
      <c r="AJ264" s="182"/>
      <c r="AK264" s="182"/>
      <c r="AL264" s="182"/>
      <c r="AM264" s="182"/>
      <c r="AN264" s="182"/>
      <c r="AO264" s="176" t="n">
        <f aca="false">SUM(AN264/$AN$10)</f>
        <v>0</v>
      </c>
      <c r="AP264" s="183" t="n">
        <v>227000</v>
      </c>
      <c r="AQ264" s="183"/>
      <c r="AR264" s="176" t="n">
        <f aca="false">SUM(AP264/$AN$10)</f>
        <v>30128.0775101201</v>
      </c>
      <c r="AS264" s="183" t="n">
        <v>250000</v>
      </c>
      <c r="AT264" s="183"/>
      <c r="AU264" s="176" t="n">
        <f aca="false">SUM(AU265)</f>
        <v>8529.55</v>
      </c>
      <c r="AV264" s="177" t="n">
        <f aca="false">SUM(AU264/AR264*100)</f>
        <v>28.3109667290749</v>
      </c>
      <c r="BC264" s="143" t="n">
        <f aca="false">SUM(AU264-BB264)</f>
        <v>8529.55</v>
      </c>
    </row>
    <row r="265" customFormat="false" ht="12.75" hidden="true" customHeight="false" outlineLevel="0" collapsed="false">
      <c r="A265" s="189"/>
      <c r="B265" s="190"/>
      <c r="C265" s="190"/>
      <c r="D265" s="190"/>
      <c r="E265" s="190"/>
      <c r="F265" s="190"/>
      <c r="G265" s="190"/>
      <c r="H265" s="190"/>
      <c r="I265" s="191" t="n">
        <v>3</v>
      </c>
      <c r="J265" s="84" t="s">
        <v>64</v>
      </c>
      <c r="K265" s="192" t="n">
        <f aca="false">SUM(K266)</f>
        <v>71746.5</v>
      </c>
      <c r="L265" s="192" t="n">
        <f aca="false">SUM(L266)</f>
        <v>180000</v>
      </c>
      <c r="M265" s="192" t="n">
        <f aca="false">SUM(M266)</f>
        <v>180000</v>
      </c>
      <c r="N265" s="192" t="n">
        <f aca="false">SUM(N266)</f>
        <v>61000</v>
      </c>
      <c r="O265" s="192" t="n">
        <f aca="false">SUM(O266)</f>
        <v>61000</v>
      </c>
      <c r="P265" s="192" t="n">
        <f aca="false">SUM(P266)</f>
        <v>70000</v>
      </c>
      <c r="Q265" s="192" t="n">
        <f aca="false">SUM(Q266)</f>
        <v>70000</v>
      </c>
      <c r="R265" s="192" t="n">
        <f aca="false">SUM(R266)</f>
        <v>21923.2</v>
      </c>
      <c r="S265" s="192" t="n">
        <f aca="false">SUM(S266)</f>
        <v>60000</v>
      </c>
      <c r="T265" s="192" t="n">
        <f aca="false">SUM(T266)</f>
        <v>16193.2</v>
      </c>
      <c r="U265" s="192" t="n">
        <f aca="false">SUM(U266)</f>
        <v>0</v>
      </c>
      <c r="V265" s="192" t="n">
        <f aca="false">SUM(V266)</f>
        <v>210</v>
      </c>
      <c r="W265" s="192" t="n">
        <f aca="false">SUM(W266)</f>
        <v>50000</v>
      </c>
      <c r="X265" s="192" t="n">
        <f aca="false">SUM(X266)</f>
        <v>60000</v>
      </c>
      <c r="Y265" s="192" t="n">
        <f aca="false">SUM(Y266)</f>
        <v>60000</v>
      </c>
      <c r="Z265" s="192" t="n">
        <f aca="false">SUM(Z266)</f>
        <v>75000</v>
      </c>
      <c r="AA265" s="192" t="n">
        <f aca="false">SUM(AA266)</f>
        <v>60000</v>
      </c>
      <c r="AB265" s="192" t="n">
        <f aca="false">SUM(AB266)</f>
        <v>23896.8</v>
      </c>
      <c r="AC265" s="192" t="n">
        <f aca="false">SUM(AC266)</f>
        <v>80000</v>
      </c>
      <c r="AD265" s="192" t="n">
        <f aca="false">SUM(AD266)</f>
        <v>82000</v>
      </c>
      <c r="AE265" s="192" t="n">
        <f aca="false">SUM(AE266)</f>
        <v>0</v>
      </c>
      <c r="AF265" s="192" t="n">
        <f aca="false">SUM(AF266)</f>
        <v>0</v>
      </c>
      <c r="AG265" s="192" t="n">
        <f aca="false">SUM(AG266)</f>
        <v>82000</v>
      </c>
      <c r="AH265" s="192" t="n">
        <f aca="false">SUM(AH266)</f>
        <v>55837.46</v>
      </c>
      <c r="AI265" s="192" t="n">
        <f aca="false">SUM(AI266)</f>
        <v>130000</v>
      </c>
      <c r="AJ265" s="192" t="n">
        <f aca="false">SUM(AJ266)</f>
        <v>63901.96</v>
      </c>
      <c r="AK265" s="192" t="n">
        <f aca="false">SUM(AK266)</f>
        <v>252000</v>
      </c>
      <c r="AL265" s="192" t="n">
        <f aca="false">SUM(AL266)</f>
        <v>30000</v>
      </c>
      <c r="AM265" s="192" t="n">
        <f aca="false">SUM(AM266)</f>
        <v>0</v>
      </c>
      <c r="AN265" s="192" t="n">
        <f aca="false">SUM(AN266)</f>
        <v>282000</v>
      </c>
      <c r="AO265" s="176" t="n">
        <f aca="false">SUM(AN265/$AN$10)</f>
        <v>37427.8319729246</v>
      </c>
      <c r="AP265" s="176" t="n">
        <f aca="false">SUM(AP266)</f>
        <v>227000</v>
      </c>
      <c r="AQ265" s="176" t="n">
        <f aca="false">SUM(AQ266)</f>
        <v>0</v>
      </c>
      <c r="AR265" s="176" t="n">
        <f aca="false">SUM(AP265/$AN$10)</f>
        <v>30128.0775101201</v>
      </c>
      <c r="AS265" s="176" t="n">
        <f aca="false">SUM(AS266)</f>
        <v>250000</v>
      </c>
      <c r="AT265" s="176" t="n">
        <f aca="false">SUM(AT266)</f>
        <v>0</v>
      </c>
      <c r="AU265" s="176" t="n">
        <f aca="false">SUM(AU266)</f>
        <v>8529.55</v>
      </c>
      <c r="AV265" s="177" t="n">
        <f aca="false">SUM(AU265/AR265*100)</f>
        <v>28.3109667290749</v>
      </c>
      <c r="BB265" s="19" t="n">
        <f aca="false">SUM(AW265+AX265+AY265+AZ265+BA265)</f>
        <v>0</v>
      </c>
      <c r="BC265" s="143" t="n">
        <f aca="false">SUM(AU265-BB265)</f>
        <v>8529.55</v>
      </c>
    </row>
    <row r="266" customFormat="false" ht="12.75" hidden="true" customHeight="false" outlineLevel="0" collapsed="false">
      <c r="A266" s="189"/>
      <c r="B266" s="190"/>
      <c r="C266" s="190"/>
      <c r="D266" s="190"/>
      <c r="E266" s="190"/>
      <c r="F266" s="190"/>
      <c r="G266" s="190"/>
      <c r="H266" s="190"/>
      <c r="I266" s="191" t="n">
        <v>37</v>
      </c>
      <c r="J266" s="84" t="s">
        <v>359</v>
      </c>
      <c r="K266" s="192" t="n">
        <f aca="false">SUM(K267)</f>
        <v>71746.5</v>
      </c>
      <c r="L266" s="192" t="n">
        <f aca="false">SUM(L267)</f>
        <v>180000</v>
      </c>
      <c r="M266" s="192" t="n">
        <f aca="false">SUM(M267)</f>
        <v>180000</v>
      </c>
      <c r="N266" s="192" t="n">
        <f aca="false">SUM(N267)</f>
        <v>61000</v>
      </c>
      <c r="O266" s="192" t="n">
        <f aca="false">SUM(O267)</f>
        <v>61000</v>
      </c>
      <c r="P266" s="192" t="n">
        <f aca="false">SUM(P267)</f>
        <v>70000</v>
      </c>
      <c r="Q266" s="192" t="n">
        <f aca="false">SUM(Q267)</f>
        <v>70000</v>
      </c>
      <c r="R266" s="192" t="n">
        <f aca="false">SUM(R267)</f>
        <v>21923.2</v>
      </c>
      <c r="S266" s="192" t="n">
        <f aca="false">SUM(S267)</f>
        <v>60000</v>
      </c>
      <c r="T266" s="192" t="n">
        <f aca="false">SUM(T267)</f>
        <v>16193.2</v>
      </c>
      <c r="U266" s="192" t="n">
        <f aca="false">SUM(U267)</f>
        <v>0</v>
      </c>
      <c r="V266" s="192" t="n">
        <f aca="false">SUM(V267)</f>
        <v>210</v>
      </c>
      <c r="W266" s="192" t="n">
        <f aca="false">SUM(W267)</f>
        <v>50000</v>
      </c>
      <c r="X266" s="192" t="n">
        <f aca="false">SUM(X267)</f>
        <v>60000</v>
      </c>
      <c r="Y266" s="192" t="n">
        <f aca="false">SUM(Y267)</f>
        <v>60000</v>
      </c>
      <c r="Z266" s="192" t="n">
        <f aca="false">SUM(Z267)</f>
        <v>75000</v>
      </c>
      <c r="AA266" s="192" t="n">
        <f aca="false">SUM(AA267)</f>
        <v>60000</v>
      </c>
      <c r="AB266" s="192" t="n">
        <f aca="false">SUM(AB267)</f>
        <v>23896.8</v>
      </c>
      <c r="AC266" s="192" t="n">
        <f aca="false">SUM(AC267)</f>
        <v>80000</v>
      </c>
      <c r="AD266" s="192" t="n">
        <f aca="false">SUM(AD267)</f>
        <v>82000</v>
      </c>
      <c r="AE266" s="192" t="n">
        <f aca="false">SUM(AE267)</f>
        <v>0</v>
      </c>
      <c r="AF266" s="192" t="n">
        <f aca="false">SUM(AF267)</f>
        <v>0</v>
      </c>
      <c r="AG266" s="192" t="n">
        <f aca="false">SUM(AG267)</f>
        <v>82000</v>
      </c>
      <c r="AH266" s="192" t="n">
        <f aca="false">SUM(AH267)</f>
        <v>55837.46</v>
      </c>
      <c r="AI266" s="192" t="n">
        <f aca="false">SUM(AI267)</f>
        <v>130000</v>
      </c>
      <c r="AJ266" s="192" t="n">
        <f aca="false">SUM(AJ267)</f>
        <v>63901.96</v>
      </c>
      <c r="AK266" s="192" t="n">
        <f aca="false">SUM(AK267)</f>
        <v>252000</v>
      </c>
      <c r="AL266" s="192" t="n">
        <f aca="false">SUM(AL267)</f>
        <v>30000</v>
      </c>
      <c r="AM266" s="192" t="n">
        <f aca="false">SUM(AM267)</f>
        <v>0</v>
      </c>
      <c r="AN266" s="192" t="n">
        <f aca="false">SUM(AN267)</f>
        <v>282000</v>
      </c>
      <c r="AO266" s="176" t="n">
        <f aca="false">SUM(AN266/$AN$10)</f>
        <v>37427.8319729246</v>
      </c>
      <c r="AP266" s="176" t="n">
        <f aca="false">SUM(AP267)</f>
        <v>227000</v>
      </c>
      <c r="AQ266" s="176"/>
      <c r="AR266" s="176" t="n">
        <f aca="false">SUM(AP266/$AN$10)</f>
        <v>30128.0775101201</v>
      </c>
      <c r="AS266" s="176" t="n">
        <v>250000</v>
      </c>
      <c r="AT266" s="176"/>
      <c r="AU266" s="176" t="n">
        <f aca="false">SUM(AU267)</f>
        <v>8529.55</v>
      </c>
      <c r="AV266" s="177" t="n">
        <f aca="false">SUM(AU266/AR266*100)</f>
        <v>28.3109667290749</v>
      </c>
      <c r="BB266" s="19" t="n">
        <f aca="false">SUM(AW266+AX266+AY266+AZ266+BA266)</f>
        <v>0</v>
      </c>
      <c r="BC266" s="143" t="n">
        <f aca="false">SUM(AU266-BB266)</f>
        <v>8529.55</v>
      </c>
    </row>
    <row r="267" customFormat="false" ht="12.75" hidden="true" customHeight="false" outlineLevel="0" collapsed="false">
      <c r="A267" s="193"/>
      <c r="B267" s="194" t="s">
        <v>83</v>
      </c>
      <c r="C267" s="194"/>
      <c r="D267" s="194"/>
      <c r="E267" s="194"/>
      <c r="F267" s="194"/>
      <c r="G267" s="194"/>
      <c r="H267" s="194"/>
      <c r="I267" s="195" t="n">
        <v>372</v>
      </c>
      <c r="J267" s="196" t="s">
        <v>421</v>
      </c>
      <c r="K267" s="197" t="n">
        <f aca="false">SUM(K268)</f>
        <v>71746.5</v>
      </c>
      <c r="L267" s="197" t="n">
        <f aca="false">SUM(L268)</f>
        <v>180000</v>
      </c>
      <c r="M267" s="197" t="n">
        <f aca="false">SUM(M268)</f>
        <v>180000</v>
      </c>
      <c r="N267" s="197" t="n">
        <f aca="false">SUM(N268:N269)</f>
        <v>61000</v>
      </c>
      <c r="O267" s="197" t="n">
        <f aca="false">SUM(O268:O269)</f>
        <v>61000</v>
      </c>
      <c r="P267" s="197" t="n">
        <f aca="false">SUM(P268:P269)</f>
        <v>70000</v>
      </c>
      <c r="Q267" s="197" t="n">
        <f aca="false">SUM(Q268:Q269)</f>
        <v>70000</v>
      </c>
      <c r="R267" s="197" t="n">
        <f aca="false">SUM(R268:R269)</f>
        <v>21923.2</v>
      </c>
      <c r="S267" s="197" t="n">
        <f aca="false">SUM(S268:S269)</f>
        <v>60000</v>
      </c>
      <c r="T267" s="197" t="n">
        <f aca="false">SUM(T268:T269)</f>
        <v>16193.2</v>
      </c>
      <c r="U267" s="197" t="n">
        <f aca="false">SUM(U268:U269)</f>
        <v>0</v>
      </c>
      <c r="V267" s="197" t="n">
        <f aca="false">SUM(V268:V269)</f>
        <v>210</v>
      </c>
      <c r="W267" s="197" t="n">
        <f aca="false">SUM(W268:W269)</f>
        <v>50000</v>
      </c>
      <c r="X267" s="197" t="n">
        <f aca="false">SUM(X268:X273)</f>
        <v>60000</v>
      </c>
      <c r="Y267" s="197" t="n">
        <f aca="false">SUM(Y268:Y273)</f>
        <v>60000</v>
      </c>
      <c r="Z267" s="197" t="n">
        <f aca="false">SUM(Z268:Z273)</f>
        <v>75000</v>
      </c>
      <c r="AA267" s="197" t="n">
        <f aca="false">SUM(AA268:AA273)</f>
        <v>60000</v>
      </c>
      <c r="AB267" s="197" t="n">
        <f aca="false">SUM(AB268:AB273)</f>
        <v>23896.8</v>
      </c>
      <c r="AC267" s="197" t="n">
        <f aca="false">SUM(AC268:AC273)</f>
        <v>80000</v>
      </c>
      <c r="AD267" s="197" t="n">
        <f aca="false">SUM(AD268:AD273)</f>
        <v>82000</v>
      </c>
      <c r="AE267" s="197" t="n">
        <f aca="false">SUM(AE268:AE273)</f>
        <v>0</v>
      </c>
      <c r="AF267" s="197" t="n">
        <f aca="false">SUM(AF268:AF273)</f>
        <v>0</v>
      </c>
      <c r="AG267" s="197" t="n">
        <f aca="false">SUM(AG268:AG273)</f>
        <v>82000</v>
      </c>
      <c r="AH267" s="197" t="n">
        <f aca="false">SUM(AH268:AH273)</f>
        <v>55837.46</v>
      </c>
      <c r="AI267" s="197" t="n">
        <f aca="false">SUM(AI268:AI273)</f>
        <v>130000</v>
      </c>
      <c r="AJ267" s="197" t="n">
        <f aca="false">SUM(AJ268:AJ273)</f>
        <v>63901.96</v>
      </c>
      <c r="AK267" s="197" t="n">
        <f aca="false">SUM(AK268:AK273)</f>
        <v>252000</v>
      </c>
      <c r="AL267" s="197" t="n">
        <f aca="false">SUM(AL268:AL273)</f>
        <v>30000</v>
      </c>
      <c r="AM267" s="197" t="n">
        <f aca="false">SUM(AM268:AM273)</f>
        <v>0</v>
      </c>
      <c r="AN267" s="197" t="n">
        <f aca="false">SUM(AN268:AN273)</f>
        <v>282000</v>
      </c>
      <c r="AO267" s="176" t="n">
        <f aca="false">SUM(AN267/$AN$10)</f>
        <v>37427.8319729246</v>
      </c>
      <c r="AP267" s="188" t="n">
        <f aca="false">SUM(AP268:AP273)</f>
        <v>227000</v>
      </c>
      <c r="AQ267" s="188"/>
      <c r="AR267" s="176" t="n">
        <f aca="false">SUM(AP267/$AN$10)</f>
        <v>30128.0775101201</v>
      </c>
      <c r="AS267" s="188"/>
      <c r="AT267" s="188"/>
      <c r="AU267" s="176" t="n">
        <f aca="false">SUM(AU268:AU273)</f>
        <v>8529.55</v>
      </c>
      <c r="AV267" s="177" t="n">
        <f aca="false">SUM(AU267/AR267*100)</f>
        <v>28.3109667290749</v>
      </c>
      <c r="BB267" s="19" t="n">
        <f aca="false">SUM(AW267+AX267+AY267+AZ267+BA267)</f>
        <v>0</v>
      </c>
      <c r="BC267" s="143" t="n">
        <f aca="false">SUM(AU267-BB267)</f>
        <v>8529.55</v>
      </c>
    </row>
    <row r="268" customFormat="false" ht="12.75" hidden="true" customHeight="false" outlineLevel="0" collapsed="false">
      <c r="A268" s="193"/>
      <c r="B268" s="194"/>
      <c r="C268" s="194"/>
      <c r="D268" s="194"/>
      <c r="E268" s="194"/>
      <c r="F268" s="194"/>
      <c r="G268" s="194"/>
      <c r="H268" s="194"/>
      <c r="I268" s="195" t="n">
        <v>37211</v>
      </c>
      <c r="J268" s="196" t="s">
        <v>422</v>
      </c>
      <c r="K268" s="197" t="n">
        <v>71746.5</v>
      </c>
      <c r="L268" s="197" t="n">
        <v>180000</v>
      </c>
      <c r="M268" s="197" t="n">
        <v>180000</v>
      </c>
      <c r="N268" s="197" t="n">
        <v>44000</v>
      </c>
      <c r="O268" s="197" t="n">
        <v>44000</v>
      </c>
      <c r="P268" s="197" t="n">
        <v>50000</v>
      </c>
      <c r="Q268" s="197" t="n">
        <v>50000</v>
      </c>
      <c r="R268" s="197" t="n">
        <v>8923.2</v>
      </c>
      <c r="S268" s="188" t="n">
        <v>30000</v>
      </c>
      <c r="T268" s="197" t="n">
        <v>7893.2</v>
      </c>
      <c r="U268" s="197"/>
      <c r="V268" s="176" t="n">
        <f aca="false">S268/P268*100</f>
        <v>60</v>
      </c>
      <c r="W268" s="188" t="n">
        <v>25000</v>
      </c>
      <c r="X268" s="197" t="n">
        <v>20000</v>
      </c>
      <c r="Y268" s="197" t="n">
        <v>20000</v>
      </c>
      <c r="Z268" s="197" t="n">
        <v>20000</v>
      </c>
      <c r="AA268" s="197" t="n">
        <v>20000</v>
      </c>
      <c r="AB268" s="197" t="n">
        <v>5896.8</v>
      </c>
      <c r="AC268" s="197" t="n">
        <v>20000</v>
      </c>
      <c r="AD268" s="197" t="n">
        <v>20000</v>
      </c>
      <c r="AE268" s="197"/>
      <c r="AF268" s="197"/>
      <c r="AG268" s="198" t="n">
        <f aca="false">SUM(AD268+AE268-AF268)</f>
        <v>20000</v>
      </c>
      <c r="AH268" s="197" t="n">
        <v>9287.46</v>
      </c>
      <c r="AI268" s="197" t="n">
        <v>20000</v>
      </c>
      <c r="AJ268" s="129" t="n">
        <v>10601.96</v>
      </c>
      <c r="AK268" s="197" t="n">
        <v>20000</v>
      </c>
      <c r="AL268" s="197"/>
      <c r="AM268" s="197"/>
      <c r="AN268" s="129" t="n">
        <f aca="false">SUM(AK268+AL268-AM268)</f>
        <v>20000</v>
      </c>
      <c r="AO268" s="176" t="n">
        <f aca="false">SUM(AN268/$AN$10)</f>
        <v>2654.45616829252</v>
      </c>
      <c r="AP268" s="131" t="n">
        <v>20000</v>
      </c>
      <c r="AQ268" s="131"/>
      <c r="AR268" s="176" t="n">
        <f aca="false">SUM(AP268/$AN$10)</f>
        <v>2654.45616829252</v>
      </c>
      <c r="AS268" s="131"/>
      <c r="AT268" s="131"/>
      <c r="AU268" s="176" t="n">
        <v>347.85</v>
      </c>
      <c r="AV268" s="177" t="n">
        <f aca="false">SUM(AU268/AR268*100)</f>
        <v>13.104379125</v>
      </c>
      <c r="AW268" s="176" t="n">
        <v>347.85</v>
      </c>
      <c r="AX268" s="129"/>
      <c r="BB268" s="19" t="n">
        <f aca="false">SUM(AW268+AX268+AY268+AZ268+BA268)</f>
        <v>347.85</v>
      </c>
      <c r="BC268" s="143" t="n">
        <f aca="false">SUM(AU268-BB268)</f>
        <v>0</v>
      </c>
    </row>
    <row r="269" customFormat="false" ht="12.75" hidden="true" customHeight="false" outlineLevel="0" collapsed="false">
      <c r="A269" s="193"/>
      <c r="B269" s="194"/>
      <c r="C269" s="194"/>
      <c r="D269" s="194"/>
      <c r="E269" s="194"/>
      <c r="F269" s="194"/>
      <c r="G269" s="194"/>
      <c r="H269" s="194"/>
      <c r="I269" s="195" t="n">
        <v>37211</v>
      </c>
      <c r="J269" s="196" t="s">
        <v>423</v>
      </c>
      <c r="K269" s="197"/>
      <c r="L269" s="197"/>
      <c r="M269" s="197"/>
      <c r="N269" s="197" t="n">
        <v>17000</v>
      </c>
      <c r="O269" s="197" t="n">
        <v>17000</v>
      </c>
      <c r="P269" s="197" t="n">
        <v>20000</v>
      </c>
      <c r="Q269" s="197" t="n">
        <v>20000</v>
      </c>
      <c r="R269" s="197" t="n">
        <v>13000</v>
      </c>
      <c r="S269" s="188" t="n">
        <v>30000</v>
      </c>
      <c r="T269" s="197" t="n">
        <v>8300</v>
      </c>
      <c r="U269" s="197"/>
      <c r="V269" s="176" t="n">
        <f aca="false">S269/P269*100</f>
        <v>150</v>
      </c>
      <c r="W269" s="188" t="n">
        <v>25000</v>
      </c>
      <c r="X269" s="197" t="n">
        <v>30000</v>
      </c>
      <c r="Y269" s="197" t="n">
        <v>30000</v>
      </c>
      <c r="Z269" s="197" t="n">
        <v>45000</v>
      </c>
      <c r="AA269" s="197" t="n">
        <v>30000</v>
      </c>
      <c r="AB269" s="197" t="n">
        <v>18000</v>
      </c>
      <c r="AC269" s="197" t="n">
        <v>50000</v>
      </c>
      <c r="AD269" s="197" t="n">
        <v>50000</v>
      </c>
      <c r="AE269" s="197"/>
      <c r="AF269" s="197"/>
      <c r="AG269" s="198" t="n">
        <f aca="false">SUM(AD269+AE269-AF269)</f>
        <v>50000</v>
      </c>
      <c r="AH269" s="197" t="n">
        <v>37100</v>
      </c>
      <c r="AI269" s="197" t="n">
        <v>70000</v>
      </c>
      <c r="AJ269" s="129" t="n">
        <v>27300</v>
      </c>
      <c r="AK269" s="197" t="n">
        <v>70000</v>
      </c>
      <c r="AL269" s="197" t="n">
        <v>10000</v>
      </c>
      <c r="AM269" s="197"/>
      <c r="AN269" s="129" t="n">
        <f aca="false">SUM(AK269+AL269-AM269)</f>
        <v>80000</v>
      </c>
      <c r="AO269" s="176" t="n">
        <f aca="false">SUM(AN269/$AN$10)</f>
        <v>10617.8246731701</v>
      </c>
      <c r="AP269" s="131" t="n">
        <v>50000</v>
      </c>
      <c r="AQ269" s="131"/>
      <c r="AR269" s="176" t="n">
        <f aca="false">SUM(AP269/$AN$10)</f>
        <v>6636.1404207313</v>
      </c>
      <c r="AS269" s="131"/>
      <c r="AT269" s="131"/>
      <c r="AU269" s="176" t="n">
        <v>3550</v>
      </c>
      <c r="AV269" s="177" t="n">
        <f aca="false">SUM(AU269/AR269*100)</f>
        <v>53.49495</v>
      </c>
      <c r="AW269" s="176" t="n">
        <v>3550</v>
      </c>
      <c r="AX269" s="129"/>
      <c r="BB269" s="19" t="n">
        <f aca="false">SUM(AW269+AX269+AY269+AZ269+BA269)</f>
        <v>3550</v>
      </c>
      <c r="BC269" s="143" t="n">
        <f aca="false">SUM(AU269-BB269)</f>
        <v>0</v>
      </c>
    </row>
    <row r="270" customFormat="false" ht="12.75" hidden="true" customHeight="false" outlineLevel="0" collapsed="false">
      <c r="A270" s="193"/>
      <c r="B270" s="194"/>
      <c r="C270" s="194"/>
      <c r="D270" s="194"/>
      <c r="E270" s="194"/>
      <c r="F270" s="194"/>
      <c r="G270" s="194"/>
      <c r="H270" s="194"/>
      <c r="I270" s="195" t="n">
        <v>37211</v>
      </c>
      <c r="J270" s="196" t="s">
        <v>424</v>
      </c>
      <c r="K270" s="197"/>
      <c r="L270" s="197"/>
      <c r="M270" s="197"/>
      <c r="N270" s="197"/>
      <c r="O270" s="197"/>
      <c r="P270" s="197"/>
      <c r="Q270" s="197"/>
      <c r="R270" s="197"/>
      <c r="S270" s="188"/>
      <c r="T270" s="197"/>
      <c r="U270" s="197"/>
      <c r="V270" s="176"/>
      <c r="W270" s="188"/>
      <c r="X270" s="197"/>
      <c r="Y270" s="197"/>
      <c r="Z270" s="197"/>
      <c r="AA270" s="197"/>
      <c r="AB270" s="197"/>
      <c r="AC270" s="197"/>
      <c r="AD270" s="197"/>
      <c r="AE270" s="197"/>
      <c r="AF270" s="197"/>
      <c r="AG270" s="198"/>
      <c r="AH270" s="197"/>
      <c r="AI270" s="197"/>
      <c r="AJ270" s="129"/>
      <c r="AK270" s="197" t="n">
        <v>70000</v>
      </c>
      <c r="AL270" s="197"/>
      <c r="AM270" s="197"/>
      <c r="AN270" s="129" t="n">
        <f aca="false">SUM(AK270+AL270-AM270)</f>
        <v>70000</v>
      </c>
      <c r="AO270" s="176" t="n">
        <f aca="false">SUM(AN270/$AN$10)</f>
        <v>9290.59658902382</v>
      </c>
      <c r="AP270" s="131" t="n">
        <v>70000</v>
      </c>
      <c r="AQ270" s="131"/>
      <c r="AR270" s="176" t="n">
        <f aca="false">SUM(AP270/$AN$10)</f>
        <v>9290.59658902382</v>
      </c>
      <c r="AS270" s="131"/>
      <c r="AT270" s="131"/>
      <c r="AU270" s="176"/>
      <c r="AV270" s="177" t="n">
        <f aca="false">SUM(AU270/AR270*100)</f>
        <v>0</v>
      </c>
      <c r="AW270" s="176"/>
      <c r="AX270" s="129"/>
      <c r="BB270" s="19" t="n">
        <f aca="false">SUM(AW270+AX270+AY270+AZ270+BA270)</f>
        <v>0</v>
      </c>
      <c r="BC270" s="143" t="n">
        <f aca="false">SUM(AU270-BB270)</f>
        <v>0</v>
      </c>
    </row>
    <row r="271" customFormat="false" ht="12.75" hidden="true" customHeight="false" outlineLevel="0" collapsed="false">
      <c r="A271" s="193"/>
      <c r="B271" s="194"/>
      <c r="C271" s="194"/>
      <c r="D271" s="194"/>
      <c r="E271" s="194"/>
      <c r="F271" s="194"/>
      <c r="G271" s="194"/>
      <c r="H271" s="194"/>
      <c r="I271" s="195" t="n">
        <v>3722</v>
      </c>
      <c r="J271" s="196" t="s">
        <v>425</v>
      </c>
      <c r="K271" s="197"/>
      <c r="L271" s="197"/>
      <c r="M271" s="197"/>
      <c r="N271" s="197"/>
      <c r="O271" s="197"/>
      <c r="P271" s="197"/>
      <c r="Q271" s="197"/>
      <c r="R271" s="197"/>
      <c r="S271" s="188"/>
      <c r="T271" s="197"/>
      <c r="U271" s="197"/>
      <c r="V271" s="176"/>
      <c r="W271" s="188"/>
      <c r="X271" s="197"/>
      <c r="Y271" s="197"/>
      <c r="Z271" s="197"/>
      <c r="AA271" s="197"/>
      <c r="AB271" s="197"/>
      <c r="AC271" s="197"/>
      <c r="AD271" s="197"/>
      <c r="AE271" s="197"/>
      <c r="AF271" s="197"/>
      <c r="AG271" s="198"/>
      <c r="AH271" s="197"/>
      <c r="AI271" s="197" t="n">
        <v>30000</v>
      </c>
      <c r="AJ271" s="129" t="n">
        <v>0</v>
      </c>
      <c r="AK271" s="197" t="n">
        <v>30000</v>
      </c>
      <c r="AL271" s="197"/>
      <c r="AM271" s="197"/>
      <c r="AN271" s="129" t="n">
        <f aca="false">SUM(AK271+AL271-AM271)</f>
        <v>30000</v>
      </c>
      <c r="AO271" s="176" t="n">
        <f aca="false">SUM(AN271/$AN$10)</f>
        <v>3981.68425243878</v>
      </c>
      <c r="AP271" s="131" t="n">
        <v>15000</v>
      </c>
      <c r="AQ271" s="131"/>
      <c r="AR271" s="176" t="n">
        <f aca="false">SUM(AP271/$AN$10)</f>
        <v>1990.84212621939</v>
      </c>
      <c r="AS271" s="131"/>
      <c r="AT271" s="131"/>
      <c r="AU271" s="176"/>
      <c r="AV271" s="177" t="n">
        <f aca="false">SUM(AU271/AR271*100)</f>
        <v>0</v>
      </c>
      <c r="AW271" s="176"/>
      <c r="AX271" s="129"/>
      <c r="BB271" s="19" t="n">
        <f aca="false">SUM(AW271+AX271+AY271+AZ271+BA271)</f>
        <v>0</v>
      </c>
      <c r="BC271" s="143" t="n">
        <f aca="false">SUM(AU271-BB271)</f>
        <v>0</v>
      </c>
    </row>
    <row r="272" customFormat="false" ht="12.75" hidden="true" customHeight="false" outlineLevel="0" collapsed="false">
      <c r="A272" s="193"/>
      <c r="B272" s="194"/>
      <c r="C272" s="194"/>
      <c r="D272" s="194"/>
      <c r="E272" s="194"/>
      <c r="F272" s="194"/>
      <c r="G272" s="194"/>
      <c r="H272" s="194"/>
      <c r="I272" s="195" t="n">
        <v>37221</v>
      </c>
      <c r="J272" s="196" t="s">
        <v>426</v>
      </c>
      <c r="K272" s="197"/>
      <c r="L272" s="197"/>
      <c r="M272" s="197"/>
      <c r="N272" s="197"/>
      <c r="O272" s="197"/>
      <c r="P272" s="197"/>
      <c r="Q272" s="197"/>
      <c r="R272" s="197"/>
      <c r="S272" s="188"/>
      <c r="T272" s="197"/>
      <c r="U272" s="197"/>
      <c r="V272" s="176"/>
      <c r="W272" s="188"/>
      <c r="X272" s="197"/>
      <c r="Y272" s="197"/>
      <c r="Z272" s="197"/>
      <c r="AA272" s="197"/>
      <c r="AB272" s="197"/>
      <c r="AC272" s="197"/>
      <c r="AD272" s="197"/>
      <c r="AE272" s="197"/>
      <c r="AF272" s="197"/>
      <c r="AG272" s="198"/>
      <c r="AH272" s="197"/>
      <c r="AI272" s="197"/>
      <c r="AJ272" s="129" t="n">
        <v>26000</v>
      </c>
      <c r="AK272" s="197" t="n">
        <v>52000</v>
      </c>
      <c r="AL272" s="197"/>
      <c r="AM272" s="197"/>
      <c r="AN272" s="129" t="n">
        <f aca="false">SUM(AK272+AL272-AM272)</f>
        <v>52000</v>
      </c>
      <c r="AO272" s="176" t="n">
        <f aca="false">SUM(AN272/$AN$10)</f>
        <v>6901.58603756055</v>
      </c>
      <c r="AP272" s="131" t="n">
        <v>72000</v>
      </c>
      <c r="AQ272" s="131"/>
      <c r="AR272" s="176" t="n">
        <f aca="false">SUM(AP272/$AN$10)</f>
        <v>9556.04220585308</v>
      </c>
      <c r="AS272" s="131"/>
      <c r="AT272" s="131"/>
      <c r="AU272" s="176" t="n">
        <v>4631.7</v>
      </c>
      <c r="AV272" s="177" t="n">
        <f aca="false">SUM(AU272/AR272*100)</f>
        <v>48.468810625</v>
      </c>
      <c r="AW272" s="176" t="n">
        <v>4631.7</v>
      </c>
      <c r="AX272" s="129"/>
      <c r="BB272" s="19" t="n">
        <f aca="false">SUM(AW272+AX272+AY272+AZ272+BA272)</f>
        <v>4631.7</v>
      </c>
      <c r="BC272" s="143" t="n">
        <f aca="false">SUM(AU272-BB272)</f>
        <v>0</v>
      </c>
    </row>
    <row r="273" customFormat="false" ht="12.75" hidden="true" customHeight="false" outlineLevel="0" collapsed="false">
      <c r="A273" s="193"/>
      <c r="B273" s="194"/>
      <c r="C273" s="194"/>
      <c r="D273" s="194"/>
      <c r="E273" s="194"/>
      <c r="F273" s="194"/>
      <c r="G273" s="194"/>
      <c r="H273" s="194"/>
      <c r="I273" s="304" t="n">
        <v>3722</v>
      </c>
      <c r="J273" s="196" t="s">
        <v>427</v>
      </c>
      <c r="K273" s="197"/>
      <c r="L273" s="197"/>
      <c r="M273" s="197"/>
      <c r="N273" s="197"/>
      <c r="O273" s="197"/>
      <c r="P273" s="197"/>
      <c r="Q273" s="197"/>
      <c r="R273" s="197"/>
      <c r="S273" s="188"/>
      <c r="T273" s="197"/>
      <c r="U273" s="197"/>
      <c r="V273" s="176"/>
      <c r="W273" s="188"/>
      <c r="X273" s="197" t="n">
        <v>10000</v>
      </c>
      <c r="Y273" s="197" t="n">
        <v>10000</v>
      </c>
      <c r="Z273" s="197" t="n">
        <v>10000</v>
      </c>
      <c r="AA273" s="197" t="n">
        <v>10000</v>
      </c>
      <c r="AB273" s="197"/>
      <c r="AC273" s="197" t="n">
        <v>10000</v>
      </c>
      <c r="AD273" s="197" t="n">
        <v>12000</v>
      </c>
      <c r="AE273" s="197"/>
      <c r="AF273" s="197"/>
      <c r="AG273" s="198" t="n">
        <f aca="false">SUM(AD273+AE273-AF273)</f>
        <v>12000</v>
      </c>
      <c r="AH273" s="197" t="n">
        <v>9450</v>
      </c>
      <c r="AI273" s="197" t="n">
        <v>10000</v>
      </c>
      <c r="AJ273" s="129" t="n">
        <v>0</v>
      </c>
      <c r="AK273" s="197" t="n">
        <v>10000</v>
      </c>
      <c r="AL273" s="197" t="n">
        <v>20000</v>
      </c>
      <c r="AM273" s="197"/>
      <c r="AN273" s="129" t="n">
        <f aca="false">SUM(AK273+AL273-AM273)</f>
        <v>30000</v>
      </c>
      <c r="AO273" s="176" t="n">
        <f aca="false">SUM(AN273/$AN$10)</f>
        <v>3981.68425243878</v>
      </c>
      <c r="AP273" s="131" t="n">
        <v>0</v>
      </c>
      <c r="AQ273" s="131"/>
      <c r="AR273" s="176" t="n">
        <f aca="false">SUM(AP273/$AN$10)</f>
        <v>0</v>
      </c>
      <c r="AS273" s="131"/>
      <c r="AT273" s="131"/>
      <c r="AU273" s="176"/>
      <c r="AV273" s="177" t="n">
        <v>0</v>
      </c>
      <c r="BB273" s="19" t="n">
        <f aca="false">SUM(AW273+AX273+AY273+AZ273+BA273)</f>
        <v>0</v>
      </c>
      <c r="BC273" s="143" t="n">
        <f aca="false">SUM(AU273-BB273)</f>
        <v>0</v>
      </c>
    </row>
    <row r="274" customFormat="false" ht="12.75" hidden="true" customHeight="false" outlineLevel="0" collapsed="false">
      <c r="A274" s="178" t="s">
        <v>428</v>
      </c>
      <c r="B274" s="172"/>
      <c r="C274" s="172"/>
      <c r="D274" s="172"/>
      <c r="E274" s="172"/>
      <c r="F274" s="172"/>
      <c r="G274" s="172"/>
      <c r="H274" s="172"/>
      <c r="I274" s="185" t="s">
        <v>207</v>
      </c>
      <c r="J274" s="186" t="s">
        <v>429</v>
      </c>
      <c r="K274" s="187" t="e">
        <f aca="false">SUM(#REF!)</f>
        <v>#REF!</v>
      </c>
      <c r="L274" s="187" t="e">
        <f aca="false">SUM(#REF!)</f>
        <v>#REF!</v>
      </c>
      <c r="M274" s="187" t="e">
        <f aca="false">SUM(#REF!)</f>
        <v>#REF!</v>
      </c>
      <c r="N274" s="175" t="n">
        <f aca="false">SUM(N275)</f>
        <v>16000</v>
      </c>
      <c r="O274" s="175" t="n">
        <f aca="false">SUM(O275)</f>
        <v>16000</v>
      </c>
      <c r="P274" s="175" t="n">
        <f aca="false">SUM(P275)</f>
        <v>25000</v>
      </c>
      <c r="Q274" s="175" t="n">
        <f aca="false">SUM(Q275)</f>
        <v>25000</v>
      </c>
      <c r="R274" s="175" t="n">
        <f aca="false">SUM(R275)</f>
        <v>16786.14</v>
      </c>
      <c r="S274" s="175" t="n">
        <f aca="false">SUM(S275)</f>
        <v>25000</v>
      </c>
      <c r="T274" s="175" t="n">
        <f aca="false">SUM(T275)</f>
        <v>16422</v>
      </c>
      <c r="U274" s="175" t="n">
        <f aca="false">SUM(U275)</f>
        <v>0</v>
      </c>
      <c r="V274" s="175" t="n">
        <f aca="false">SUM(V275)</f>
        <v>200</v>
      </c>
      <c r="W274" s="175" t="n">
        <f aca="false">SUM(W275)</f>
        <v>25000</v>
      </c>
      <c r="X274" s="175" t="n">
        <f aca="false">SUM(X275)</f>
        <v>25000</v>
      </c>
      <c r="Y274" s="175" t="n">
        <f aca="false">SUM(Y275)</f>
        <v>30000</v>
      </c>
      <c r="Z274" s="175" t="n">
        <f aca="false">SUM(Z275)</f>
        <v>30000</v>
      </c>
      <c r="AA274" s="175" t="n">
        <f aca="false">SUM(AA275)</f>
        <v>30000</v>
      </c>
      <c r="AB274" s="175" t="n">
        <f aca="false">SUM(AB275)</f>
        <v>15498.58</v>
      </c>
      <c r="AC274" s="175" t="n">
        <f aca="false">SUM(AC275)</f>
        <v>30000</v>
      </c>
      <c r="AD274" s="175" t="n">
        <f aca="false">SUM(AD275)</f>
        <v>45000</v>
      </c>
      <c r="AE274" s="175" t="n">
        <f aca="false">SUM(AE275)</f>
        <v>0</v>
      </c>
      <c r="AF274" s="175" t="n">
        <f aca="false">SUM(AF275)</f>
        <v>0</v>
      </c>
      <c r="AG274" s="175" t="n">
        <f aca="false">SUM(AG275)</f>
        <v>45000</v>
      </c>
      <c r="AH274" s="175" t="n">
        <f aca="false">SUM(AH275)</f>
        <v>28479.63</v>
      </c>
      <c r="AI274" s="175" t="n">
        <f aca="false">SUM(AI275)</f>
        <v>45000</v>
      </c>
      <c r="AJ274" s="175" t="n">
        <f aca="false">SUM(AJ275)</f>
        <v>12998.7</v>
      </c>
      <c r="AK274" s="175" t="n">
        <f aca="false">SUM(AK275)</f>
        <v>45000</v>
      </c>
      <c r="AL274" s="175" t="n">
        <f aca="false">SUM(AL275)</f>
        <v>0</v>
      </c>
      <c r="AM274" s="175" t="n">
        <f aca="false">SUM(AM275)</f>
        <v>0</v>
      </c>
      <c r="AN274" s="175" t="n">
        <f aca="false">SUM(AN275)</f>
        <v>45000</v>
      </c>
      <c r="AO274" s="176" t="n">
        <f aca="false">SUM(AN274/$AN$10)</f>
        <v>5972.52637865817</v>
      </c>
      <c r="AP274" s="176" t="n">
        <f aca="false">SUM(AP275)</f>
        <v>34000</v>
      </c>
      <c r="AQ274" s="176" t="n">
        <f aca="false">SUM(AQ275)</f>
        <v>0</v>
      </c>
      <c r="AR274" s="176" t="n">
        <f aca="false">SUM(AP274/$AN$10)</f>
        <v>4512.57548609729</v>
      </c>
      <c r="AS274" s="176" t="n">
        <f aca="false">SUM(AS275)</f>
        <v>35000</v>
      </c>
      <c r="AT274" s="176" t="n">
        <f aca="false">SUM(AT275)</f>
        <v>0</v>
      </c>
      <c r="AU274" s="176" t="n">
        <v>0</v>
      </c>
      <c r="AV274" s="177" t="n">
        <f aca="false">SUM(AU274/AR274*100)</f>
        <v>0</v>
      </c>
      <c r="BB274" s="19" t="n">
        <f aca="false">SUM(AW274+AX274+AY274+AZ274+BA274)</f>
        <v>0</v>
      </c>
      <c r="BC274" s="143" t="n">
        <f aca="false">SUM(AU274-BB274)</f>
        <v>0</v>
      </c>
    </row>
    <row r="275" customFormat="false" ht="12.75" hidden="true" customHeight="false" outlineLevel="0" collapsed="false">
      <c r="A275" s="171"/>
      <c r="B275" s="172"/>
      <c r="C275" s="172"/>
      <c r="D275" s="172"/>
      <c r="E275" s="172"/>
      <c r="F275" s="172"/>
      <c r="G275" s="172"/>
      <c r="H275" s="172"/>
      <c r="I275" s="180" t="s">
        <v>420</v>
      </c>
      <c r="J275" s="181"/>
      <c r="K275" s="182" t="e">
        <f aca="false">SUM(#REF!)</f>
        <v>#REF!</v>
      </c>
      <c r="L275" s="182" t="e">
        <f aca="false">SUM(#REF!)</f>
        <v>#REF!</v>
      </c>
      <c r="M275" s="182" t="e">
        <f aca="false">SUM(#REF!)</f>
        <v>#REF!</v>
      </c>
      <c r="N275" s="182" t="n">
        <f aca="false">SUM(N277)</f>
        <v>16000</v>
      </c>
      <c r="O275" s="182" t="n">
        <f aca="false">SUM(O277)</f>
        <v>16000</v>
      </c>
      <c r="P275" s="182" t="n">
        <f aca="false">SUM(P277)</f>
        <v>25000</v>
      </c>
      <c r="Q275" s="182" t="n">
        <f aca="false">SUM(Q277)</f>
        <v>25000</v>
      </c>
      <c r="R275" s="182" t="n">
        <f aca="false">SUM(R277)</f>
        <v>16786.14</v>
      </c>
      <c r="S275" s="182" t="n">
        <f aca="false">SUM(S277)</f>
        <v>25000</v>
      </c>
      <c r="T275" s="182" t="n">
        <f aca="false">SUM(T277)</f>
        <v>16422</v>
      </c>
      <c r="U275" s="182" t="n">
        <f aca="false">SUM(U277)</f>
        <v>0</v>
      </c>
      <c r="V275" s="182" t="n">
        <f aca="false">SUM(V277)</f>
        <v>200</v>
      </c>
      <c r="W275" s="182" t="n">
        <f aca="false">SUM(W277)</f>
        <v>25000</v>
      </c>
      <c r="X275" s="182" t="n">
        <f aca="false">SUM(X277)</f>
        <v>25000</v>
      </c>
      <c r="Y275" s="182" t="n">
        <f aca="false">SUM(Y277)</f>
        <v>30000</v>
      </c>
      <c r="Z275" s="182" t="n">
        <f aca="false">SUM(Z277)</f>
        <v>30000</v>
      </c>
      <c r="AA275" s="182" t="n">
        <f aca="false">SUM(AA277)</f>
        <v>30000</v>
      </c>
      <c r="AB275" s="182" t="n">
        <f aca="false">SUM(AB277)</f>
        <v>15498.58</v>
      </c>
      <c r="AC275" s="182" t="n">
        <f aca="false">SUM(AC277)</f>
        <v>30000</v>
      </c>
      <c r="AD275" s="182" t="n">
        <f aca="false">SUM(AD277)</f>
        <v>45000</v>
      </c>
      <c r="AE275" s="182" t="n">
        <f aca="false">SUM(AE277)</f>
        <v>0</v>
      </c>
      <c r="AF275" s="182" t="n">
        <f aca="false">SUM(AF277)</f>
        <v>0</v>
      </c>
      <c r="AG275" s="182" t="n">
        <f aca="false">SUM(AG277)</f>
        <v>45000</v>
      </c>
      <c r="AH275" s="182" t="n">
        <f aca="false">SUM(AH277)</f>
        <v>28479.63</v>
      </c>
      <c r="AI275" s="182" t="n">
        <f aca="false">SUM(AI277)</f>
        <v>45000</v>
      </c>
      <c r="AJ275" s="182" t="n">
        <f aca="false">SUM(AJ277)</f>
        <v>12998.7</v>
      </c>
      <c r="AK275" s="182" t="n">
        <f aca="false">SUM(AK277)</f>
        <v>45000</v>
      </c>
      <c r="AL275" s="182" t="n">
        <f aca="false">SUM(AL277)</f>
        <v>0</v>
      </c>
      <c r="AM275" s="182" t="n">
        <f aca="false">SUM(AM277)</f>
        <v>0</v>
      </c>
      <c r="AN275" s="182" t="n">
        <f aca="false">SUM(AN277)</f>
        <v>45000</v>
      </c>
      <c r="AO275" s="176" t="n">
        <f aca="false">SUM(AN275/$AN$10)</f>
        <v>5972.52637865817</v>
      </c>
      <c r="AP275" s="183" t="n">
        <f aca="false">SUM(AP277)</f>
        <v>34000</v>
      </c>
      <c r="AQ275" s="183" t="n">
        <f aca="false">SUM(AQ277)</f>
        <v>0</v>
      </c>
      <c r="AR275" s="176" t="n">
        <f aca="false">SUM(AP275/$AN$10)</f>
        <v>4512.57548609729</v>
      </c>
      <c r="AS275" s="183" t="n">
        <f aca="false">SUM(AS277)</f>
        <v>35000</v>
      </c>
      <c r="AT275" s="183" t="n">
        <f aca="false">SUM(AT277)</f>
        <v>0</v>
      </c>
      <c r="AU275" s="176" t="n">
        <v>0</v>
      </c>
      <c r="AV275" s="177" t="n">
        <f aca="false">SUM(AU275/AR275*100)</f>
        <v>0</v>
      </c>
      <c r="BB275" s="19" t="n">
        <f aca="false">SUM(AW275+AX275+AY275+AZ275+BA275)</f>
        <v>0</v>
      </c>
      <c r="BC275" s="143" t="n">
        <f aca="false">SUM(AU275-BB275)</f>
        <v>0</v>
      </c>
    </row>
    <row r="276" customFormat="false" ht="12.75" hidden="true" customHeight="false" outlineLevel="0" collapsed="false">
      <c r="A276" s="171"/>
      <c r="B276" s="172" t="s">
        <v>210</v>
      </c>
      <c r="C276" s="172"/>
      <c r="D276" s="172"/>
      <c r="E276" s="172"/>
      <c r="F276" s="172"/>
      <c r="G276" s="172"/>
      <c r="H276" s="172"/>
      <c r="I276" s="185" t="s">
        <v>211</v>
      </c>
      <c r="J276" s="186" t="s">
        <v>114</v>
      </c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Z276" s="182"/>
      <c r="AA276" s="182"/>
      <c r="AB276" s="182"/>
      <c r="AC276" s="182"/>
      <c r="AD276" s="182"/>
      <c r="AE276" s="182"/>
      <c r="AF276" s="182"/>
      <c r="AG276" s="182"/>
      <c r="AH276" s="182"/>
      <c r="AI276" s="182"/>
      <c r="AJ276" s="182"/>
      <c r="AK276" s="182"/>
      <c r="AL276" s="182"/>
      <c r="AM276" s="182"/>
      <c r="AN276" s="182"/>
      <c r="AO276" s="176" t="n">
        <f aca="false">SUM(AN276/$AN$10)</f>
        <v>0</v>
      </c>
      <c r="AP276" s="183" t="n">
        <v>34000</v>
      </c>
      <c r="AQ276" s="183"/>
      <c r="AR276" s="176" t="n">
        <f aca="false">SUM(AP276/$AN$10)</f>
        <v>4512.57548609729</v>
      </c>
      <c r="AS276" s="183"/>
      <c r="AT276" s="183"/>
      <c r="AU276" s="176" t="n">
        <v>0</v>
      </c>
      <c r="AV276" s="177" t="n">
        <f aca="false">SUM(AU276/AR276*100)</f>
        <v>0</v>
      </c>
      <c r="BC276" s="143" t="n">
        <f aca="false">SUM(AU276-BB276)</f>
        <v>0</v>
      </c>
    </row>
    <row r="277" customFormat="false" ht="12.75" hidden="true" customHeight="false" outlineLevel="0" collapsed="false">
      <c r="A277" s="211"/>
      <c r="B277" s="190"/>
      <c r="C277" s="190"/>
      <c r="D277" s="190"/>
      <c r="E277" s="190"/>
      <c r="F277" s="190"/>
      <c r="G277" s="190"/>
      <c r="H277" s="190"/>
      <c r="I277" s="191" t="n">
        <v>3</v>
      </c>
      <c r="J277" s="84" t="s">
        <v>64</v>
      </c>
      <c r="K277" s="212"/>
      <c r="L277" s="212"/>
      <c r="M277" s="212"/>
      <c r="N277" s="212" t="n">
        <f aca="false">SUM(N278+N286)</f>
        <v>16000</v>
      </c>
      <c r="O277" s="212" t="n">
        <f aca="false">SUM(O278+O286)</f>
        <v>16000</v>
      </c>
      <c r="P277" s="212" t="n">
        <f aca="false">SUM(P278)</f>
        <v>25000</v>
      </c>
      <c r="Q277" s="212" t="n">
        <f aca="false">SUM(Q278)</f>
        <v>25000</v>
      </c>
      <c r="R277" s="212" t="n">
        <f aca="false">SUM(R278+R286)</f>
        <v>16786.14</v>
      </c>
      <c r="S277" s="212" t="n">
        <f aca="false">SUM(S278+S286)</f>
        <v>25000</v>
      </c>
      <c r="T277" s="212" t="n">
        <f aca="false">SUM(T278+T286)</f>
        <v>16422</v>
      </c>
      <c r="U277" s="212" t="n">
        <f aca="false">SUM(U278+U286)</f>
        <v>0</v>
      </c>
      <c r="V277" s="212" t="n">
        <f aca="false">SUM(V278+V286)</f>
        <v>200</v>
      </c>
      <c r="W277" s="212" t="n">
        <f aca="false">SUM(W278+W286)</f>
        <v>25000</v>
      </c>
      <c r="X277" s="212" t="n">
        <f aca="false">SUM(X278+X286)</f>
        <v>25000</v>
      </c>
      <c r="Y277" s="212" t="n">
        <f aca="false">SUM(Y278+Y286)</f>
        <v>30000</v>
      </c>
      <c r="Z277" s="212" t="n">
        <f aca="false">SUM(Z278+Z286)</f>
        <v>30000</v>
      </c>
      <c r="AA277" s="212" t="n">
        <f aca="false">SUM(AA278+AA286)</f>
        <v>30000</v>
      </c>
      <c r="AB277" s="212" t="n">
        <f aca="false">SUM(AB278+AB286)</f>
        <v>15498.58</v>
      </c>
      <c r="AC277" s="212" t="n">
        <f aca="false">SUM(AC278+AC286)</f>
        <v>30000</v>
      </c>
      <c r="AD277" s="212" t="n">
        <f aca="false">SUM(AD278+AD286)</f>
        <v>45000</v>
      </c>
      <c r="AE277" s="212" t="n">
        <f aca="false">SUM(AE278+AE286)</f>
        <v>0</v>
      </c>
      <c r="AF277" s="212" t="n">
        <f aca="false">SUM(AF278+AF286)</f>
        <v>0</v>
      </c>
      <c r="AG277" s="212" t="n">
        <f aca="false">SUM(AG278+AG286)</f>
        <v>45000</v>
      </c>
      <c r="AH277" s="212" t="n">
        <f aca="false">SUM(AH278+AH286)</f>
        <v>28479.63</v>
      </c>
      <c r="AI277" s="212" t="n">
        <f aca="false">SUM(AI278+AI286)</f>
        <v>45000</v>
      </c>
      <c r="AJ277" s="212" t="n">
        <f aca="false">SUM(AJ278+AJ286)</f>
        <v>12998.7</v>
      </c>
      <c r="AK277" s="212" t="n">
        <f aca="false">SUM(AK278+AK286)</f>
        <v>45000</v>
      </c>
      <c r="AL277" s="212" t="n">
        <f aca="false">SUM(AL278+AL286)</f>
        <v>0</v>
      </c>
      <c r="AM277" s="212" t="n">
        <f aca="false">SUM(AM278+AM286)</f>
        <v>0</v>
      </c>
      <c r="AN277" s="212" t="n">
        <f aca="false">SUM(AN278+AN286)</f>
        <v>45000</v>
      </c>
      <c r="AO277" s="176" t="n">
        <f aca="false">SUM(AN277/$AN$10)</f>
        <v>5972.52637865817</v>
      </c>
      <c r="AP277" s="183" t="n">
        <f aca="false">SUM(AP278+AP286)</f>
        <v>34000</v>
      </c>
      <c r="AQ277" s="183" t="n">
        <f aca="false">SUM(AQ278+AQ286)</f>
        <v>0</v>
      </c>
      <c r="AR277" s="176" t="n">
        <f aca="false">SUM(AP277/$AN$10)</f>
        <v>4512.57548609729</v>
      </c>
      <c r="AS277" s="183" t="n">
        <v>35000</v>
      </c>
      <c r="AT277" s="183" t="n">
        <f aca="false">SUM(AT278+AT286)</f>
        <v>0</v>
      </c>
      <c r="AU277" s="176" t="n">
        <v>0</v>
      </c>
      <c r="AV277" s="177" t="n">
        <f aca="false">SUM(AU277/AR277*100)</f>
        <v>0</v>
      </c>
      <c r="BB277" s="19" t="n">
        <f aca="false">SUM(AW277+AX277+AY277+AZ277+BA277)</f>
        <v>0</v>
      </c>
      <c r="BC277" s="143" t="n">
        <f aca="false">SUM(AU277-BB277)</f>
        <v>0</v>
      </c>
    </row>
    <row r="278" customFormat="false" ht="12.75" hidden="true" customHeight="false" outlineLevel="0" collapsed="false">
      <c r="A278" s="189"/>
      <c r="B278" s="190"/>
      <c r="C278" s="190"/>
      <c r="D278" s="190"/>
      <c r="E278" s="190"/>
      <c r="F278" s="190"/>
      <c r="G278" s="190"/>
      <c r="H278" s="190"/>
      <c r="I278" s="191" t="n">
        <v>37</v>
      </c>
      <c r="J278" s="84" t="s">
        <v>359</v>
      </c>
      <c r="K278" s="192" t="n">
        <f aca="false">SUM(K279)</f>
        <v>25650</v>
      </c>
      <c r="L278" s="192" t="n">
        <f aca="false">SUM(L279)</f>
        <v>40000</v>
      </c>
      <c r="M278" s="192" t="n">
        <f aca="false">SUM(M279)</f>
        <v>40000</v>
      </c>
      <c r="N278" s="192" t="n">
        <f aca="false">SUM(N279)</f>
        <v>16000</v>
      </c>
      <c r="O278" s="192" t="n">
        <f aca="false">SUM(O279)</f>
        <v>16000</v>
      </c>
      <c r="P278" s="192" t="n">
        <f aca="false">SUM(P279)</f>
        <v>25000</v>
      </c>
      <c r="Q278" s="192" t="n">
        <f aca="false">SUM(Q279)</f>
        <v>25000</v>
      </c>
      <c r="R278" s="192" t="n">
        <f aca="false">SUM(R279)</f>
        <v>14665.8</v>
      </c>
      <c r="S278" s="192" t="n">
        <f aca="false">SUM(S279)</f>
        <v>25000</v>
      </c>
      <c r="T278" s="192" t="n">
        <f aca="false">SUM(T279)</f>
        <v>16422</v>
      </c>
      <c r="U278" s="192" t="n">
        <f aca="false">SUM(U279)</f>
        <v>0</v>
      </c>
      <c r="V278" s="192" t="n">
        <f aca="false">SUM(V279)</f>
        <v>200</v>
      </c>
      <c r="W278" s="192" t="n">
        <f aca="false">SUM(W279)</f>
        <v>25000</v>
      </c>
      <c r="X278" s="192" t="n">
        <f aca="false">SUM(X279)</f>
        <v>25000</v>
      </c>
      <c r="Y278" s="192" t="n">
        <f aca="false">SUM(Y279)</f>
        <v>30000</v>
      </c>
      <c r="Z278" s="192" t="n">
        <f aca="false">SUM(Z279)</f>
        <v>30000</v>
      </c>
      <c r="AA278" s="192" t="n">
        <f aca="false">SUM(AA279)</f>
        <v>30000</v>
      </c>
      <c r="AB278" s="192" t="n">
        <f aca="false">SUM(AB279)</f>
        <v>15498.58</v>
      </c>
      <c r="AC278" s="192" t="n">
        <f aca="false">SUM(AC279)</f>
        <v>30000</v>
      </c>
      <c r="AD278" s="192" t="n">
        <f aca="false">SUM(AD279)</f>
        <v>45000</v>
      </c>
      <c r="AE278" s="192" t="n">
        <f aca="false">SUM(AE279)</f>
        <v>0</v>
      </c>
      <c r="AF278" s="192" t="n">
        <f aca="false">SUM(AF279)</f>
        <v>0</v>
      </c>
      <c r="AG278" s="192" t="n">
        <f aca="false">SUM(AG279)</f>
        <v>45000</v>
      </c>
      <c r="AH278" s="192" t="n">
        <f aca="false">SUM(AH279)</f>
        <v>28479.63</v>
      </c>
      <c r="AI278" s="192" t="n">
        <f aca="false">SUM(AI279)</f>
        <v>45000</v>
      </c>
      <c r="AJ278" s="192" t="n">
        <f aca="false">SUM(AJ279)</f>
        <v>12998.7</v>
      </c>
      <c r="AK278" s="192" t="n">
        <f aca="false">SUM(AK279)</f>
        <v>45000</v>
      </c>
      <c r="AL278" s="192" t="n">
        <f aca="false">SUM(AL279)</f>
        <v>0</v>
      </c>
      <c r="AM278" s="192" t="n">
        <f aca="false">SUM(AM279)</f>
        <v>0</v>
      </c>
      <c r="AN278" s="192" t="n">
        <f aca="false">SUM(AN279)</f>
        <v>45000</v>
      </c>
      <c r="AO278" s="176" t="n">
        <f aca="false">SUM(AN278/$AN$10)</f>
        <v>5972.52637865817</v>
      </c>
      <c r="AP278" s="176" t="n">
        <f aca="false">SUM(AP279)</f>
        <v>34000</v>
      </c>
      <c r="AQ278" s="176"/>
      <c r="AR278" s="176" t="n">
        <f aca="false">SUM(AP278/$AN$10)</f>
        <v>4512.57548609729</v>
      </c>
      <c r="AS278" s="176" t="n">
        <v>35000</v>
      </c>
      <c r="AT278" s="176"/>
      <c r="AU278" s="176" t="n">
        <v>0</v>
      </c>
      <c r="AV278" s="177" t="n">
        <f aca="false">SUM(AU278/AR278*100)</f>
        <v>0</v>
      </c>
      <c r="BB278" s="19" t="n">
        <f aca="false">SUM(AW278+AX278+AY278+AZ278+BA278)</f>
        <v>0</v>
      </c>
      <c r="BC278" s="143" t="n">
        <f aca="false">SUM(AU278-BB278)</f>
        <v>0</v>
      </c>
    </row>
    <row r="279" customFormat="false" ht="12.75" hidden="true" customHeight="false" outlineLevel="0" collapsed="false">
      <c r="A279" s="193"/>
      <c r="B279" s="194" t="s">
        <v>83</v>
      </c>
      <c r="C279" s="194"/>
      <c r="D279" s="194"/>
      <c r="E279" s="194"/>
      <c r="F279" s="194"/>
      <c r="G279" s="194"/>
      <c r="H279" s="194"/>
      <c r="I279" s="195" t="n">
        <v>372</v>
      </c>
      <c r="J279" s="196" t="s">
        <v>421</v>
      </c>
      <c r="K279" s="197" t="n">
        <f aca="false">SUM(K280)</f>
        <v>25650</v>
      </c>
      <c r="L279" s="197" t="n">
        <f aca="false">SUM(L280)</f>
        <v>40000</v>
      </c>
      <c r="M279" s="197" t="n">
        <f aca="false">SUM(M280)</f>
        <v>40000</v>
      </c>
      <c r="N279" s="197" t="n">
        <f aca="false">SUM(N280:N282)</f>
        <v>16000</v>
      </c>
      <c r="O279" s="197" t="n">
        <f aca="false">SUM(O280:O282)</f>
        <v>16000</v>
      </c>
      <c r="P279" s="197" t="n">
        <f aca="false">SUM(P280:P282)</f>
        <v>25000</v>
      </c>
      <c r="Q279" s="197" t="n">
        <f aca="false">SUM(Q280:Q282)</f>
        <v>25000</v>
      </c>
      <c r="R279" s="197" t="n">
        <f aca="false">SUM(R280:R282)</f>
        <v>14665.8</v>
      </c>
      <c r="S279" s="197" t="n">
        <f aca="false">SUM(S280:S282)</f>
        <v>25000</v>
      </c>
      <c r="T279" s="197" t="n">
        <f aca="false">SUM(T280:T282)</f>
        <v>16422</v>
      </c>
      <c r="U279" s="197" t="n">
        <f aca="false">SUM(U280:U282)</f>
        <v>0</v>
      </c>
      <c r="V279" s="197" t="n">
        <f aca="false">SUM(V280:V282)</f>
        <v>200</v>
      </c>
      <c r="W279" s="197" t="n">
        <f aca="false">SUM(W280:W282)</f>
        <v>25000</v>
      </c>
      <c r="X279" s="197" t="n">
        <f aca="false">SUM(X280:X282)</f>
        <v>25000</v>
      </c>
      <c r="Y279" s="197" t="n">
        <f aca="false">SUM(Y280:Y282)</f>
        <v>30000</v>
      </c>
      <c r="Z279" s="197" t="n">
        <f aca="false">SUM(Z280:Z282)</f>
        <v>30000</v>
      </c>
      <c r="AA279" s="197" t="n">
        <f aca="false">SUM(AA280:AA282)</f>
        <v>30000</v>
      </c>
      <c r="AB279" s="197" t="n">
        <f aca="false">SUM(AB280:AB282)</f>
        <v>15498.58</v>
      </c>
      <c r="AC279" s="197" t="n">
        <f aca="false">SUM(AC280:AC282)</f>
        <v>30000</v>
      </c>
      <c r="AD279" s="197" t="n">
        <f aca="false">SUM(AD280:AD282)</f>
        <v>45000</v>
      </c>
      <c r="AE279" s="197" t="n">
        <f aca="false">SUM(AE280:AE282)</f>
        <v>0</v>
      </c>
      <c r="AF279" s="197" t="n">
        <f aca="false">SUM(AF280:AF282)</f>
        <v>0</v>
      </c>
      <c r="AG279" s="197" t="n">
        <f aca="false">SUM(AG280:AG282)</f>
        <v>45000</v>
      </c>
      <c r="AH279" s="197" t="n">
        <f aca="false">SUM(AH280:AH282)</f>
        <v>28479.63</v>
      </c>
      <c r="AI279" s="197" t="n">
        <f aca="false">SUM(AI280:AI282)</f>
        <v>45000</v>
      </c>
      <c r="AJ279" s="197" t="n">
        <f aca="false">SUM(AJ280:AJ282)</f>
        <v>12998.7</v>
      </c>
      <c r="AK279" s="197" t="n">
        <f aca="false">SUM(AK280:AK282)</f>
        <v>45000</v>
      </c>
      <c r="AL279" s="197" t="n">
        <f aca="false">SUM(AL280:AL282)</f>
        <v>0</v>
      </c>
      <c r="AM279" s="197" t="n">
        <f aca="false">SUM(AM280:AM282)</f>
        <v>0</v>
      </c>
      <c r="AN279" s="197" t="n">
        <f aca="false">SUM(AN280:AN282)</f>
        <v>45000</v>
      </c>
      <c r="AO279" s="176" t="n">
        <f aca="false">SUM(AN279/$AN$10)</f>
        <v>5972.52637865817</v>
      </c>
      <c r="AP279" s="188" t="n">
        <f aca="false">SUM(AP280:AP282)</f>
        <v>34000</v>
      </c>
      <c r="AQ279" s="188"/>
      <c r="AR279" s="176" t="n">
        <f aca="false">SUM(AP279/$AN$10)</f>
        <v>4512.57548609729</v>
      </c>
      <c r="AS279" s="188"/>
      <c r="AT279" s="188"/>
      <c r="AU279" s="176" t="n">
        <v>0</v>
      </c>
      <c r="AV279" s="177" t="n">
        <f aca="false">SUM(AU279/AR279*100)</f>
        <v>0</v>
      </c>
      <c r="BB279" s="19" t="n">
        <f aca="false">SUM(AW279+AX279+AY279+AZ279+BA279)</f>
        <v>0</v>
      </c>
      <c r="BC279" s="143" t="n">
        <f aca="false">SUM(AU279-BB279)</f>
        <v>0</v>
      </c>
    </row>
    <row r="280" customFormat="false" ht="12.75" hidden="true" customHeight="false" outlineLevel="0" collapsed="false">
      <c r="A280" s="193"/>
      <c r="B280" s="194"/>
      <c r="C280" s="194"/>
      <c r="D280" s="194"/>
      <c r="E280" s="194"/>
      <c r="F280" s="194"/>
      <c r="G280" s="194"/>
      <c r="H280" s="194"/>
      <c r="I280" s="195" t="n">
        <v>37211</v>
      </c>
      <c r="J280" s="196" t="s">
        <v>430</v>
      </c>
      <c r="K280" s="197" t="n">
        <v>25650</v>
      </c>
      <c r="L280" s="197" t="n">
        <v>40000</v>
      </c>
      <c r="M280" s="197" t="n">
        <v>40000</v>
      </c>
      <c r="N280" s="197" t="n">
        <v>6000</v>
      </c>
      <c r="O280" s="197" t="n">
        <v>6000</v>
      </c>
      <c r="P280" s="197" t="n">
        <v>10000</v>
      </c>
      <c r="Q280" s="197" t="n">
        <v>10000</v>
      </c>
      <c r="R280" s="197" t="n">
        <v>4289</v>
      </c>
      <c r="S280" s="197" t="n">
        <v>10000</v>
      </c>
      <c r="T280" s="197" t="n">
        <v>2847</v>
      </c>
      <c r="U280" s="197"/>
      <c r="V280" s="176" t="n">
        <f aca="false">S280/P280*100</f>
        <v>100</v>
      </c>
      <c r="W280" s="188" t="n">
        <v>10000</v>
      </c>
      <c r="X280" s="197" t="n">
        <v>10000</v>
      </c>
      <c r="Y280" s="197" t="n">
        <v>15000</v>
      </c>
      <c r="Z280" s="197" t="n">
        <v>10000</v>
      </c>
      <c r="AA280" s="197" t="n">
        <v>15000</v>
      </c>
      <c r="AB280" s="197"/>
      <c r="AC280" s="197" t="n">
        <v>15000</v>
      </c>
      <c r="AD280" s="197" t="n">
        <v>15000</v>
      </c>
      <c r="AE280" s="197"/>
      <c r="AF280" s="197"/>
      <c r="AG280" s="198" t="n">
        <f aca="false">SUM(AD280+AE280-AF280)</f>
        <v>15000</v>
      </c>
      <c r="AH280" s="197" t="n">
        <v>14980.98</v>
      </c>
      <c r="AI280" s="197" t="n">
        <v>15000</v>
      </c>
      <c r="AJ280" s="129" t="n">
        <v>0</v>
      </c>
      <c r="AK280" s="197" t="n">
        <v>15000</v>
      </c>
      <c r="AL280" s="197"/>
      <c r="AM280" s="197"/>
      <c r="AN280" s="129" t="n">
        <f aca="false">SUM(AK280+AL280-AM280)</f>
        <v>15000</v>
      </c>
      <c r="AO280" s="176" t="n">
        <f aca="false">SUM(AN280/$AN$10)</f>
        <v>1990.84212621939</v>
      </c>
      <c r="AP280" s="131" t="n">
        <v>15000</v>
      </c>
      <c r="AQ280" s="131"/>
      <c r="AR280" s="176" t="n">
        <f aca="false">SUM(AP280/$AN$10)</f>
        <v>1990.84212621939</v>
      </c>
      <c r="AS280" s="131"/>
      <c r="AT280" s="131"/>
      <c r="AU280" s="176"/>
      <c r="AV280" s="177" t="n">
        <f aca="false">SUM(AU280/AR280*100)</f>
        <v>0</v>
      </c>
      <c r="BB280" s="19" t="n">
        <f aca="false">SUM(AW280+AX280+AY280+AZ280+BA280)</f>
        <v>0</v>
      </c>
      <c r="BC280" s="143" t="n">
        <f aca="false">SUM(AU280-BB280)</f>
        <v>0</v>
      </c>
    </row>
    <row r="281" customFormat="false" ht="12.75" hidden="true" customHeight="false" outlineLevel="0" collapsed="false">
      <c r="A281" s="193"/>
      <c r="B281" s="194"/>
      <c r="C281" s="194"/>
      <c r="D281" s="194"/>
      <c r="E281" s="194"/>
      <c r="F281" s="194"/>
      <c r="G281" s="194"/>
      <c r="H281" s="194"/>
      <c r="I281" s="195" t="n">
        <v>37211</v>
      </c>
      <c r="J281" s="196" t="s">
        <v>431</v>
      </c>
      <c r="K281" s="197"/>
      <c r="L281" s="197"/>
      <c r="M281" s="197"/>
      <c r="N281" s="197"/>
      <c r="O281" s="197"/>
      <c r="P281" s="197"/>
      <c r="Q281" s="197"/>
      <c r="R281" s="197"/>
      <c r="S281" s="197"/>
      <c r="T281" s="197"/>
      <c r="U281" s="197"/>
      <c r="V281" s="176"/>
      <c r="W281" s="188"/>
      <c r="X281" s="197"/>
      <c r="Y281" s="197"/>
      <c r="Z281" s="197"/>
      <c r="AA281" s="197"/>
      <c r="AB281" s="197"/>
      <c r="AC281" s="197"/>
      <c r="AD281" s="197"/>
      <c r="AE281" s="197"/>
      <c r="AF281" s="197"/>
      <c r="AG281" s="198"/>
      <c r="AH281" s="197"/>
      <c r="AI281" s="197"/>
      <c r="AJ281" s="129"/>
      <c r="AK281" s="197"/>
      <c r="AL281" s="197"/>
      <c r="AM281" s="197"/>
      <c r="AN281" s="129"/>
      <c r="AO281" s="176" t="n">
        <f aca="false">SUM(AN281/$AN$10)</f>
        <v>0</v>
      </c>
      <c r="AP281" s="131" t="n">
        <v>4000</v>
      </c>
      <c r="AQ281" s="131"/>
      <c r="AR281" s="176" t="n">
        <f aca="false">SUM(AP281/$AN$10)</f>
        <v>530.891233658504</v>
      </c>
      <c r="AS281" s="131"/>
      <c r="AT281" s="131"/>
      <c r="AU281" s="176"/>
      <c r="AV281" s="177" t="n">
        <f aca="false">SUM(AU281/AR281*100)</f>
        <v>0</v>
      </c>
      <c r="BB281" s="19" t="n">
        <f aca="false">SUM(AW281+AX281+AY281+AZ281+BA281)</f>
        <v>0</v>
      </c>
      <c r="BC281" s="143" t="n">
        <f aca="false">SUM(AU281-BB281)</f>
        <v>0</v>
      </c>
    </row>
    <row r="282" customFormat="false" ht="12.75" hidden="true" customHeight="false" outlineLevel="0" collapsed="false">
      <c r="A282" s="193"/>
      <c r="B282" s="194"/>
      <c r="C282" s="194"/>
      <c r="D282" s="194"/>
      <c r="E282" s="194"/>
      <c r="F282" s="194"/>
      <c r="G282" s="194"/>
      <c r="H282" s="194"/>
      <c r="I282" s="195" t="n">
        <v>37211</v>
      </c>
      <c r="J282" s="196" t="s">
        <v>432</v>
      </c>
      <c r="K282" s="197"/>
      <c r="L282" s="197"/>
      <c r="M282" s="197"/>
      <c r="N282" s="197" t="n">
        <v>10000</v>
      </c>
      <c r="O282" s="197" t="n">
        <v>10000</v>
      </c>
      <c r="P282" s="197" t="n">
        <v>15000</v>
      </c>
      <c r="Q282" s="197" t="n">
        <v>15000</v>
      </c>
      <c r="R282" s="197" t="n">
        <v>10376.8</v>
      </c>
      <c r="S282" s="197" t="n">
        <v>15000</v>
      </c>
      <c r="T282" s="197" t="n">
        <v>13575</v>
      </c>
      <c r="U282" s="197"/>
      <c r="V282" s="176" t="n">
        <f aca="false">S282/P282*100</f>
        <v>100</v>
      </c>
      <c r="W282" s="188" t="n">
        <v>15000</v>
      </c>
      <c r="X282" s="197" t="n">
        <v>15000</v>
      </c>
      <c r="Y282" s="197" t="n">
        <v>15000</v>
      </c>
      <c r="Z282" s="197" t="n">
        <v>20000</v>
      </c>
      <c r="AA282" s="197" t="n">
        <v>15000</v>
      </c>
      <c r="AB282" s="197" t="n">
        <v>15498.58</v>
      </c>
      <c r="AC282" s="197" t="n">
        <v>15000</v>
      </c>
      <c r="AD282" s="197" t="n">
        <v>30000</v>
      </c>
      <c r="AE282" s="197"/>
      <c r="AF282" s="197"/>
      <c r="AG282" s="198" t="n">
        <f aca="false">SUM(AD282+AE282-AF282)</f>
        <v>30000</v>
      </c>
      <c r="AH282" s="197" t="n">
        <v>13498.65</v>
      </c>
      <c r="AI282" s="197" t="n">
        <v>30000</v>
      </c>
      <c r="AJ282" s="129" t="n">
        <v>12998.7</v>
      </c>
      <c r="AK282" s="197" t="n">
        <v>30000</v>
      </c>
      <c r="AL282" s="197"/>
      <c r="AM282" s="197"/>
      <c r="AN282" s="129" t="n">
        <f aca="false">SUM(AK282+AL282-AM282)</f>
        <v>30000</v>
      </c>
      <c r="AO282" s="176" t="n">
        <f aca="false">SUM(AN282/$AN$10)</f>
        <v>3981.68425243878</v>
      </c>
      <c r="AP282" s="131" t="n">
        <v>15000</v>
      </c>
      <c r="AQ282" s="131"/>
      <c r="AR282" s="176" t="n">
        <f aca="false">SUM(AP282/$AN$10)</f>
        <v>1990.84212621939</v>
      </c>
      <c r="AS282" s="131"/>
      <c r="AT282" s="131"/>
      <c r="AU282" s="176"/>
      <c r="AV282" s="177" t="n">
        <f aca="false">SUM(AU282/AR282*100)</f>
        <v>0</v>
      </c>
      <c r="BB282" s="19" t="n">
        <f aca="false">SUM(AW282+AX282+AY282+AZ282+BA282)</f>
        <v>0</v>
      </c>
      <c r="BC282" s="143" t="n">
        <f aca="false">SUM(AU282-BB282)</f>
        <v>0</v>
      </c>
    </row>
    <row r="283" customFormat="false" ht="12.75" hidden="true" customHeight="false" outlineLevel="0" collapsed="false">
      <c r="A283" s="213" t="s">
        <v>433</v>
      </c>
      <c r="B283" s="214"/>
      <c r="C283" s="214"/>
      <c r="D283" s="214"/>
      <c r="E283" s="214"/>
      <c r="F283" s="214"/>
      <c r="G283" s="214"/>
      <c r="H283" s="214"/>
      <c r="I283" s="215" t="s">
        <v>434</v>
      </c>
      <c r="J283" s="214"/>
      <c r="K283" s="214"/>
      <c r="L283" s="214"/>
      <c r="M283" s="214"/>
      <c r="N283" s="214"/>
      <c r="O283" s="214"/>
      <c r="P283" s="216" t="n">
        <f aca="false">SUM(P284)</f>
        <v>400000</v>
      </c>
      <c r="Q283" s="216" t="n">
        <f aca="false">SUM(Q284)</f>
        <v>400000</v>
      </c>
      <c r="R283" s="216" t="n">
        <f aca="false">SUM(R284)</f>
        <v>2120.34</v>
      </c>
      <c r="S283" s="216" t="n">
        <f aca="false">SUM(S284)</f>
        <v>0</v>
      </c>
      <c r="T283" s="216" t="n">
        <f aca="false">SUM(T284)</f>
        <v>0</v>
      </c>
      <c r="U283" s="216" t="n">
        <f aca="false">SUM(U284)</f>
        <v>0</v>
      </c>
      <c r="V283" s="216" t="n">
        <f aca="false">SUM(V284)</f>
        <v>0</v>
      </c>
      <c r="W283" s="216"/>
      <c r="X283" s="197"/>
      <c r="Y283" s="197"/>
      <c r="Z283" s="197"/>
      <c r="AA283" s="197" t="n">
        <v>0</v>
      </c>
      <c r="AB283" s="197"/>
      <c r="AC283" s="197" t="n">
        <v>0</v>
      </c>
      <c r="AD283" s="197"/>
      <c r="AE283" s="197"/>
      <c r="AF283" s="197"/>
      <c r="AG283" s="198" t="n">
        <f aca="false">SUM(AC283+AE283-AF283)</f>
        <v>0</v>
      </c>
      <c r="AH283" s="197"/>
      <c r="AI283" s="197"/>
      <c r="AJ283" s="129"/>
      <c r="AK283" s="197"/>
      <c r="AL283" s="197"/>
      <c r="AM283" s="197"/>
      <c r="AN283" s="129" t="n">
        <f aca="false">SUM(AK283+AL283-AM283)</f>
        <v>0</v>
      </c>
      <c r="AO283" s="176" t="n">
        <f aca="false">SUM(AN283/$AN$10)</f>
        <v>0</v>
      </c>
      <c r="AP283" s="131"/>
      <c r="AQ283" s="131"/>
      <c r="AR283" s="176" t="n">
        <f aca="false">SUM(AP283/$AN$10)</f>
        <v>0</v>
      </c>
      <c r="AS283" s="131"/>
      <c r="AT283" s="131"/>
      <c r="AU283" s="176"/>
      <c r="AV283" s="177" t="e">
        <f aca="false">SUM(AU283/AR283*100)</f>
        <v>#DIV/0!</v>
      </c>
      <c r="BB283" s="19" t="n">
        <f aca="false">SUM(AW283+AX283+AY283+AZ283+BA283)</f>
        <v>0</v>
      </c>
      <c r="BC283" s="143" t="n">
        <f aca="false">SUM(AU283-BB283)</f>
        <v>0</v>
      </c>
    </row>
    <row r="284" customFormat="false" ht="12.75" hidden="true" customHeight="false" outlineLevel="0" collapsed="false">
      <c r="A284" s="217"/>
      <c r="B284" s="218"/>
      <c r="C284" s="218"/>
      <c r="D284" s="218"/>
      <c r="E284" s="218"/>
      <c r="F284" s="218"/>
      <c r="G284" s="218"/>
      <c r="H284" s="218"/>
      <c r="I284" s="219" t="s">
        <v>435</v>
      </c>
      <c r="J284" s="218"/>
      <c r="K284" s="218"/>
      <c r="L284" s="218"/>
      <c r="M284" s="218"/>
      <c r="N284" s="218"/>
      <c r="O284" s="218"/>
      <c r="P284" s="220" t="n">
        <f aca="false">SUM(P285)</f>
        <v>400000</v>
      </c>
      <c r="Q284" s="220" t="n">
        <f aca="false">SUM(Q285)</f>
        <v>400000</v>
      </c>
      <c r="R284" s="220" t="n">
        <f aca="false">SUM(R285)</f>
        <v>2120.34</v>
      </c>
      <c r="S284" s="220" t="n">
        <f aca="false">SUM(S285)</f>
        <v>0</v>
      </c>
      <c r="T284" s="220" t="n">
        <f aca="false">SUM(T285)</f>
        <v>0</v>
      </c>
      <c r="U284" s="220" t="n">
        <f aca="false">SUM(U285)</f>
        <v>0</v>
      </c>
      <c r="V284" s="220" t="n">
        <f aca="false">SUM(V285)</f>
        <v>0</v>
      </c>
      <c r="W284" s="220"/>
      <c r="X284" s="197"/>
      <c r="Y284" s="197"/>
      <c r="Z284" s="197"/>
      <c r="AA284" s="197" t="n">
        <v>0</v>
      </c>
      <c r="AB284" s="197"/>
      <c r="AC284" s="197" t="n">
        <v>0</v>
      </c>
      <c r="AD284" s="197"/>
      <c r="AE284" s="197"/>
      <c r="AF284" s="197"/>
      <c r="AG284" s="198" t="n">
        <f aca="false">SUM(AC284+AE284-AF284)</f>
        <v>0</v>
      </c>
      <c r="AH284" s="197"/>
      <c r="AI284" s="197"/>
      <c r="AJ284" s="129"/>
      <c r="AK284" s="197"/>
      <c r="AL284" s="197"/>
      <c r="AM284" s="197"/>
      <c r="AN284" s="129" t="n">
        <f aca="false">SUM(AK284+AL284-AM284)</f>
        <v>0</v>
      </c>
      <c r="AO284" s="176" t="n">
        <f aca="false">SUM(AN284/$AN$10)</f>
        <v>0</v>
      </c>
      <c r="AP284" s="131"/>
      <c r="AQ284" s="131"/>
      <c r="AR284" s="176" t="n">
        <f aca="false">SUM(AP284/$AN$10)</f>
        <v>0</v>
      </c>
      <c r="AS284" s="131"/>
      <c r="AT284" s="131"/>
      <c r="AU284" s="176"/>
      <c r="AV284" s="177" t="e">
        <f aca="false">SUM(AU284/AR284*100)</f>
        <v>#DIV/0!</v>
      </c>
      <c r="BB284" s="19" t="n">
        <f aca="false">SUM(AW284+AX284+AY284+AZ284+BA284)</f>
        <v>0</v>
      </c>
      <c r="BC284" s="143" t="n">
        <f aca="false">SUM(AU284-BB284)</f>
        <v>0</v>
      </c>
    </row>
    <row r="285" customFormat="false" ht="12.75" hidden="true" customHeight="false" outlineLevel="0" collapsed="false">
      <c r="A285" s="189"/>
      <c r="B285" s="190"/>
      <c r="C285" s="190"/>
      <c r="D285" s="190"/>
      <c r="E285" s="190"/>
      <c r="F285" s="190"/>
      <c r="G285" s="190"/>
      <c r="H285" s="190"/>
      <c r="I285" s="191" t="n">
        <v>3</v>
      </c>
      <c r="J285" s="84" t="s">
        <v>64</v>
      </c>
      <c r="K285" s="192"/>
      <c r="L285" s="192"/>
      <c r="M285" s="192"/>
      <c r="N285" s="192"/>
      <c r="O285" s="192"/>
      <c r="P285" s="192" t="n">
        <f aca="false">SUM(P286)</f>
        <v>400000</v>
      </c>
      <c r="Q285" s="192" t="n">
        <f aca="false">SUM(Q286)</f>
        <v>400000</v>
      </c>
      <c r="R285" s="192" t="n">
        <f aca="false">SUM(R286)</f>
        <v>2120.34</v>
      </c>
      <c r="S285" s="192" t="n">
        <f aca="false">SUM(S286)</f>
        <v>0</v>
      </c>
      <c r="T285" s="192" t="n">
        <f aca="false">SUM(T286)</f>
        <v>0</v>
      </c>
      <c r="U285" s="192" t="n">
        <f aca="false">SUM(U286)</f>
        <v>0</v>
      </c>
      <c r="V285" s="176" t="n">
        <f aca="false">S285/P285*100</f>
        <v>0</v>
      </c>
      <c r="W285" s="176"/>
      <c r="X285" s="192"/>
      <c r="Y285" s="192"/>
      <c r="Z285" s="192"/>
      <c r="AA285" s="192" t="n">
        <v>0</v>
      </c>
      <c r="AB285" s="192"/>
      <c r="AC285" s="192" t="n">
        <v>0</v>
      </c>
      <c r="AD285" s="192"/>
      <c r="AE285" s="192"/>
      <c r="AF285" s="192"/>
      <c r="AG285" s="198" t="n">
        <f aca="false">SUM(AC285+AE285-AF285)</f>
        <v>0</v>
      </c>
      <c r="AH285" s="197"/>
      <c r="AI285" s="197"/>
      <c r="AJ285" s="129"/>
      <c r="AK285" s="197"/>
      <c r="AL285" s="197"/>
      <c r="AM285" s="197"/>
      <c r="AN285" s="129" t="n">
        <f aca="false">SUM(AK285+AL285-AM285)</f>
        <v>0</v>
      </c>
      <c r="AO285" s="176" t="n">
        <f aca="false">SUM(AN285/$AN$10)</f>
        <v>0</v>
      </c>
      <c r="AP285" s="131"/>
      <c r="AQ285" s="131"/>
      <c r="AR285" s="176" t="n">
        <f aca="false">SUM(AP285/$AN$10)</f>
        <v>0</v>
      </c>
      <c r="AS285" s="131"/>
      <c r="AT285" s="131"/>
      <c r="AU285" s="176"/>
      <c r="AV285" s="177" t="e">
        <f aca="false">SUM(AU285/AR285*100)</f>
        <v>#DIV/0!</v>
      </c>
      <c r="BB285" s="19" t="n">
        <f aca="false">SUM(AW285+AX285+AY285+AZ285+BA285)</f>
        <v>0</v>
      </c>
      <c r="BC285" s="143" t="n">
        <f aca="false">SUM(AU285-BB285)</f>
        <v>0</v>
      </c>
    </row>
    <row r="286" customFormat="false" ht="12.75" hidden="true" customHeight="false" outlineLevel="0" collapsed="false">
      <c r="A286" s="189"/>
      <c r="B286" s="190"/>
      <c r="C286" s="190"/>
      <c r="D286" s="190"/>
      <c r="E286" s="190"/>
      <c r="F286" s="190"/>
      <c r="G286" s="190"/>
      <c r="H286" s="190"/>
      <c r="I286" s="191" t="n">
        <v>38</v>
      </c>
      <c r="J286" s="84" t="s">
        <v>70</v>
      </c>
      <c r="K286" s="192"/>
      <c r="L286" s="192"/>
      <c r="M286" s="192"/>
      <c r="N286" s="192"/>
      <c r="O286" s="192"/>
      <c r="P286" s="192" t="n">
        <f aca="false">SUM(P288)</f>
        <v>400000</v>
      </c>
      <c r="Q286" s="192" t="n">
        <f aca="false">SUM(Q288)</f>
        <v>400000</v>
      </c>
      <c r="R286" s="192" t="n">
        <f aca="false">SUM(R288)</f>
        <v>2120.34</v>
      </c>
      <c r="S286" s="192" t="n">
        <f aca="false">SUM(S288)</f>
        <v>0</v>
      </c>
      <c r="T286" s="192" t="n">
        <f aca="false">SUM(T288)</f>
        <v>0</v>
      </c>
      <c r="U286" s="192" t="n">
        <v>0</v>
      </c>
      <c r="V286" s="176" t="n">
        <f aca="false">S286/P286*100</f>
        <v>0</v>
      </c>
      <c r="W286" s="176"/>
      <c r="X286" s="192"/>
      <c r="Y286" s="192"/>
      <c r="Z286" s="192"/>
      <c r="AA286" s="192" t="n">
        <v>0</v>
      </c>
      <c r="AB286" s="192"/>
      <c r="AC286" s="192" t="n">
        <v>0</v>
      </c>
      <c r="AD286" s="192"/>
      <c r="AE286" s="192"/>
      <c r="AF286" s="192"/>
      <c r="AG286" s="198" t="n">
        <f aca="false">SUM(AC286+AE286-AF286)</f>
        <v>0</v>
      </c>
      <c r="AH286" s="197"/>
      <c r="AI286" s="197"/>
      <c r="AJ286" s="129"/>
      <c r="AK286" s="197"/>
      <c r="AL286" s="197"/>
      <c r="AM286" s="197"/>
      <c r="AN286" s="129" t="n">
        <f aca="false">SUM(AK286+AL286-AM286)</f>
        <v>0</v>
      </c>
      <c r="AO286" s="176" t="n">
        <f aca="false">SUM(AN286/$AN$10)</f>
        <v>0</v>
      </c>
      <c r="AP286" s="131"/>
      <c r="AQ286" s="131"/>
      <c r="AR286" s="176" t="n">
        <f aca="false">SUM(AP286/$AN$10)</f>
        <v>0</v>
      </c>
      <c r="AS286" s="131"/>
      <c r="AT286" s="131"/>
      <c r="AU286" s="176"/>
      <c r="AV286" s="177" t="e">
        <f aca="false">SUM(AU286/AR286*100)</f>
        <v>#DIV/0!</v>
      </c>
      <c r="BB286" s="19" t="n">
        <f aca="false">SUM(AW286+AX286+AY286+AZ286+BA286)</f>
        <v>0</v>
      </c>
      <c r="BC286" s="143" t="n">
        <f aca="false">SUM(AU286-BB286)</f>
        <v>0</v>
      </c>
    </row>
    <row r="287" customFormat="false" ht="12.75" hidden="true" customHeight="false" outlineLevel="0" collapsed="false">
      <c r="A287" s="193"/>
      <c r="B287" s="194"/>
      <c r="C287" s="194"/>
      <c r="D287" s="194"/>
      <c r="E287" s="194"/>
      <c r="F287" s="194"/>
      <c r="G287" s="194"/>
      <c r="H287" s="194"/>
      <c r="I287" s="195" t="n">
        <v>382</v>
      </c>
      <c r="J287" s="196" t="s">
        <v>436</v>
      </c>
      <c r="K287" s="197"/>
      <c r="L287" s="197"/>
      <c r="M287" s="197"/>
      <c r="N287" s="197"/>
      <c r="O287" s="197"/>
      <c r="P287" s="197" t="n">
        <f aca="false">SUM(P288)</f>
        <v>400000</v>
      </c>
      <c r="Q287" s="197" t="n">
        <f aca="false">SUM(Q288)</f>
        <v>400000</v>
      </c>
      <c r="R287" s="197" t="n">
        <f aca="false">SUM(R288)</f>
        <v>2120.34</v>
      </c>
      <c r="S287" s="197" t="n">
        <f aca="false">SUM(S288)</f>
        <v>0</v>
      </c>
      <c r="T287" s="197" t="n">
        <f aca="false">SUM(T288)</f>
        <v>0</v>
      </c>
      <c r="U287" s="197"/>
      <c r="V287" s="176" t="n">
        <f aca="false">S287/P287*100</f>
        <v>0</v>
      </c>
      <c r="W287" s="188"/>
      <c r="X287" s="197"/>
      <c r="Y287" s="197"/>
      <c r="Z287" s="197"/>
      <c r="AA287" s="197" t="n">
        <v>0</v>
      </c>
      <c r="AB287" s="197"/>
      <c r="AC287" s="197" t="n">
        <v>0</v>
      </c>
      <c r="AD287" s="197"/>
      <c r="AE287" s="197"/>
      <c r="AF287" s="197"/>
      <c r="AG287" s="198" t="n">
        <f aca="false">SUM(AC287+AE287-AF287)</f>
        <v>0</v>
      </c>
      <c r="AH287" s="197"/>
      <c r="AI287" s="197"/>
      <c r="AJ287" s="129"/>
      <c r="AK287" s="197"/>
      <c r="AL287" s="197"/>
      <c r="AM287" s="197"/>
      <c r="AN287" s="129" t="n">
        <f aca="false">SUM(AK287+AL287-AM287)</f>
        <v>0</v>
      </c>
      <c r="AO287" s="176" t="n">
        <f aca="false">SUM(AN287/$AN$10)</f>
        <v>0</v>
      </c>
      <c r="AP287" s="131"/>
      <c r="AQ287" s="131"/>
      <c r="AR287" s="176" t="n">
        <f aca="false">SUM(AP287/$AN$10)</f>
        <v>0</v>
      </c>
      <c r="AS287" s="131"/>
      <c r="AT287" s="131"/>
      <c r="AU287" s="176"/>
      <c r="AV287" s="177" t="e">
        <f aca="false">SUM(AU287/AR287*100)</f>
        <v>#DIV/0!</v>
      </c>
      <c r="BB287" s="19" t="n">
        <f aca="false">SUM(AW287+AX287+AY287+AZ287+BA287)</f>
        <v>0</v>
      </c>
      <c r="BC287" s="143" t="n">
        <f aca="false">SUM(AU287-BB287)</f>
        <v>0</v>
      </c>
    </row>
    <row r="288" customFormat="false" ht="12.75" hidden="true" customHeight="false" outlineLevel="0" collapsed="false">
      <c r="A288" s="193"/>
      <c r="B288" s="194"/>
      <c r="C288" s="194"/>
      <c r="D288" s="194"/>
      <c r="E288" s="194"/>
      <c r="F288" s="194"/>
      <c r="G288" s="194"/>
      <c r="H288" s="194"/>
      <c r="I288" s="195" t="n">
        <v>38221</v>
      </c>
      <c r="J288" s="196" t="s">
        <v>437</v>
      </c>
      <c r="K288" s="197"/>
      <c r="L288" s="197"/>
      <c r="M288" s="197"/>
      <c r="N288" s="197"/>
      <c r="O288" s="197"/>
      <c r="P288" s="197" t="n">
        <v>400000</v>
      </c>
      <c r="Q288" s="197" t="n">
        <v>400000</v>
      </c>
      <c r="R288" s="197" t="n">
        <v>2120.34</v>
      </c>
      <c r="S288" s="197"/>
      <c r="T288" s="197"/>
      <c r="U288" s="197"/>
      <c r="V288" s="176" t="n">
        <f aca="false">S288/P288*100</f>
        <v>0</v>
      </c>
      <c r="W288" s="188"/>
      <c r="X288" s="197"/>
      <c r="Y288" s="197"/>
      <c r="Z288" s="197"/>
      <c r="AA288" s="197" t="n">
        <v>0</v>
      </c>
      <c r="AB288" s="197"/>
      <c r="AC288" s="197" t="n">
        <v>0</v>
      </c>
      <c r="AD288" s="197"/>
      <c r="AE288" s="197"/>
      <c r="AF288" s="197"/>
      <c r="AG288" s="198" t="n">
        <f aca="false">SUM(AC288+AE288-AF288)</f>
        <v>0</v>
      </c>
      <c r="AH288" s="197"/>
      <c r="AI288" s="197"/>
      <c r="AJ288" s="129"/>
      <c r="AK288" s="197"/>
      <c r="AL288" s="197"/>
      <c r="AM288" s="197"/>
      <c r="AN288" s="129" t="n">
        <f aca="false">SUM(AK288+AL288-AM288)</f>
        <v>0</v>
      </c>
      <c r="AO288" s="176" t="n">
        <f aca="false">SUM(AN288/$AN$10)</f>
        <v>0</v>
      </c>
      <c r="AP288" s="131"/>
      <c r="AQ288" s="131"/>
      <c r="AR288" s="176" t="n">
        <f aca="false">SUM(AP288/$AN$10)</f>
        <v>0</v>
      </c>
      <c r="AS288" s="131"/>
      <c r="AT288" s="131"/>
      <c r="AU288" s="176"/>
      <c r="AV288" s="177" t="e">
        <f aca="false">SUM(AU288/AR288*100)</f>
        <v>#DIV/0!</v>
      </c>
      <c r="BB288" s="19" t="n">
        <f aca="false">SUM(AW288+AX288+AY288+AZ288+BA288)</f>
        <v>0</v>
      </c>
      <c r="BC288" s="143" t="n">
        <f aca="false">SUM(AU288-BB288)</f>
        <v>0</v>
      </c>
    </row>
    <row r="289" customFormat="false" ht="12.75" hidden="true" customHeight="false" outlineLevel="0" collapsed="false">
      <c r="A289" s="178" t="s">
        <v>438</v>
      </c>
      <c r="B289" s="172"/>
      <c r="C289" s="172"/>
      <c r="D289" s="172"/>
      <c r="E289" s="172"/>
      <c r="F289" s="172"/>
      <c r="G289" s="172"/>
      <c r="H289" s="172"/>
      <c r="I289" s="185" t="s">
        <v>207</v>
      </c>
      <c r="J289" s="186" t="s">
        <v>439</v>
      </c>
      <c r="K289" s="187" t="n">
        <f aca="false">SUM(K290)</f>
        <v>10000</v>
      </c>
      <c r="L289" s="187" t="n">
        <f aca="false">SUM(L290)</f>
        <v>20000</v>
      </c>
      <c r="M289" s="187" t="n">
        <f aca="false">SUM(M290)</f>
        <v>20000</v>
      </c>
      <c r="N289" s="187" t="n">
        <f aca="false">SUM(N290)</f>
        <v>3000</v>
      </c>
      <c r="O289" s="187" t="n">
        <f aca="false">SUM(O290)</f>
        <v>3000</v>
      </c>
      <c r="P289" s="187" t="n">
        <f aca="false">SUM(P290)</f>
        <v>3000</v>
      </c>
      <c r="Q289" s="187" t="n">
        <f aca="false">SUM(Q290)</f>
        <v>3000</v>
      </c>
      <c r="R289" s="187" t="n">
        <f aca="false">SUM(R290)</f>
        <v>0</v>
      </c>
      <c r="S289" s="187" t="n">
        <f aca="false">SUM(S290)</f>
        <v>3000</v>
      </c>
      <c r="T289" s="187" t="n">
        <f aca="false">SUM(T290)</f>
        <v>0</v>
      </c>
      <c r="U289" s="187" t="n">
        <f aca="false">SUM(U290)</f>
        <v>0</v>
      </c>
      <c r="V289" s="187" t="n">
        <f aca="false">SUM(V290)</f>
        <v>100</v>
      </c>
      <c r="W289" s="187" t="n">
        <f aca="false">SUM(W290)</f>
        <v>3000</v>
      </c>
      <c r="X289" s="187" t="n">
        <f aca="false">SUM(X290)</f>
        <v>3000</v>
      </c>
      <c r="Y289" s="187" t="n">
        <f aca="false">SUM(Y290)</f>
        <v>3000</v>
      </c>
      <c r="Z289" s="187" t="n">
        <f aca="false">SUM(Z290)</f>
        <v>3000</v>
      </c>
      <c r="AA289" s="187" t="n">
        <f aca="false">SUM(AA290)</f>
        <v>22000</v>
      </c>
      <c r="AB289" s="187" t="n">
        <f aca="false">SUM(AB290)</f>
        <v>0</v>
      </c>
      <c r="AC289" s="187" t="n">
        <f aca="false">SUM(AC290)</f>
        <v>22000</v>
      </c>
      <c r="AD289" s="187" t="n">
        <f aca="false">SUM(AD290)</f>
        <v>22000</v>
      </c>
      <c r="AE289" s="187" t="n">
        <f aca="false">SUM(AE290)</f>
        <v>0</v>
      </c>
      <c r="AF289" s="187" t="n">
        <f aca="false">SUM(AF290)</f>
        <v>0</v>
      </c>
      <c r="AG289" s="187" t="n">
        <f aca="false">SUM(AG290)</f>
        <v>22000</v>
      </c>
      <c r="AH289" s="187" t="n">
        <f aca="false">SUM(AH290)</f>
        <v>10836.89</v>
      </c>
      <c r="AI289" s="187" t="n">
        <f aca="false">SUM(AI290)</f>
        <v>10000</v>
      </c>
      <c r="AJ289" s="187" t="n">
        <f aca="false">SUM(AJ290)</f>
        <v>10000</v>
      </c>
      <c r="AK289" s="187" t="n">
        <f aca="false">SUM(AK290)</f>
        <v>10000</v>
      </c>
      <c r="AL289" s="187" t="n">
        <f aca="false">SUM(AL290)</f>
        <v>0</v>
      </c>
      <c r="AM289" s="187" t="n">
        <f aca="false">SUM(AM290)</f>
        <v>0</v>
      </c>
      <c r="AN289" s="187" t="n">
        <f aca="false">SUM(AN290)</f>
        <v>10000</v>
      </c>
      <c r="AO289" s="176" t="n">
        <f aca="false">SUM(AN289/$AN$10)</f>
        <v>1327.22808414626</v>
      </c>
      <c r="AP289" s="188" t="n">
        <f aca="false">SUM(AP290)</f>
        <v>10000</v>
      </c>
      <c r="AQ289" s="188" t="n">
        <f aca="false">SUM(AQ290)</f>
        <v>0</v>
      </c>
      <c r="AR289" s="176" t="n">
        <f aca="false">SUM(AP289/$AN$10)</f>
        <v>1327.22808414626</v>
      </c>
      <c r="AS289" s="188" t="n">
        <f aca="false">SUM(AS290)</f>
        <v>10000</v>
      </c>
      <c r="AT289" s="188" t="n">
        <f aca="false">SUM(AT290)</f>
        <v>0</v>
      </c>
      <c r="AU289" s="176" t="n">
        <v>0</v>
      </c>
      <c r="AV289" s="177" t="n">
        <f aca="false">SUM(AU289/AR289*100)</f>
        <v>0</v>
      </c>
      <c r="BB289" s="19" t="n">
        <f aca="false">SUM(AW289+AX289+AY289+AZ289+BA289)</f>
        <v>0</v>
      </c>
      <c r="BC289" s="143" t="n">
        <f aca="false">SUM(AU289-BB289)</f>
        <v>0</v>
      </c>
    </row>
    <row r="290" customFormat="false" ht="12.75" hidden="true" customHeight="false" outlineLevel="0" collapsed="false">
      <c r="A290" s="178"/>
      <c r="B290" s="172"/>
      <c r="C290" s="172"/>
      <c r="D290" s="172"/>
      <c r="E290" s="172"/>
      <c r="F290" s="172"/>
      <c r="G290" s="172"/>
      <c r="H290" s="172"/>
      <c r="I290" s="185" t="s">
        <v>420</v>
      </c>
      <c r="J290" s="186"/>
      <c r="K290" s="187" t="n">
        <f aca="false">SUM(K292)</f>
        <v>10000</v>
      </c>
      <c r="L290" s="187" t="n">
        <f aca="false">SUM(L292)</f>
        <v>20000</v>
      </c>
      <c r="M290" s="187" t="n">
        <f aca="false">SUM(M292)</f>
        <v>20000</v>
      </c>
      <c r="N290" s="187" t="n">
        <f aca="false">SUM(N292)</f>
        <v>3000</v>
      </c>
      <c r="O290" s="187" t="n">
        <f aca="false">SUM(O292)</f>
        <v>3000</v>
      </c>
      <c r="P290" s="187" t="n">
        <f aca="false">SUM(P292)</f>
        <v>3000</v>
      </c>
      <c r="Q290" s="187" t="n">
        <f aca="false">SUM(Q292)</f>
        <v>3000</v>
      </c>
      <c r="R290" s="187" t="n">
        <f aca="false">SUM(R292)</f>
        <v>0</v>
      </c>
      <c r="S290" s="187" t="n">
        <f aca="false">SUM(S292)</f>
        <v>3000</v>
      </c>
      <c r="T290" s="187" t="n">
        <f aca="false">SUM(T292)</f>
        <v>0</v>
      </c>
      <c r="U290" s="187" t="n">
        <f aca="false">SUM(U292)</f>
        <v>0</v>
      </c>
      <c r="V290" s="187" t="n">
        <f aca="false">SUM(V292)</f>
        <v>100</v>
      </c>
      <c r="W290" s="187" t="n">
        <f aca="false">SUM(W292)</f>
        <v>3000</v>
      </c>
      <c r="X290" s="187" t="n">
        <f aca="false">SUM(X292)</f>
        <v>3000</v>
      </c>
      <c r="Y290" s="187" t="n">
        <f aca="false">SUM(Y292)</f>
        <v>3000</v>
      </c>
      <c r="Z290" s="187" t="n">
        <f aca="false">SUM(Z292)</f>
        <v>3000</v>
      </c>
      <c r="AA290" s="187" t="n">
        <f aca="false">SUM(AA292)</f>
        <v>22000</v>
      </c>
      <c r="AB290" s="187" t="n">
        <f aca="false">SUM(AB292)</f>
        <v>0</v>
      </c>
      <c r="AC290" s="187" t="n">
        <f aca="false">SUM(AC292)</f>
        <v>22000</v>
      </c>
      <c r="AD290" s="187" t="n">
        <f aca="false">SUM(AD292)</f>
        <v>22000</v>
      </c>
      <c r="AE290" s="187" t="n">
        <f aca="false">SUM(AE292)</f>
        <v>0</v>
      </c>
      <c r="AF290" s="187" t="n">
        <f aca="false">SUM(AF292)</f>
        <v>0</v>
      </c>
      <c r="AG290" s="187" t="n">
        <f aca="false">SUM(AG292)</f>
        <v>22000</v>
      </c>
      <c r="AH290" s="187" t="n">
        <f aca="false">SUM(AH292)</f>
        <v>10836.89</v>
      </c>
      <c r="AI290" s="187" t="n">
        <f aca="false">SUM(AI292)</f>
        <v>10000</v>
      </c>
      <c r="AJ290" s="187" t="n">
        <f aca="false">SUM(AJ292)</f>
        <v>10000</v>
      </c>
      <c r="AK290" s="187" t="n">
        <f aca="false">SUM(AK292)</f>
        <v>10000</v>
      </c>
      <c r="AL290" s="187" t="n">
        <f aca="false">SUM(AL292)</f>
        <v>0</v>
      </c>
      <c r="AM290" s="187" t="n">
        <f aca="false">SUM(AM292)</f>
        <v>0</v>
      </c>
      <c r="AN290" s="187" t="n">
        <f aca="false">SUM(AN292)</f>
        <v>10000</v>
      </c>
      <c r="AO290" s="176" t="n">
        <f aca="false">SUM(AN290/$AN$10)</f>
        <v>1327.22808414626</v>
      </c>
      <c r="AP290" s="188" t="n">
        <f aca="false">SUM(AP292)</f>
        <v>10000</v>
      </c>
      <c r="AQ290" s="188" t="n">
        <f aca="false">SUM(AQ292)</f>
        <v>0</v>
      </c>
      <c r="AR290" s="176" t="n">
        <f aca="false">SUM(AP290/$AN$10)</f>
        <v>1327.22808414626</v>
      </c>
      <c r="AS290" s="188" t="n">
        <f aca="false">SUM(AS292)</f>
        <v>10000</v>
      </c>
      <c r="AT290" s="188" t="n">
        <f aca="false">SUM(AT292)</f>
        <v>0</v>
      </c>
      <c r="AU290" s="176" t="n">
        <v>0</v>
      </c>
      <c r="AV290" s="177" t="n">
        <f aca="false">SUM(AU290/AR290*100)</f>
        <v>0</v>
      </c>
      <c r="BB290" s="19" t="n">
        <f aca="false">SUM(AW290+AX290+AY290+AZ290+BA290)</f>
        <v>0</v>
      </c>
      <c r="BC290" s="143" t="n">
        <f aca="false">SUM(AU290-BB290)</f>
        <v>0</v>
      </c>
    </row>
    <row r="291" customFormat="false" ht="12.75" hidden="true" customHeight="false" outlineLevel="0" collapsed="false">
      <c r="A291" s="178"/>
      <c r="B291" s="172" t="s">
        <v>210</v>
      </c>
      <c r="C291" s="172"/>
      <c r="D291" s="172"/>
      <c r="E291" s="172"/>
      <c r="F291" s="172"/>
      <c r="G291" s="172"/>
      <c r="H291" s="172"/>
      <c r="I291" s="185" t="s">
        <v>211</v>
      </c>
      <c r="J291" s="186" t="s">
        <v>114</v>
      </c>
      <c r="K291" s="187"/>
      <c r="L291" s="187"/>
      <c r="M291" s="187"/>
      <c r="N291" s="187"/>
      <c r="O291" s="187"/>
      <c r="P291" s="187"/>
      <c r="Q291" s="187"/>
      <c r="R291" s="187"/>
      <c r="S291" s="187"/>
      <c r="T291" s="187"/>
      <c r="U291" s="187"/>
      <c r="V291" s="187"/>
      <c r="W291" s="187"/>
      <c r="X291" s="187"/>
      <c r="Y291" s="187"/>
      <c r="Z291" s="187"/>
      <c r="AA291" s="187"/>
      <c r="AB291" s="187"/>
      <c r="AC291" s="187"/>
      <c r="AD291" s="187"/>
      <c r="AE291" s="187"/>
      <c r="AF291" s="187"/>
      <c r="AG291" s="187"/>
      <c r="AH291" s="187"/>
      <c r="AI291" s="187"/>
      <c r="AJ291" s="187"/>
      <c r="AK291" s="187"/>
      <c r="AL291" s="187"/>
      <c r="AM291" s="187"/>
      <c r="AN291" s="187"/>
      <c r="AO291" s="176" t="n">
        <f aca="false">SUM(AN291/$AN$10)</f>
        <v>0</v>
      </c>
      <c r="AP291" s="188" t="n">
        <v>10000</v>
      </c>
      <c r="AQ291" s="188"/>
      <c r="AR291" s="176" t="n">
        <f aca="false">SUM(AP291/$AN$10)</f>
        <v>1327.22808414626</v>
      </c>
      <c r="AS291" s="188" t="n">
        <v>10000</v>
      </c>
      <c r="AT291" s="188"/>
      <c r="AU291" s="176" t="n">
        <v>0</v>
      </c>
      <c r="AV291" s="177" t="n">
        <f aca="false">SUM(AU291/AR291*100)</f>
        <v>0</v>
      </c>
      <c r="BC291" s="143" t="n">
        <f aca="false">SUM(AU291-BB291)</f>
        <v>0</v>
      </c>
    </row>
    <row r="292" customFormat="false" ht="12.75" hidden="true" customHeight="false" outlineLevel="0" collapsed="false">
      <c r="A292" s="189"/>
      <c r="B292" s="190"/>
      <c r="C292" s="190"/>
      <c r="D292" s="190"/>
      <c r="E292" s="190"/>
      <c r="F292" s="190"/>
      <c r="G292" s="190"/>
      <c r="H292" s="190"/>
      <c r="I292" s="191" t="n">
        <v>3</v>
      </c>
      <c r="J292" s="84" t="s">
        <v>64</v>
      </c>
      <c r="K292" s="192" t="n">
        <f aca="false">SUM(K293)</f>
        <v>10000</v>
      </c>
      <c r="L292" s="192" t="n">
        <f aca="false">SUM(L293)</f>
        <v>20000</v>
      </c>
      <c r="M292" s="192" t="n">
        <f aca="false">SUM(M293)</f>
        <v>20000</v>
      </c>
      <c r="N292" s="192" t="n">
        <f aca="false">SUM(N293)</f>
        <v>3000</v>
      </c>
      <c r="O292" s="192" t="n">
        <f aca="false">SUM(O293)</f>
        <v>3000</v>
      </c>
      <c r="P292" s="192" t="n">
        <f aca="false">SUM(P293)</f>
        <v>3000</v>
      </c>
      <c r="Q292" s="192" t="n">
        <f aca="false">SUM(Q293)</f>
        <v>3000</v>
      </c>
      <c r="R292" s="192" t="n">
        <f aca="false">SUM(R293)</f>
        <v>0</v>
      </c>
      <c r="S292" s="192" t="n">
        <f aca="false">SUM(S293)</f>
        <v>3000</v>
      </c>
      <c r="T292" s="192" t="n">
        <f aca="false">SUM(T293)</f>
        <v>0</v>
      </c>
      <c r="U292" s="192" t="n">
        <f aca="false">SUM(U293)</f>
        <v>0</v>
      </c>
      <c r="V292" s="192" t="n">
        <f aca="false">SUM(V293)</f>
        <v>100</v>
      </c>
      <c r="W292" s="192" t="n">
        <f aca="false">SUM(W293)</f>
        <v>3000</v>
      </c>
      <c r="X292" s="192" t="n">
        <f aca="false">SUM(X293)</f>
        <v>3000</v>
      </c>
      <c r="Y292" s="192" t="n">
        <f aca="false">SUM(Y293)</f>
        <v>3000</v>
      </c>
      <c r="Z292" s="192" t="n">
        <f aca="false">SUM(Z293)</f>
        <v>3000</v>
      </c>
      <c r="AA292" s="192" t="n">
        <f aca="false">SUM(AA293)</f>
        <v>22000</v>
      </c>
      <c r="AB292" s="192" t="n">
        <f aca="false">SUM(AB293)</f>
        <v>0</v>
      </c>
      <c r="AC292" s="192" t="n">
        <f aca="false">SUM(AC293)</f>
        <v>22000</v>
      </c>
      <c r="AD292" s="192" t="n">
        <f aca="false">SUM(AD293)</f>
        <v>22000</v>
      </c>
      <c r="AE292" s="192" t="n">
        <f aca="false">SUM(AE293)</f>
        <v>0</v>
      </c>
      <c r="AF292" s="192" t="n">
        <f aca="false">SUM(AF293)</f>
        <v>0</v>
      </c>
      <c r="AG292" s="192" t="n">
        <f aca="false">SUM(AG293)</f>
        <v>22000</v>
      </c>
      <c r="AH292" s="192" t="n">
        <f aca="false">SUM(AH293)</f>
        <v>10836.89</v>
      </c>
      <c r="AI292" s="192" t="n">
        <f aca="false">SUM(AI293)</f>
        <v>10000</v>
      </c>
      <c r="AJ292" s="192" t="n">
        <f aca="false">SUM(AJ293)</f>
        <v>10000</v>
      </c>
      <c r="AK292" s="192" t="n">
        <f aca="false">SUM(AK293)</f>
        <v>10000</v>
      </c>
      <c r="AL292" s="192" t="n">
        <f aca="false">SUM(AL293)</f>
        <v>0</v>
      </c>
      <c r="AM292" s="192" t="n">
        <f aca="false">SUM(AM293)</f>
        <v>0</v>
      </c>
      <c r="AN292" s="192" t="n">
        <f aca="false">SUM(AN293)</f>
        <v>10000</v>
      </c>
      <c r="AO292" s="176" t="n">
        <f aca="false">SUM(AN292/$AN$10)</f>
        <v>1327.22808414626</v>
      </c>
      <c r="AP292" s="176" t="n">
        <f aca="false">SUM(AP293)</f>
        <v>10000</v>
      </c>
      <c r="AQ292" s="176" t="n">
        <f aca="false">SUM(AQ293)</f>
        <v>0</v>
      </c>
      <c r="AR292" s="176" t="n">
        <f aca="false">SUM(AP292/$AN$10)</f>
        <v>1327.22808414626</v>
      </c>
      <c r="AS292" s="176" t="n">
        <f aca="false">SUM(AS293)</f>
        <v>10000</v>
      </c>
      <c r="AT292" s="176" t="n">
        <f aca="false">SUM(AT293)</f>
        <v>0</v>
      </c>
      <c r="AU292" s="176" t="n">
        <v>0</v>
      </c>
      <c r="AV292" s="177" t="n">
        <f aca="false">SUM(AU292/AR292*100)</f>
        <v>0</v>
      </c>
      <c r="BB292" s="19" t="n">
        <f aca="false">SUM(AW292+AX292+AY292+AZ292+BA292)</f>
        <v>0</v>
      </c>
      <c r="BC292" s="143" t="n">
        <f aca="false">SUM(AU292-BB292)</f>
        <v>0</v>
      </c>
    </row>
    <row r="293" customFormat="false" ht="12.75" hidden="true" customHeight="false" outlineLevel="0" collapsed="false">
      <c r="A293" s="189"/>
      <c r="B293" s="190"/>
      <c r="C293" s="190"/>
      <c r="D293" s="190"/>
      <c r="E293" s="190"/>
      <c r="F293" s="190"/>
      <c r="G293" s="190"/>
      <c r="H293" s="190"/>
      <c r="I293" s="191" t="n">
        <v>38</v>
      </c>
      <c r="J293" s="84" t="s">
        <v>70</v>
      </c>
      <c r="K293" s="192" t="n">
        <f aca="false">SUM(K295)</f>
        <v>10000</v>
      </c>
      <c r="L293" s="192" t="n">
        <f aca="false">SUM(L295)</f>
        <v>20000</v>
      </c>
      <c r="M293" s="192" t="n">
        <f aca="false">SUM(M295)</f>
        <v>20000</v>
      </c>
      <c r="N293" s="192" t="n">
        <f aca="false">SUM(N295)</f>
        <v>3000</v>
      </c>
      <c r="O293" s="192" t="n">
        <f aca="false">SUM(O295)</f>
        <v>3000</v>
      </c>
      <c r="P293" s="192" t="n">
        <f aca="false">SUM(P295)</f>
        <v>3000</v>
      </c>
      <c r="Q293" s="192" t="n">
        <f aca="false">SUM(Q295)</f>
        <v>3000</v>
      </c>
      <c r="R293" s="192" t="n">
        <f aca="false">SUM(R295)</f>
        <v>0</v>
      </c>
      <c r="S293" s="192" t="n">
        <f aca="false">SUM(S295)</f>
        <v>3000</v>
      </c>
      <c r="T293" s="192" t="n">
        <f aca="false">SUM(T295)</f>
        <v>0</v>
      </c>
      <c r="U293" s="192" t="n">
        <f aca="false">SUM(U295)</f>
        <v>0</v>
      </c>
      <c r="V293" s="192" t="n">
        <f aca="false">SUM(V295)</f>
        <v>100</v>
      </c>
      <c r="W293" s="192" t="n">
        <f aca="false">SUM(W295)</f>
        <v>3000</v>
      </c>
      <c r="X293" s="192" t="n">
        <f aca="false">SUM(X295)</f>
        <v>3000</v>
      </c>
      <c r="Y293" s="192" t="n">
        <f aca="false">SUM(Y295)</f>
        <v>3000</v>
      </c>
      <c r="Z293" s="192" t="n">
        <f aca="false">SUM(Z295)</f>
        <v>3000</v>
      </c>
      <c r="AA293" s="192" t="n">
        <f aca="false">SUM(AA295)</f>
        <v>22000</v>
      </c>
      <c r="AB293" s="192" t="n">
        <f aca="false">SUM(AB295)</f>
        <v>0</v>
      </c>
      <c r="AC293" s="192" t="n">
        <f aca="false">SUM(AC295)</f>
        <v>22000</v>
      </c>
      <c r="AD293" s="192" t="n">
        <f aca="false">SUM(AD295)</f>
        <v>22000</v>
      </c>
      <c r="AE293" s="192" t="n">
        <f aca="false">SUM(AE295)</f>
        <v>0</v>
      </c>
      <c r="AF293" s="192" t="n">
        <f aca="false">SUM(AF295)</f>
        <v>0</v>
      </c>
      <c r="AG293" s="192" t="n">
        <f aca="false">SUM(AG295)</f>
        <v>22000</v>
      </c>
      <c r="AH293" s="192" t="n">
        <f aca="false">SUM(AH295)</f>
        <v>10836.89</v>
      </c>
      <c r="AI293" s="192" t="n">
        <f aca="false">SUM(AI295)</f>
        <v>10000</v>
      </c>
      <c r="AJ293" s="192" t="n">
        <f aca="false">SUM(AJ295)</f>
        <v>10000</v>
      </c>
      <c r="AK293" s="192" t="n">
        <f aca="false">SUM(AK295)</f>
        <v>10000</v>
      </c>
      <c r="AL293" s="192" t="n">
        <f aca="false">SUM(AL295)</f>
        <v>0</v>
      </c>
      <c r="AM293" s="192" t="n">
        <f aca="false">SUM(AM295)</f>
        <v>0</v>
      </c>
      <c r="AN293" s="192" t="n">
        <f aca="false">SUM(AN295)</f>
        <v>10000</v>
      </c>
      <c r="AO293" s="176" t="n">
        <f aca="false">SUM(AN293/$AN$10)</f>
        <v>1327.22808414626</v>
      </c>
      <c r="AP293" s="176" t="n">
        <f aca="false">SUM(AP295)</f>
        <v>10000</v>
      </c>
      <c r="AQ293" s="176"/>
      <c r="AR293" s="176" t="n">
        <f aca="false">SUM(AP293/$AN$10)</f>
        <v>1327.22808414626</v>
      </c>
      <c r="AS293" s="176" t="n">
        <v>10000</v>
      </c>
      <c r="AT293" s="176"/>
      <c r="AU293" s="176" t="n">
        <v>0</v>
      </c>
      <c r="AV293" s="177" t="n">
        <f aca="false">SUM(AU293/AR293*100)</f>
        <v>0</v>
      </c>
      <c r="BB293" s="19" t="n">
        <f aca="false">SUM(AW293+AX293+AY293+AZ293+BA293)</f>
        <v>0</v>
      </c>
      <c r="BC293" s="143" t="n">
        <f aca="false">SUM(AU293-BB293)</f>
        <v>0</v>
      </c>
    </row>
    <row r="294" customFormat="false" ht="12.75" hidden="true" customHeight="false" outlineLevel="0" collapsed="false">
      <c r="A294" s="193"/>
      <c r="B294" s="194" t="s">
        <v>83</v>
      </c>
      <c r="C294" s="194"/>
      <c r="D294" s="194"/>
      <c r="E294" s="194"/>
      <c r="F294" s="194"/>
      <c r="G294" s="194"/>
      <c r="H294" s="194"/>
      <c r="I294" s="195" t="n">
        <v>381</v>
      </c>
      <c r="J294" s="196" t="s">
        <v>220</v>
      </c>
      <c r="K294" s="197" t="n">
        <f aca="false">SUM(K295)</f>
        <v>10000</v>
      </c>
      <c r="L294" s="197" t="n">
        <f aca="false">SUM(L295)</f>
        <v>20000</v>
      </c>
      <c r="M294" s="197" t="n">
        <f aca="false">SUM(M295)</f>
        <v>20000</v>
      </c>
      <c r="N294" s="197" t="n">
        <f aca="false">SUM(N295)</f>
        <v>3000</v>
      </c>
      <c r="O294" s="197" t="n">
        <f aca="false">SUM(O295)</f>
        <v>3000</v>
      </c>
      <c r="P294" s="197" t="n">
        <f aca="false">SUM(P295)</f>
        <v>3000</v>
      </c>
      <c r="Q294" s="197" t="n">
        <f aca="false">SUM(Q295)</f>
        <v>3000</v>
      </c>
      <c r="R294" s="197" t="n">
        <f aca="false">SUM(R295)</f>
        <v>0</v>
      </c>
      <c r="S294" s="197" t="n">
        <f aca="false">SUM(S295)</f>
        <v>3000</v>
      </c>
      <c r="T294" s="197" t="n">
        <f aca="false">SUM(T295)</f>
        <v>0</v>
      </c>
      <c r="U294" s="197" t="n">
        <f aca="false">SUM(U295)</f>
        <v>0</v>
      </c>
      <c r="V294" s="197" t="n">
        <f aca="false">SUM(V295)</f>
        <v>100</v>
      </c>
      <c r="W294" s="197" t="n">
        <f aca="false">SUM(W295)</f>
        <v>3000</v>
      </c>
      <c r="X294" s="197" t="n">
        <f aca="false">SUM(X295)</f>
        <v>3000</v>
      </c>
      <c r="Y294" s="197" t="n">
        <f aca="false">SUM(Y295)</f>
        <v>3000</v>
      </c>
      <c r="Z294" s="197" t="n">
        <f aca="false">SUM(Z295)</f>
        <v>3000</v>
      </c>
      <c r="AA294" s="197" t="n">
        <f aca="false">SUM(AA295)</f>
        <v>22000</v>
      </c>
      <c r="AB294" s="197" t="n">
        <f aca="false">SUM(AB295)</f>
        <v>0</v>
      </c>
      <c r="AC294" s="197" t="n">
        <f aca="false">SUM(AC295)</f>
        <v>22000</v>
      </c>
      <c r="AD294" s="197" t="n">
        <f aca="false">SUM(AD295)</f>
        <v>22000</v>
      </c>
      <c r="AE294" s="197" t="n">
        <f aca="false">SUM(AE295)</f>
        <v>0</v>
      </c>
      <c r="AF294" s="197" t="n">
        <f aca="false">SUM(AF295)</f>
        <v>0</v>
      </c>
      <c r="AG294" s="197" t="n">
        <f aca="false">SUM(AG295)</f>
        <v>22000</v>
      </c>
      <c r="AH294" s="197" t="n">
        <f aca="false">SUM(AH295)</f>
        <v>10836.89</v>
      </c>
      <c r="AI294" s="197" t="n">
        <f aca="false">SUM(AI295)</f>
        <v>10000</v>
      </c>
      <c r="AJ294" s="197" t="n">
        <f aca="false">SUM(AJ295)</f>
        <v>10000</v>
      </c>
      <c r="AK294" s="197" t="n">
        <f aca="false">SUM(AK295)</f>
        <v>10000</v>
      </c>
      <c r="AL294" s="197" t="n">
        <f aca="false">SUM(AL295)</f>
        <v>0</v>
      </c>
      <c r="AM294" s="197" t="n">
        <f aca="false">SUM(AM295)</f>
        <v>0</v>
      </c>
      <c r="AN294" s="197" t="n">
        <f aca="false">SUM(AN295)</f>
        <v>10000</v>
      </c>
      <c r="AO294" s="176" t="n">
        <f aca="false">SUM(AN294/$AN$10)</f>
        <v>1327.22808414626</v>
      </c>
      <c r="AP294" s="188" t="n">
        <f aca="false">SUM(AP295)</f>
        <v>10000</v>
      </c>
      <c r="AQ294" s="188"/>
      <c r="AR294" s="176" t="n">
        <f aca="false">SUM(AP294/$AN$10)</f>
        <v>1327.22808414626</v>
      </c>
      <c r="AS294" s="188"/>
      <c r="AT294" s="188"/>
      <c r="AU294" s="176" t="n">
        <v>0</v>
      </c>
      <c r="AV294" s="177" t="n">
        <f aca="false">SUM(AU294/AR294*100)</f>
        <v>0</v>
      </c>
      <c r="BB294" s="19" t="n">
        <f aca="false">SUM(AW294+AX294+AY294+AZ294+BA294)</f>
        <v>0</v>
      </c>
      <c r="BC294" s="143" t="n">
        <f aca="false">SUM(AU294-BB294)</f>
        <v>0</v>
      </c>
    </row>
    <row r="295" customFormat="false" ht="12.75" hidden="true" customHeight="false" outlineLevel="0" collapsed="false">
      <c r="A295" s="193"/>
      <c r="B295" s="194"/>
      <c r="C295" s="194"/>
      <c r="D295" s="194"/>
      <c r="E295" s="194"/>
      <c r="F295" s="194"/>
      <c r="G295" s="194"/>
      <c r="H295" s="194"/>
      <c r="I295" s="195" t="n">
        <v>38111</v>
      </c>
      <c r="J295" s="196" t="s">
        <v>440</v>
      </c>
      <c r="K295" s="197" t="n">
        <v>10000</v>
      </c>
      <c r="L295" s="197" t="n">
        <v>20000</v>
      </c>
      <c r="M295" s="197" t="n">
        <v>20000</v>
      </c>
      <c r="N295" s="197" t="n">
        <v>3000</v>
      </c>
      <c r="O295" s="197" t="n">
        <v>3000</v>
      </c>
      <c r="P295" s="197" t="n">
        <v>3000</v>
      </c>
      <c r="Q295" s="197" t="n">
        <v>3000</v>
      </c>
      <c r="R295" s="197"/>
      <c r="S295" s="197" t="n">
        <v>3000</v>
      </c>
      <c r="T295" s="197"/>
      <c r="U295" s="197"/>
      <c r="V295" s="176" t="n">
        <f aca="false">S295/P295*100</f>
        <v>100</v>
      </c>
      <c r="W295" s="188" t="n">
        <v>3000</v>
      </c>
      <c r="X295" s="197" t="n">
        <v>3000</v>
      </c>
      <c r="Y295" s="197" t="n">
        <v>3000</v>
      </c>
      <c r="Z295" s="197" t="n">
        <v>3000</v>
      </c>
      <c r="AA295" s="197" t="n">
        <v>22000</v>
      </c>
      <c r="AB295" s="197"/>
      <c r="AC295" s="197" t="n">
        <v>22000</v>
      </c>
      <c r="AD295" s="197" t="n">
        <v>22000</v>
      </c>
      <c r="AE295" s="197"/>
      <c r="AF295" s="197"/>
      <c r="AG295" s="198" t="n">
        <f aca="false">SUM(AD295+AE295-AF295)</f>
        <v>22000</v>
      </c>
      <c r="AH295" s="197" t="n">
        <v>10836.89</v>
      </c>
      <c r="AI295" s="197" t="n">
        <v>10000</v>
      </c>
      <c r="AJ295" s="129" t="n">
        <v>10000</v>
      </c>
      <c r="AK295" s="197" t="n">
        <v>10000</v>
      </c>
      <c r="AL295" s="197"/>
      <c r="AM295" s="197"/>
      <c r="AN295" s="129" t="n">
        <f aca="false">SUM(AK295+AL295-AM295)</f>
        <v>10000</v>
      </c>
      <c r="AO295" s="176" t="n">
        <f aca="false">SUM(AN295/$AN$10)</f>
        <v>1327.22808414626</v>
      </c>
      <c r="AP295" s="131" t="n">
        <v>10000</v>
      </c>
      <c r="AQ295" s="131"/>
      <c r="AR295" s="176" t="n">
        <f aca="false">SUM(AP295/$AN$10)</f>
        <v>1327.22808414626</v>
      </c>
      <c r="AS295" s="131"/>
      <c r="AT295" s="131"/>
      <c r="AU295" s="176" t="n">
        <v>0</v>
      </c>
      <c r="AV295" s="177" t="n">
        <f aca="false">SUM(AU295/AR295*100)</f>
        <v>0</v>
      </c>
      <c r="BB295" s="19" t="n">
        <f aca="false">SUM(AW295+AX295+AY295+AZ295+BA295)</f>
        <v>0</v>
      </c>
      <c r="BC295" s="143" t="n">
        <f aca="false">SUM(AU295-BB295)</f>
        <v>0</v>
      </c>
    </row>
    <row r="296" customFormat="false" ht="12.75" hidden="true" customHeight="false" outlineLevel="0" collapsed="false">
      <c r="A296" s="184" t="s">
        <v>441</v>
      </c>
      <c r="B296" s="200"/>
      <c r="C296" s="200"/>
      <c r="D296" s="200"/>
      <c r="E296" s="200"/>
      <c r="F296" s="200"/>
      <c r="G296" s="200"/>
      <c r="H296" s="200"/>
      <c r="I296" s="180" t="s">
        <v>442</v>
      </c>
      <c r="J296" s="181" t="s">
        <v>443</v>
      </c>
      <c r="K296" s="182" t="e">
        <f aca="false">SUM(#REF!+K297+K308+K315+K322+K329+#REF!)</f>
        <v>#REF!</v>
      </c>
      <c r="L296" s="182" t="e">
        <f aca="false">SUM(#REF!+L297+L308+L315+L322+L329+#REF!)</f>
        <v>#REF!</v>
      </c>
      <c r="M296" s="182" t="e">
        <f aca="false">SUM(#REF!+M297+M308+M315+M322+M329+#REF!)</f>
        <v>#REF!</v>
      </c>
      <c r="N296" s="182" t="n">
        <f aca="false">SUM(N297+N308+N315+N322+N329)</f>
        <v>54000</v>
      </c>
      <c r="O296" s="182" t="n">
        <f aca="false">SUM(O297+O308+O315+O322+O329)</f>
        <v>54000</v>
      </c>
      <c r="P296" s="182" t="n">
        <f aca="false">SUM(P297+P308+P315+P322+P329)</f>
        <v>95000</v>
      </c>
      <c r="Q296" s="182" t="n">
        <f aca="false">SUM(Q297+Q308+Q315+Q322+Q329)</f>
        <v>95000</v>
      </c>
      <c r="R296" s="182" t="n">
        <f aca="false">SUM(R297+R308+R315+R322+R329)</f>
        <v>72200</v>
      </c>
      <c r="S296" s="182" t="n">
        <f aca="false">SUM(S297+S308+S315+S322+S329)</f>
        <v>110000</v>
      </c>
      <c r="T296" s="182" t="n">
        <f aca="false">SUM(T297+T308+T315+T322+T329)</f>
        <v>57200</v>
      </c>
      <c r="U296" s="182" t="n">
        <f aca="false">SUM(U297+U308+U315+U322+U329)</f>
        <v>0</v>
      </c>
      <c r="V296" s="182" t="e">
        <f aca="false">SUM(V297+V308+V315+V322+V329)</f>
        <v>#DIV/0!</v>
      </c>
      <c r="W296" s="182" t="n">
        <f aca="false">SUM(W297+W308+W315+W322+W329)</f>
        <v>135000</v>
      </c>
      <c r="X296" s="182" t="n">
        <f aca="false">SUM(X297+X308+X315+X322+X329)</f>
        <v>255000</v>
      </c>
      <c r="Y296" s="182" t="n">
        <f aca="false">SUM(Y297+Y308+Y315+Y322+Y329)</f>
        <v>245000</v>
      </c>
      <c r="Z296" s="182" t="n">
        <f aca="false">SUM(Z297+Z308+Z315+Z322+Z329)</f>
        <v>345000</v>
      </c>
      <c r="AA296" s="182" t="n">
        <f aca="false">SUM(AA297+AA308+AA315+AA322+AA329)</f>
        <v>323000</v>
      </c>
      <c r="AB296" s="182" t="n">
        <f aca="false">SUM(AB297+AB308+AB315+AB322+AB329)</f>
        <v>113000</v>
      </c>
      <c r="AC296" s="182" t="n">
        <f aca="false">SUM(AC297+AC308+AC315+AC322+AC329)</f>
        <v>433000</v>
      </c>
      <c r="AD296" s="182" t="n">
        <f aca="false">SUM(AD297+AD308+AD315+AD322+AD329)</f>
        <v>544000</v>
      </c>
      <c r="AE296" s="182" t="n">
        <f aca="false">SUM(AE297+AE308+AE315+AE322+AE329)</f>
        <v>0</v>
      </c>
      <c r="AF296" s="182" t="n">
        <f aca="false">SUM(AF297+AF308+AF315+AF322+AF329)</f>
        <v>0</v>
      </c>
      <c r="AG296" s="182" t="n">
        <f aca="false">SUM(AG297+AG308+AG315+AG322+AG329)</f>
        <v>556000</v>
      </c>
      <c r="AH296" s="182" t="n">
        <f aca="false">SUM(AH297+AH308+AH315+AH322+AH329)</f>
        <v>395155</v>
      </c>
      <c r="AI296" s="182" t="n">
        <f aca="false">SUM(AI297+AI308+AI315+AI322+AI329)</f>
        <v>462000</v>
      </c>
      <c r="AJ296" s="182" t="n">
        <f aca="false">SUM(AJ297+AJ308+AJ315+AJ322+AJ329)</f>
        <v>162500</v>
      </c>
      <c r="AK296" s="182" t="n">
        <f aca="false">SUM(AK297+AK308+AK315+AK322+AK329)</f>
        <v>588000</v>
      </c>
      <c r="AL296" s="182" t="n">
        <f aca="false">SUM(AL297+AL308+AL315+AL322+AL329)</f>
        <v>47000</v>
      </c>
      <c r="AM296" s="182" t="n">
        <f aca="false">SUM(AM297+AM308+AM315+AM322+AM329)</f>
        <v>0</v>
      </c>
      <c r="AN296" s="182" t="n">
        <f aca="false">SUM(AN297+AN308+AN315+AN322+AN329)</f>
        <v>635000</v>
      </c>
      <c r="AO296" s="176" t="n">
        <f aca="false">SUM(AN296/$AN$10)</f>
        <v>84278.9833432876</v>
      </c>
      <c r="AP296" s="183" t="n">
        <f aca="false">SUM(AP297+AP308+AP315+AP322+AP329)</f>
        <v>551000</v>
      </c>
      <c r="AQ296" s="183" t="n">
        <f aca="false">SUM(AQ297+AQ308+AQ315+AQ322+AQ329)</f>
        <v>0</v>
      </c>
      <c r="AR296" s="176" t="n">
        <f aca="false">SUM(AP296/$AN$10)</f>
        <v>73130.267436459</v>
      </c>
      <c r="AS296" s="183" t="n">
        <f aca="false">SUM(AS297+AS308+AS315+AS322+AS329)</f>
        <v>568000</v>
      </c>
      <c r="AT296" s="183" t="n">
        <f aca="false">SUM(AT297+AT308+AT315+AT322+AT329)</f>
        <v>0</v>
      </c>
      <c r="AU296" s="176" t="n">
        <f aca="false">SUM(AU297+AU308+AU315+AU322+AU329)</f>
        <v>14838.06</v>
      </c>
      <c r="AV296" s="177" t="n">
        <f aca="false">SUM(AU296/AR296*100)</f>
        <v>20.289902553539</v>
      </c>
      <c r="BB296" s="19" t="n">
        <f aca="false">SUM(AW296+AX296+AY296+AZ296+BA296)</f>
        <v>0</v>
      </c>
      <c r="BC296" s="143" t="n">
        <f aca="false">SUM(AU296-BB296)</f>
        <v>14838.06</v>
      </c>
    </row>
    <row r="297" customFormat="false" ht="12.75" hidden="true" customHeight="false" outlineLevel="0" collapsed="false">
      <c r="A297" s="171" t="s">
        <v>444</v>
      </c>
      <c r="B297" s="172"/>
      <c r="C297" s="172"/>
      <c r="D297" s="172"/>
      <c r="E297" s="172"/>
      <c r="F297" s="172"/>
      <c r="G297" s="172"/>
      <c r="H297" s="172"/>
      <c r="I297" s="180" t="s">
        <v>207</v>
      </c>
      <c r="J297" s="181" t="s">
        <v>445</v>
      </c>
      <c r="K297" s="182" t="n">
        <f aca="false">SUM(K298)</f>
        <v>36000</v>
      </c>
      <c r="L297" s="182" t="n">
        <f aca="false">SUM(L298)</f>
        <v>20000</v>
      </c>
      <c r="M297" s="182" t="n">
        <f aca="false">SUM(M298)</f>
        <v>20000</v>
      </c>
      <c r="N297" s="182" t="n">
        <f aca="false">SUM(N298)</f>
        <v>13000</v>
      </c>
      <c r="O297" s="182" t="n">
        <f aca="false">SUM(O298)</f>
        <v>13000</v>
      </c>
      <c r="P297" s="182" t="n">
        <f aca="false">SUM(P298)</f>
        <v>25000</v>
      </c>
      <c r="Q297" s="182" t="n">
        <f aca="false">SUM(Q298)</f>
        <v>25000</v>
      </c>
      <c r="R297" s="182" t="n">
        <f aca="false">SUM(R298)</f>
        <v>20000</v>
      </c>
      <c r="S297" s="182" t="n">
        <f aca="false">SUM(S298)</f>
        <v>25000</v>
      </c>
      <c r="T297" s="182" t="n">
        <f aca="false">SUM(T298)</f>
        <v>13500</v>
      </c>
      <c r="U297" s="182" t="n">
        <f aca="false">SUM(U298)</f>
        <v>0</v>
      </c>
      <c r="V297" s="182" t="n">
        <f aca="false">SUM(V298)</f>
        <v>200</v>
      </c>
      <c r="W297" s="182" t="n">
        <f aca="false">SUM(W298)</f>
        <v>45000</v>
      </c>
      <c r="X297" s="182" t="n">
        <f aca="false">SUM(X298)</f>
        <v>45000</v>
      </c>
      <c r="Y297" s="182" t="n">
        <f aca="false">SUM(Y298)</f>
        <v>45000</v>
      </c>
      <c r="Z297" s="182" t="n">
        <f aca="false">SUM(Z298)</f>
        <v>65000</v>
      </c>
      <c r="AA297" s="182" t="n">
        <f aca="false">SUM(AA298)</f>
        <v>55000</v>
      </c>
      <c r="AB297" s="182" t="n">
        <f aca="false">SUM(AB298)</f>
        <v>9500</v>
      </c>
      <c r="AC297" s="182" t="n">
        <f aca="false">SUM(AC298)</f>
        <v>115000</v>
      </c>
      <c r="AD297" s="182" t="n">
        <f aca="false">SUM(AD298)</f>
        <v>220000</v>
      </c>
      <c r="AE297" s="182" t="n">
        <f aca="false">SUM(AE298)</f>
        <v>0</v>
      </c>
      <c r="AF297" s="182" t="n">
        <f aca="false">SUM(AF298)</f>
        <v>0</v>
      </c>
      <c r="AG297" s="182" t="n">
        <f aca="false">SUM(AG298)</f>
        <v>220000</v>
      </c>
      <c r="AH297" s="182" t="n">
        <f aca="false">SUM(AH298)</f>
        <v>211155</v>
      </c>
      <c r="AI297" s="182" t="n">
        <f aca="false">SUM(AI298)</f>
        <v>135000</v>
      </c>
      <c r="AJ297" s="182" t="n">
        <f aca="false">SUM(AJ298)</f>
        <v>12500</v>
      </c>
      <c r="AK297" s="182" t="n">
        <f aca="false">SUM(AK298)</f>
        <v>200000</v>
      </c>
      <c r="AL297" s="182" t="n">
        <f aca="false">SUM(AL298)</f>
        <v>0</v>
      </c>
      <c r="AM297" s="182" t="n">
        <f aca="false">SUM(AM298)</f>
        <v>0</v>
      </c>
      <c r="AN297" s="182" t="n">
        <f aca="false">SUM(AN298)</f>
        <v>200000</v>
      </c>
      <c r="AO297" s="176" t="n">
        <f aca="false">SUM(AN297/$AN$10)</f>
        <v>26544.5616829252</v>
      </c>
      <c r="AP297" s="183" t="n">
        <f aca="false">SUM(AP298)</f>
        <v>175000</v>
      </c>
      <c r="AQ297" s="183" t="n">
        <f aca="false">SUM(AQ298)</f>
        <v>0</v>
      </c>
      <c r="AR297" s="176" t="n">
        <f aca="false">SUM(AP297/$AN$10)</f>
        <v>23226.4914725596</v>
      </c>
      <c r="AS297" s="183" t="n">
        <f aca="false">SUM(AS298)</f>
        <v>180000</v>
      </c>
      <c r="AT297" s="183" t="n">
        <f aca="false">SUM(AT298)</f>
        <v>0</v>
      </c>
      <c r="AU297" s="176" t="n">
        <v>0</v>
      </c>
      <c r="AV297" s="177" t="n">
        <f aca="false">SUM(AU297/AR297*100)</f>
        <v>0</v>
      </c>
      <c r="BB297" s="19" t="n">
        <f aca="false">SUM(AW297+AX297+AY297+AZ297+BA297)</f>
        <v>0</v>
      </c>
      <c r="BC297" s="143" t="n">
        <f aca="false">SUM(AU297-BB297)</f>
        <v>0</v>
      </c>
    </row>
    <row r="298" customFormat="false" ht="12.75" hidden="true" customHeight="false" outlineLevel="0" collapsed="false">
      <c r="A298" s="171"/>
      <c r="B298" s="172"/>
      <c r="C298" s="172"/>
      <c r="D298" s="172"/>
      <c r="E298" s="172"/>
      <c r="F298" s="172"/>
      <c r="G298" s="172"/>
      <c r="H298" s="172"/>
      <c r="I298" s="180" t="s">
        <v>446</v>
      </c>
      <c r="J298" s="181"/>
      <c r="K298" s="182" t="n">
        <f aca="false">SUM(K301)</f>
        <v>36000</v>
      </c>
      <c r="L298" s="182" t="n">
        <f aca="false">SUM(L301)</f>
        <v>20000</v>
      </c>
      <c r="M298" s="182" t="n">
        <f aca="false">SUM(M301)</f>
        <v>20000</v>
      </c>
      <c r="N298" s="182" t="n">
        <f aca="false">SUM(N301)</f>
        <v>13000</v>
      </c>
      <c r="O298" s="182" t="n">
        <f aca="false">SUM(O301)</f>
        <v>13000</v>
      </c>
      <c r="P298" s="182" t="n">
        <f aca="false">SUM(P301)</f>
        <v>25000</v>
      </c>
      <c r="Q298" s="182" t="n">
        <f aca="false">SUM(Q301)</f>
        <v>25000</v>
      </c>
      <c r="R298" s="182" t="n">
        <f aca="false">SUM(R301)</f>
        <v>20000</v>
      </c>
      <c r="S298" s="182" t="n">
        <f aca="false">SUM(S301)</f>
        <v>25000</v>
      </c>
      <c r="T298" s="182" t="n">
        <f aca="false">SUM(T301)</f>
        <v>13500</v>
      </c>
      <c r="U298" s="182" t="n">
        <f aca="false">SUM(U301)</f>
        <v>0</v>
      </c>
      <c r="V298" s="182" t="n">
        <f aca="false">SUM(V301)</f>
        <v>200</v>
      </c>
      <c r="W298" s="182" t="n">
        <f aca="false">SUM(W301)</f>
        <v>45000</v>
      </c>
      <c r="X298" s="182" t="n">
        <f aca="false">SUM(X301)</f>
        <v>45000</v>
      </c>
      <c r="Y298" s="182" t="n">
        <f aca="false">SUM(Y301)</f>
        <v>45000</v>
      </c>
      <c r="Z298" s="182" t="n">
        <f aca="false">SUM(Z301)</f>
        <v>65000</v>
      </c>
      <c r="AA298" s="182" t="n">
        <f aca="false">SUM(AA301)</f>
        <v>55000</v>
      </c>
      <c r="AB298" s="182" t="n">
        <f aca="false">SUM(AB301)</f>
        <v>9500</v>
      </c>
      <c r="AC298" s="182" t="n">
        <f aca="false">SUM(AC301)</f>
        <v>115000</v>
      </c>
      <c r="AD298" s="182" t="n">
        <f aca="false">SUM(AD301)</f>
        <v>220000</v>
      </c>
      <c r="AE298" s="182" t="n">
        <f aca="false">SUM(AE301)</f>
        <v>0</v>
      </c>
      <c r="AF298" s="182" t="n">
        <f aca="false">SUM(AF301)</f>
        <v>0</v>
      </c>
      <c r="AG298" s="182" t="n">
        <f aca="false">SUM(AG301)</f>
        <v>220000</v>
      </c>
      <c r="AH298" s="182" t="n">
        <f aca="false">SUM(AH301)</f>
        <v>211155</v>
      </c>
      <c r="AI298" s="182" t="n">
        <f aca="false">SUM(AI301)</f>
        <v>135000</v>
      </c>
      <c r="AJ298" s="182" t="n">
        <f aca="false">SUM(AJ301)</f>
        <v>12500</v>
      </c>
      <c r="AK298" s="182" t="n">
        <f aca="false">SUM(AK301)</f>
        <v>200000</v>
      </c>
      <c r="AL298" s="182" t="n">
        <f aca="false">SUM(AL301)</f>
        <v>0</v>
      </c>
      <c r="AM298" s="182" t="n">
        <f aca="false">SUM(AM301)</f>
        <v>0</v>
      </c>
      <c r="AN298" s="182" t="n">
        <f aca="false">SUM(AN301)</f>
        <v>200000</v>
      </c>
      <c r="AO298" s="176" t="n">
        <f aca="false">SUM(AN298/$AN$10)</f>
        <v>26544.5616829252</v>
      </c>
      <c r="AP298" s="183" t="n">
        <f aca="false">SUM(AP301)</f>
        <v>175000</v>
      </c>
      <c r="AQ298" s="183" t="n">
        <f aca="false">SUM(AQ301)</f>
        <v>0</v>
      </c>
      <c r="AR298" s="176" t="n">
        <f aca="false">SUM(AP298/$AN$10)</f>
        <v>23226.4914725596</v>
      </c>
      <c r="AS298" s="183" t="n">
        <f aca="false">SUM(AS301)</f>
        <v>180000</v>
      </c>
      <c r="AT298" s="183" t="n">
        <f aca="false">SUM(AT301)</f>
        <v>0</v>
      </c>
      <c r="AU298" s="176"/>
      <c r="AV298" s="177" t="n">
        <f aca="false">SUM(AU298/AR298*100)</f>
        <v>0</v>
      </c>
      <c r="BB298" s="19" t="n">
        <f aca="false">SUM(AW298+AX298+AY298+AZ298+BA298)</f>
        <v>0</v>
      </c>
      <c r="BC298" s="143" t="n">
        <f aca="false">SUM(AU298-BB298)</f>
        <v>0</v>
      </c>
    </row>
    <row r="299" customFormat="false" ht="12.75" hidden="true" customHeight="false" outlineLevel="0" collapsed="false">
      <c r="A299" s="171"/>
      <c r="B299" s="172" t="s">
        <v>229</v>
      </c>
      <c r="C299" s="172"/>
      <c r="D299" s="172"/>
      <c r="E299" s="172"/>
      <c r="F299" s="172"/>
      <c r="G299" s="172"/>
      <c r="H299" s="172"/>
      <c r="I299" s="201" t="s">
        <v>230</v>
      </c>
      <c r="J299" s="186" t="s">
        <v>28</v>
      </c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Z299" s="182"/>
      <c r="AA299" s="182"/>
      <c r="AB299" s="182"/>
      <c r="AC299" s="182"/>
      <c r="AD299" s="182"/>
      <c r="AE299" s="182"/>
      <c r="AF299" s="182"/>
      <c r="AG299" s="182"/>
      <c r="AH299" s="182"/>
      <c r="AI299" s="182"/>
      <c r="AJ299" s="182"/>
      <c r="AK299" s="182"/>
      <c r="AL299" s="182"/>
      <c r="AM299" s="182"/>
      <c r="AN299" s="182"/>
      <c r="AO299" s="176" t="n">
        <f aca="false">SUM(AN299/$AN$10)</f>
        <v>0</v>
      </c>
      <c r="AP299" s="183" t="n">
        <v>25000</v>
      </c>
      <c r="AQ299" s="183"/>
      <c r="AR299" s="176" t="n">
        <f aca="false">SUM(AP299/$AN$10)</f>
        <v>3318.07021036565</v>
      </c>
      <c r="AS299" s="183" t="n">
        <v>30000</v>
      </c>
      <c r="AT299" s="183"/>
      <c r="AU299" s="176" t="n">
        <v>1327</v>
      </c>
      <c r="AV299" s="177" t="n">
        <f aca="false">SUM(AU299/AR299*100)</f>
        <v>39.993126</v>
      </c>
      <c r="BC299" s="143" t="n">
        <f aca="false">SUM(AU299-BB299)</f>
        <v>1327</v>
      </c>
    </row>
    <row r="300" customFormat="false" ht="12.75" hidden="true" customHeight="false" outlineLevel="0" collapsed="false">
      <c r="A300" s="171"/>
      <c r="B300" s="172" t="s">
        <v>229</v>
      </c>
      <c r="C300" s="172"/>
      <c r="D300" s="172"/>
      <c r="E300" s="172"/>
      <c r="F300" s="172"/>
      <c r="G300" s="172"/>
      <c r="H300" s="172"/>
      <c r="I300" s="185" t="s">
        <v>231</v>
      </c>
      <c r="J300" s="186" t="s">
        <v>232</v>
      </c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Z300" s="182"/>
      <c r="AA300" s="182"/>
      <c r="AB300" s="182"/>
      <c r="AC300" s="182"/>
      <c r="AD300" s="182"/>
      <c r="AE300" s="182"/>
      <c r="AF300" s="182"/>
      <c r="AG300" s="182"/>
      <c r="AH300" s="182"/>
      <c r="AI300" s="182"/>
      <c r="AJ300" s="182"/>
      <c r="AK300" s="182"/>
      <c r="AL300" s="182"/>
      <c r="AM300" s="182"/>
      <c r="AN300" s="182"/>
      <c r="AO300" s="176" t="n">
        <f aca="false">SUM(AN300/$AN$10)</f>
        <v>0</v>
      </c>
      <c r="AP300" s="183" t="n">
        <v>150000</v>
      </c>
      <c r="AQ300" s="183"/>
      <c r="AR300" s="176" t="n">
        <f aca="false">SUM(AP300/$AN$10)</f>
        <v>19908.4212621939</v>
      </c>
      <c r="AS300" s="183" t="n">
        <v>150000</v>
      </c>
      <c r="AT300" s="183"/>
      <c r="AU300" s="176"/>
      <c r="AV300" s="177" t="n">
        <f aca="false">SUM(AU300/AR300*100)</f>
        <v>0</v>
      </c>
      <c r="BC300" s="143" t="n">
        <f aca="false">SUM(AU300-BB300)</f>
        <v>0</v>
      </c>
    </row>
    <row r="301" customFormat="false" ht="12.75" hidden="true" customHeight="false" outlineLevel="0" collapsed="false">
      <c r="A301" s="211"/>
      <c r="B301" s="190"/>
      <c r="C301" s="190"/>
      <c r="D301" s="190"/>
      <c r="E301" s="190"/>
      <c r="F301" s="190"/>
      <c r="G301" s="190"/>
      <c r="H301" s="190"/>
      <c r="I301" s="191" t="n">
        <v>3</v>
      </c>
      <c r="J301" s="84" t="s">
        <v>64</v>
      </c>
      <c r="K301" s="212" t="n">
        <f aca="false">SUM(K302)</f>
        <v>36000</v>
      </c>
      <c r="L301" s="212" t="n">
        <f aca="false">SUM(L302)</f>
        <v>20000</v>
      </c>
      <c r="M301" s="212" t="n">
        <f aca="false">SUM(M302)</f>
        <v>20000</v>
      </c>
      <c r="N301" s="212" t="n">
        <f aca="false">SUM(N302)</f>
        <v>13000</v>
      </c>
      <c r="O301" s="212" t="n">
        <f aca="false">SUM(O302)</f>
        <v>13000</v>
      </c>
      <c r="P301" s="212" t="n">
        <f aca="false">SUM(P302)</f>
        <v>25000</v>
      </c>
      <c r="Q301" s="212" t="n">
        <f aca="false">SUM(Q302)</f>
        <v>25000</v>
      </c>
      <c r="R301" s="212" t="n">
        <f aca="false">SUM(R302)</f>
        <v>20000</v>
      </c>
      <c r="S301" s="212" t="n">
        <f aca="false">SUM(S302)</f>
        <v>25000</v>
      </c>
      <c r="T301" s="212" t="n">
        <f aca="false">SUM(T302)</f>
        <v>13500</v>
      </c>
      <c r="U301" s="212" t="n">
        <f aca="false">SUM(U302)</f>
        <v>0</v>
      </c>
      <c r="V301" s="212" t="n">
        <f aca="false">SUM(V302)</f>
        <v>200</v>
      </c>
      <c r="W301" s="212" t="n">
        <f aca="false">SUM(W302)</f>
        <v>45000</v>
      </c>
      <c r="X301" s="212" t="n">
        <f aca="false">SUM(X302)</f>
        <v>45000</v>
      </c>
      <c r="Y301" s="212" t="n">
        <f aca="false">SUM(Y302)</f>
        <v>45000</v>
      </c>
      <c r="Z301" s="212" t="n">
        <f aca="false">SUM(Z302)</f>
        <v>65000</v>
      </c>
      <c r="AA301" s="212" t="n">
        <f aca="false">SUM(AA302)</f>
        <v>55000</v>
      </c>
      <c r="AB301" s="212" t="n">
        <f aca="false">SUM(AB302)</f>
        <v>9500</v>
      </c>
      <c r="AC301" s="212" t="n">
        <f aca="false">SUM(AC302)</f>
        <v>115000</v>
      </c>
      <c r="AD301" s="212" t="n">
        <f aca="false">SUM(AD302)</f>
        <v>220000</v>
      </c>
      <c r="AE301" s="212" t="n">
        <f aca="false">SUM(AE302)</f>
        <v>0</v>
      </c>
      <c r="AF301" s="212" t="n">
        <f aca="false">SUM(AF302)</f>
        <v>0</v>
      </c>
      <c r="AG301" s="212" t="n">
        <f aca="false">SUM(AG302)</f>
        <v>220000</v>
      </c>
      <c r="AH301" s="212" t="n">
        <f aca="false">SUM(AH302)</f>
        <v>211155</v>
      </c>
      <c r="AI301" s="212" t="n">
        <f aca="false">SUM(AI302)</f>
        <v>135000</v>
      </c>
      <c r="AJ301" s="212" t="n">
        <f aca="false">SUM(AJ302)</f>
        <v>12500</v>
      </c>
      <c r="AK301" s="212" t="n">
        <f aca="false">SUM(AK302)</f>
        <v>200000</v>
      </c>
      <c r="AL301" s="212" t="n">
        <f aca="false">SUM(AL302)</f>
        <v>0</v>
      </c>
      <c r="AM301" s="212" t="n">
        <f aca="false">SUM(AM302)</f>
        <v>0</v>
      </c>
      <c r="AN301" s="212" t="n">
        <f aca="false">SUM(AN302)</f>
        <v>200000</v>
      </c>
      <c r="AO301" s="176" t="n">
        <f aca="false">SUM(AN301/$AN$10)</f>
        <v>26544.5616829252</v>
      </c>
      <c r="AP301" s="183" t="n">
        <f aca="false">SUM(AP302)</f>
        <v>175000</v>
      </c>
      <c r="AQ301" s="183" t="n">
        <f aca="false">SUM(AQ302)</f>
        <v>0</v>
      </c>
      <c r="AR301" s="176" t="n">
        <f aca="false">SUM(AP301/$AN$10)</f>
        <v>23226.4914725596</v>
      </c>
      <c r="AS301" s="183" t="n">
        <f aca="false">SUM(AS302)</f>
        <v>180000</v>
      </c>
      <c r="AT301" s="183" t="n">
        <f aca="false">SUM(AT302)</f>
        <v>0</v>
      </c>
      <c r="AU301" s="176" t="n">
        <v>0</v>
      </c>
      <c r="AV301" s="177" t="n">
        <f aca="false">SUM(AU301/AR301*100)</f>
        <v>0</v>
      </c>
      <c r="BB301" s="19" t="n">
        <f aca="false">SUM(AW301+AX301+AY301+AZ301+BA301)</f>
        <v>0</v>
      </c>
      <c r="BC301" s="143" t="n">
        <f aca="false">SUM(AU301-BB301)</f>
        <v>0</v>
      </c>
    </row>
    <row r="302" customFormat="false" ht="12.75" hidden="true" customHeight="false" outlineLevel="0" collapsed="false">
      <c r="A302" s="211"/>
      <c r="B302" s="190"/>
      <c r="C302" s="190"/>
      <c r="D302" s="190"/>
      <c r="E302" s="190"/>
      <c r="F302" s="190"/>
      <c r="G302" s="190"/>
      <c r="H302" s="190"/>
      <c r="I302" s="191" t="n">
        <v>38</v>
      </c>
      <c r="J302" s="84" t="s">
        <v>70</v>
      </c>
      <c r="K302" s="212" t="n">
        <f aca="false">SUM(K303)</f>
        <v>36000</v>
      </c>
      <c r="L302" s="212" t="n">
        <f aca="false">SUM(L303)</f>
        <v>20000</v>
      </c>
      <c r="M302" s="212" t="n">
        <f aca="false">SUM(M303)</f>
        <v>20000</v>
      </c>
      <c r="N302" s="212" t="n">
        <f aca="false">SUM(N303+N306)</f>
        <v>13000</v>
      </c>
      <c r="O302" s="212" t="n">
        <f aca="false">SUM(O303+O306)</f>
        <v>13000</v>
      </c>
      <c r="P302" s="212" t="n">
        <f aca="false">SUM(P303+P306)</f>
        <v>25000</v>
      </c>
      <c r="Q302" s="212" t="n">
        <f aca="false">SUM(Q303+Q306)</f>
        <v>25000</v>
      </c>
      <c r="R302" s="212" t="n">
        <f aca="false">SUM(R303+R306)</f>
        <v>20000</v>
      </c>
      <c r="S302" s="212" t="n">
        <f aca="false">SUM(S303+S306)</f>
        <v>25000</v>
      </c>
      <c r="T302" s="212" t="n">
        <f aca="false">SUM(T303+T306)</f>
        <v>13500</v>
      </c>
      <c r="U302" s="212" t="n">
        <f aca="false">SUM(U303+U306)</f>
        <v>0</v>
      </c>
      <c r="V302" s="212" t="n">
        <f aca="false">SUM(V303+V306)</f>
        <v>200</v>
      </c>
      <c r="W302" s="212" t="n">
        <f aca="false">SUM(W303+W306)</f>
        <v>45000</v>
      </c>
      <c r="X302" s="212" t="n">
        <f aca="false">SUM(X303+X306)</f>
        <v>45000</v>
      </c>
      <c r="Y302" s="212" t="n">
        <f aca="false">SUM(Y303+Y306)</f>
        <v>45000</v>
      </c>
      <c r="Z302" s="212" t="n">
        <f aca="false">SUM(Z303+Z306)</f>
        <v>65000</v>
      </c>
      <c r="AA302" s="212" t="n">
        <f aca="false">SUM(AA303+AA306)</f>
        <v>55000</v>
      </c>
      <c r="AB302" s="212" t="n">
        <f aca="false">SUM(AB303+AB306)</f>
        <v>9500</v>
      </c>
      <c r="AC302" s="212" t="n">
        <f aca="false">SUM(AC303+AC306)</f>
        <v>115000</v>
      </c>
      <c r="AD302" s="212" t="n">
        <f aca="false">SUM(AD303+AD306)</f>
        <v>220000</v>
      </c>
      <c r="AE302" s="212" t="n">
        <f aca="false">SUM(AE303+AE306)</f>
        <v>0</v>
      </c>
      <c r="AF302" s="212" t="n">
        <f aca="false">SUM(AF303+AF306)</f>
        <v>0</v>
      </c>
      <c r="AG302" s="212" t="n">
        <f aca="false">SUM(AG303+AG306)</f>
        <v>220000</v>
      </c>
      <c r="AH302" s="212" t="n">
        <f aca="false">SUM(AH303+AH306)</f>
        <v>211155</v>
      </c>
      <c r="AI302" s="212" t="n">
        <f aca="false">SUM(AI303+AI306)</f>
        <v>135000</v>
      </c>
      <c r="AJ302" s="212" t="n">
        <f aca="false">SUM(AJ303+AJ306)</f>
        <v>12500</v>
      </c>
      <c r="AK302" s="212" t="n">
        <f aca="false">SUM(AK303+AK306)</f>
        <v>200000</v>
      </c>
      <c r="AL302" s="212" t="n">
        <f aca="false">SUM(AL303+AL306)</f>
        <v>0</v>
      </c>
      <c r="AM302" s="212" t="n">
        <f aca="false">SUM(AM303+AM306)</f>
        <v>0</v>
      </c>
      <c r="AN302" s="212" t="n">
        <f aca="false">SUM(AN303+AN306)</f>
        <v>200000</v>
      </c>
      <c r="AO302" s="176" t="n">
        <f aca="false">SUM(AN302/$AN$10)</f>
        <v>26544.5616829252</v>
      </c>
      <c r="AP302" s="183" t="n">
        <f aca="false">SUM(AP303+AP306)</f>
        <v>175000</v>
      </c>
      <c r="AQ302" s="183"/>
      <c r="AR302" s="176" t="n">
        <f aca="false">SUM(AP302/$AN$10)</f>
        <v>23226.4914725596</v>
      </c>
      <c r="AS302" s="183" t="n">
        <v>180000</v>
      </c>
      <c r="AT302" s="183"/>
      <c r="AU302" s="176" t="n">
        <v>0</v>
      </c>
      <c r="AV302" s="177" t="n">
        <f aca="false">SUM(AU302/AR302*100)</f>
        <v>0</v>
      </c>
      <c r="BB302" s="19" t="n">
        <f aca="false">SUM(AW302+AX302+AY302+AZ302+BA302)</f>
        <v>0</v>
      </c>
      <c r="BC302" s="143" t="n">
        <f aca="false">SUM(AU302-BB302)</f>
        <v>0</v>
      </c>
    </row>
    <row r="303" customFormat="false" ht="12.75" hidden="true" customHeight="false" outlineLevel="0" collapsed="false">
      <c r="A303" s="221"/>
      <c r="B303" s="194" t="s">
        <v>83</v>
      </c>
      <c r="C303" s="194"/>
      <c r="D303" s="194"/>
      <c r="E303" s="194"/>
      <c r="F303" s="194"/>
      <c r="G303" s="194"/>
      <c r="H303" s="194"/>
      <c r="I303" s="195" t="n">
        <v>381</v>
      </c>
      <c r="J303" s="196" t="s">
        <v>220</v>
      </c>
      <c r="K303" s="212" t="n">
        <f aca="false">SUM(K304)</f>
        <v>36000</v>
      </c>
      <c r="L303" s="212" t="n">
        <f aca="false">SUM(L304)</f>
        <v>20000</v>
      </c>
      <c r="M303" s="212" t="n">
        <f aca="false">SUM(M304)</f>
        <v>20000</v>
      </c>
      <c r="N303" s="198" t="n">
        <f aca="false">SUM(N304)</f>
        <v>3000</v>
      </c>
      <c r="O303" s="198" t="n">
        <f aca="false">SUM(O304)</f>
        <v>3000</v>
      </c>
      <c r="P303" s="198" t="n">
        <f aca="false">SUM(P304)</f>
        <v>5000</v>
      </c>
      <c r="Q303" s="198" t="n">
        <f aca="false">SUM(Q304)</f>
        <v>5000</v>
      </c>
      <c r="R303" s="198" t="n">
        <f aca="false">SUM(R304)</f>
        <v>20000</v>
      </c>
      <c r="S303" s="198" t="n">
        <f aca="false">SUM(S304)</f>
        <v>5000</v>
      </c>
      <c r="T303" s="198" t="n">
        <f aca="false">SUM(T304)</f>
        <v>0</v>
      </c>
      <c r="U303" s="198" t="n">
        <f aca="false">SUM(U304)</f>
        <v>0</v>
      </c>
      <c r="V303" s="198" t="n">
        <f aca="false">SUM(V304)</f>
        <v>100</v>
      </c>
      <c r="W303" s="198" t="n">
        <f aca="false">SUM(W304)</f>
        <v>5000</v>
      </c>
      <c r="X303" s="198" t="n">
        <f aca="false">SUM(X304)</f>
        <v>25000</v>
      </c>
      <c r="Y303" s="198" t="n">
        <f aca="false">SUM(Y304)</f>
        <v>25000</v>
      </c>
      <c r="Z303" s="198" t="n">
        <f aca="false">SUM(Z304)</f>
        <v>15000</v>
      </c>
      <c r="AA303" s="198" t="n">
        <f aca="false">SUM(AA304:AA305)</f>
        <v>30000</v>
      </c>
      <c r="AB303" s="198" t="n">
        <f aca="false">SUM(AB304:AB305)</f>
        <v>9500</v>
      </c>
      <c r="AC303" s="198" t="n">
        <f aca="false">SUM(AC304:AC305)</f>
        <v>30000</v>
      </c>
      <c r="AD303" s="198" t="n">
        <f aca="false">SUM(AD304:AD305)</f>
        <v>35000</v>
      </c>
      <c r="AE303" s="198" t="n">
        <f aca="false">SUM(AE304:AE305)</f>
        <v>0</v>
      </c>
      <c r="AF303" s="198" t="n">
        <f aca="false">SUM(AF304:AF305)</f>
        <v>0</v>
      </c>
      <c r="AG303" s="198" t="n">
        <f aca="false">SUM(AG304:AG305)</f>
        <v>35000</v>
      </c>
      <c r="AH303" s="198" t="n">
        <f aca="false">SUM(AH304:AH305)</f>
        <v>31500</v>
      </c>
      <c r="AI303" s="198" t="n">
        <f aca="false">SUM(AI304:AI305)</f>
        <v>35000</v>
      </c>
      <c r="AJ303" s="198" t="n">
        <f aca="false">SUM(AJ304:AJ305)</f>
        <v>12500</v>
      </c>
      <c r="AK303" s="198" t="n">
        <f aca="false">SUM(AK304:AK305)</f>
        <v>35000</v>
      </c>
      <c r="AL303" s="198" t="n">
        <f aca="false">SUM(AL304:AL305)</f>
        <v>0</v>
      </c>
      <c r="AM303" s="198" t="n">
        <f aca="false">SUM(AM304:AM305)</f>
        <v>0</v>
      </c>
      <c r="AN303" s="198" t="n">
        <f aca="false">SUM(AN304:AN305)</f>
        <v>35000</v>
      </c>
      <c r="AO303" s="176" t="n">
        <f aca="false">SUM(AN303/$AN$10)</f>
        <v>4645.29829451191</v>
      </c>
      <c r="AP303" s="210" t="n">
        <f aca="false">SUM(AP304:AP305)</f>
        <v>25000</v>
      </c>
      <c r="AQ303" s="210"/>
      <c r="AR303" s="176" t="n">
        <f aca="false">SUM(AP303/$AN$10)</f>
        <v>3318.07021036565</v>
      </c>
      <c r="AS303" s="210"/>
      <c r="AT303" s="210"/>
      <c r="AU303" s="176" t="n">
        <v>0</v>
      </c>
      <c r="AV303" s="177" t="n">
        <f aca="false">SUM(AU303/AR303*100)</f>
        <v>0</v>
      </c>
      <c r="BB303" s="19" t="n">
        <f aca="false">SUM(AW303+AX303+AY303+AZ303+BA303)</f>
        <v>0</v>
      </c>
      <c r="BC303" s="143" t="n">
        <f aca="false">SUM(AU303-BB303)</f>
        <v>0</v>
      </c>
    </row>
    <row r="304" customFormat="false" ht="12.75" hidden="true" customHeight="false" outlineLevel="0" collapsed="false">
      <c r="A304" s="221"/>
      <c r="B304" s="194"/>
      <c r="C304" s="194"/>
      <c r="D304" s="194"/>
      <c r="E304" s="194"/>
      <c r="F304" s="194"/>
      <c r="G304" s="194"/>
      <c r="H304" s="194"/>
      <c r="I304" s="195" t="n">
        <v>38113</v>
      </c>
      <c r="J304" s="196" t="s">
        <v>447</v>
      </c>
      <c r="K304" s="197" t="n">
        <v>36000</v>
      </c>
      <c r="L304" s="197" t="n">
        <v>20000</v>
      </c>
      <c r="M304" s="197" t="n">
        <v>20000</v>
      </c>
      <c r="N304" s="197" t="n">
        <v>3000</v>
      </c>
      <c r="O304" s="197" t="n">
        <v>3000</v>
      </c>
      <c r="P304" s="197" t="n">
        <v>5000</v>
      </c>
      <c r="Q304" s="197" t="n">
        <v>5000</v>
      </c>
      <c r="R304" s="197" t="n">
        <v>20000</v>
      </c>
      <c r="S304" s="197" t="n">
        <v>5000</v>
      </c>
      <c r="T304" s="197" t="n">
        <v>0</v>
      </c>
      <c r="U304" s="197"/>
      <c r="V304" s="176" t="n">
        <f aca="false">S304/P304*100</f>
        <v>100</v>
      </c>
      <c r="W304" s="188" t="n">
        <v>5000</v>
      </c>
      <c r="X304" s="197" t="n">
        <v>25000</v>
      </c>
      <c r="Y304" s="197" t="n">
        <v>25000</v>
      </c>
      <c r="Z304" s="197" t="n">
        <v>15000</v>
      </c>
      <c r="AA304" s="197" t="n">
        <v>26000</v>
      </c>
      <c r="AB304" s="197" t="n">
        <v>9500</v>
      </c>
      <c r="AC304" s="197" t="n">
        <v>26000</v>
      </c>
      <c r="AD304" s="197" t="n">
        <v>30000</v>
      </c>
      <c r="AE304" s="197"/>
      <c r="AF304" s="197"/>
      <c r="AG304" s="198" t="n">
        <f aca="false">SUM(AD304+AE304-AF304)</f>
        <v>30000</v>
      </c>
      <c r="AH304" s="197" t="n">
        <v>30000</v>
      </c>
      <c r="AI304" s="197" t="n">
        <v>30000</v>
      </c>
      <c r="AJ304" s="129" t="n">
        <v>12500</v>
      </c>
      <c r="AK304" s="197" t="n">
        <v>30000</v>
      </c>
      <c r="AL304" s="197"/>
      <c r="AM304" s="197"/>
      <c r="AN304" s="129" t="n">
        <f aca="false">SUM(AK304+AL304-AM304)</f>
        <v>30000</v>
      </c>
      <c r="AO304" s="176" t="n">
        <f aca="false">SUM(AN304/$AN$10)</f>
        <v>3981.68425243878</v>
      </c>
      <c r="AP304" s="131" t="n">
        <v>20000</v>
      </c>
      <c r="AQ304" s="131"/>
      <c r="AR304" s="176" t="n">
        <f aca="false">SUM(AP304/$AN$10)</f>
        <v>2654.45616829252</v>
      </c>
      <c r="AS304" s="131"/>
      <c r="AT304" s="131"/>
      <c r="AU304" s="176" t="n">
        <v>0</v>
      </c>
      <c r="AV304" s="177" t="n">
        <f aca="false">SUM(AU304/AR304*100)</f>
        <v>0</v>
      </c>
      <c r="BB304" s="19" t="n">
        <f aca="false">SUM(AW304+AX304+AY304+AZ304+BA304)</f>
        <v>0</v>
      </c>
      <c r="BC304" s="143" t="n">
        <f aca="false">SUM(AU304-BB304)</f>
        <v>0</v>
      </c>
    </row>
    <row r="305" customFormat="false" ht="12.75" hidden="true" customHeight="false" outlineLevel="0" collapsed="false">
      <c r="A305" s="221"/>
      <c r="B305" s="194"/>
      <c r="C305" s="194"/>
      <c r="D305" s="194"/>
      <c r="E305" s="194"/>
      <c r="F305" s="194"/>
      <c r="G305" s="194"/>
      <c r="H305" s="194"/>
      <c r="I305" s="195" t="n">
        <v>38113</v>
      </c>
      <c r="J305" s="196" t="s">
        <v>448</v>
      </c>
      <c r="K305" s="197"/>
      <c r="L305" s="197"/>
      <c r="M305" s="197"/>
      <c r="N305" s="197"/>
      <c r="O305" s="197"/>
      <c r="P305" s="197"/>
      <c r="Q305" s="197"/>
      <c r="R305" s="197"/>
      <c r="S305" s="197"/>
      <c r="T305" s="197"/>
      <c r="U305" s="197"/>
      <c r="V305" s="176"/>
      <c r="W305" s="188"/>
      <c r="X305" s="197"/>
      <c r="Y305" s="197"/>
      <c r="Z305" s="197"/>
      <c r="AA305" s="197" t="n">
        <v>4000</v>
      </c>
      <c r="AB305" s="197"/>
      <c r="AC305" s="197" t="n">
        <v>4000</v>
      </c>
      <c r="AD305" s="197" t="n">
        <v>5000</v>
      </c>
      <c r="AE305" s="197"/>
      <c r="AF305" s="197"/>
      <c r="AG305" s="198" t="n">
        <f aca="false">SUM(AD305+AE305-AF305)</f>
        <v>5000</v>
      </c>
      <c r="AH305" s="197" t="n">
        <v>1500</v>
      </c>
      <c r="AI305" s="197" t="n">
        <v>5000</v>
      </c>
      <c r="AJ305" s="129" t="n">
        <v>0</v>
      </c>
      <c r="AK305" s="197" t="n">
        <v>5000</v>
      </c>
      <c r="AL305" s="197"/>
      <c r="AM305" s="197"/>
      <c r="AN305" s="129" t="n">
        <f aca="false">SUM(AK305+AL305-AM305)</f>
        <v>5000</v>
      </c>
      <c r="AO305" s="176" t="n">
        <f aca="false">SUM(AN305/$AN$10)</f>
        <v>663.61404207313</v>
      </c>
      <c r="AP305" s="131" t="n">
        <v>5000</v>
      </c>
      <c r="AQ305" s="131"/>
      <c r="AR305" s="176" t="n">
        <f aca="false">SUM(AP305/$AN$10)</f>
        <v>663.61404207313</v>
      </c>
      <c r="AS305" s="131"/>
      <c r="AT305" s="131"/>
      <c r="AU305" s="176" t="n">
        <v>0</v>
      </c>
      <c r="AV305" s="177" t="n">
        <f aca="false">SUM(AU305/AR305*100)</f>
        <v>0</v>
      </c>
      <c r="BB305" s="19" t="n">
        <f aca="false">SUM(AW305+AX305+AY305+AZ305+BA305)</f>
        <v>0</v>
      </c>
      <c r="BC305" s="143" t="n">
        <f aca="false">SUM(AU305-BB305)</f>
        <v>0</v>
      </c>
    </row>
    <row r="306" customFormat="false" ht="12.75" hidden="true" customHeight="false" outlineLevel="0" collapsed="false">
      <c r="A306" s="221"/>
      <c r="B306" s="194" t="n">
        <v>43</v>
      </c>
      <c r="C306" s="194"/>
      <c r="D306" s="194"/>
      <c r="E306" s="194"/>
      <c r="F306" s="194"/>
      <c r="G306" s="194"/>
      <c r="H306" s="194"/>
      <c r="I306" s="195" t="n">
        <v>382</v>
      </c>
      <c r="J306" s="196" t="s">
        <v>436</v>
      </c>
      <c r="K306" s="197"/>
      <c r="L306" s="197"/>
      <c r="M306" s="197"/>
      <c r="N306" s="197" t="n">
        <f aca="false">SUM(N307)</f>
        <v>10000</v>
      </c>
      <c r="O306" s="197" t="n">
        <f aca="false">SUM(O307)</f>
        <v>10000</v>
      </c>
      <c r="P306" s="197" t="n">
        <f aca="false">SUM(P307)</f>
        <v>20000</v>
      </c>
      <c r="Q306" s="197" t="n">
        <f aca="false">SUM(Q307)</f>
        <v>20000</v>
      </c>
      <c r="R306" s="197" t="n">
        <f aca="false">SUM(R307)</f>
        <v>0</v>
      </c>
      <c r="S306" s="197" t="n">
        <f aca="false">SUM(S307)</f>
        <v>20000</v>
      </c>
      <c r="T306" s="197" t="n">
        <f aca="false">SUM(T307)</f>
        <v>13500</v>
      </c>
      <c r="U306" s="197" t="n">
        <f aca="false">SUM(U307)</f>
        <v>0</v>
      </c>
      <c r="V306" s="197" t="n">
        <f aca="false">SUM(V307)</f>
        <v>100</v>
      </c>
      <c r="W306" s="197" t="n">
        <f aca="false">SUM(W307)</f>
        <v>40000</v>
      </c>
      <c r="X306" s="197" t="n">
        <f aca="false">SUM(X307)</f>
        <v>20000</v>
      </c>
      <c r="Y306" s="197" t="n">
        <f aca="false">SUM(Y307)</f>
        <v>20000</v>
      </c>
      <c r="Z306" s="197" t="n">
        <f aca="false">SUM(Z307)</f>
        <v>50000</v>
      </c>
      <c r="AA306" s="197" t="n">
        <f aca="false">SUM(AA307)</f>
        <v>25000</v>
      </c>
      <c r="AB306" s="197" t="n">
        <f aca="false">SUM(AB307)</f>
        <v>0</v>
      </c>
      <c r="AC306" s="197" t="n">
        <f aca="false">SUM(AC307)</f>
        <v>85000</v>
      </c>
      <c r="AD306" s="197" t="n">
        <f aca="false">SUM(AD307)</f>
        <v>185000</v>
      </c>
      <c r="AE306" s="197" t="n">
        <f aca="false">SUM(AE307)</f>
        <v>0</v>
      </c>
      <c r="AF306" s="197" t="n">
        <f aca="false">SUM(AF307)</f>
        <v>0</v>
      </c>
      <c r="AG306" s="197" t="n">
        <f aca="false">SUM(AG307)</f>
        <v>185000</v>
      </c>
      <c r="AH306" s="197" t="n">
        <f aca="false">SUM(AH307)</f>
        <v>179655</v>
      </c>
      <c r="AI306" s="197" t="n">
        <f aca="false">SUM(AI307)</f>
        <v>100000</v>
      </c>
      <c r="AJ306" s="197" t="n">
        <f aca="false">SUM(AJ307)</f>
        <v>0</v>
      </c>
      <c r="AK306" s="197" t="n">
        <f aca="false">SUM(AK307)</f>
        <v>165000</v>
      </c>
      <c r="AL306" s="197" t="n">
        <f aca="false">SUM(AL307)</f>
        <v>0</v>
      </c>
      <c r="AM306" s="197" t="n">
        <f aca="false">SUM(AM307)</f>
        <v>0</v>
      </c>
      <c r="AN306" s="197" t="n">
        <f aca="false">SUM(AN307)</f>
        <v>165000</v>
      </c>
      <c r="AO306" s="176" t="n">
        <f aca="false">SUM(AN306/$AN$10)</f>
        <v>21899.2633884133</v>
      </c>
      <c r="AP306" s="188" t="n">
        <f aca="false">SUM(AP307)</f>
        <v>150000</v>
      </c>
      <c r="AQ306" s="188"/>
      <c r="AR306" s="176" t="n">
        <f aca="false">SUM(AP306/$AN$10)</f>
        <v>19908.4212621939</v>
      </c>
      <c r="AS306" s="188"/>
      <c r="AT306" s="188"/>
      <c r="AU306" s="176" t="n">
        <v>0</v>
      </c>
      <c r="AV306" s="177" t="n">
        <f aca="false">SUM(AU306/AR306*100)</f>
        <v>0</v>
      </c>
      <c r="BB306" s="19" t="n">
        <f aca="false">SUM(AW306+AX306+AY306+AZ306+BA306)</f>
        <v>0</v>
      </c>
      <c r="BC306" s="143" t="n">
        <f aca="false">SUM(AU306-BB306)</f>
        <v>0</v>
      </c>
    </row>
    <row r="307" customFormat="false" ht="12.75" hidden="true" customHeight="false" outlineLevel="0" collapsed="false">
      <c r="A307" s="221"/>
      <c r="B307" s="194"/>
      <c r="C307" s="194"/>
      <c r="D307" s="194"/>
      <c r="E307" s="194"/>
      <c r="F307" s="194"/>
      <c r="G307" s="194"/>
      <c r="H307" s="194"/>
      <c r="I307" s="195" t="n">
        <v>38212</v>
      </c>
      <c r="J307" s="196" t="s">
        <v>449</v>
      </c>
      <c r="K307" s="197"/>
      <c r="L307" s="197"/>
      <c r="M307" s="197"/>
      <c r="N307" s="197" t="n">
        <v>10000</v>
      </c>
      <c r="O307" s="197" t="n">
        <v>10000</v>
      </c>
      <c r="P307" s="197" t="n">
        <v>20000</v>
      </c>
      <c r="Q307" s="197" t="n">
        <v>20000</v>
      </c>
      <c r="R307" s="197"/>
      <c r="S307" s="197" t="n">
        <v>20000</v>
      </c>
      <c r="T307" s="197" t="n">
        <v>13500</v>
      </c>
      <c r="U307" s="197"/>
      <c r="V307" s="176" t="n">
        <f aca="false">S307/P307*100</f>
        <v>100</v>
      </c>
      <c r="W307" s="176" t="n">
        <v>40000</v>
      </c>
      <c r="X307" s="197" t="n">
        <v>20000</v>
      </c>
      <c r="Y307" s="197" t="n">
        <v>20000</v>
      </c>
      <c r="Z307" s="197" t="n">
        <v>50000</v>
      </c>
      <c r="AA307" s="197" t="n">
        <v>25000</v>
      </c>
      <c r="AB307" s="197"/>
      <c r="AC307" s="197" t="n">
        <v>85000</v>
      </c>
      <c r="AD307" s="197" t="n">
        <v>185000</v>
      </c>
      <c r="AE307" s="197"/>
      <c r="AF307" s="197"/>
      <c r="AG307" s="198" t="n">
        <f aca="false">SUM(AD307+AE307-AF307)</f>
        <v>185000</v>
      </c>
      <c r="AH307" s="197" t="n">
        <v>179655</v>
      </c>
      <c r="AI307" s="197" t="n">
        <v>100000</v>
      </c>
      <c r="AJ307" s="129" t="n">
        <v>0</v>
      </c>
      <c r="AK307" s="197" t="n">
        <v>165000</v>
      </c>
      <c r="AL307" s="197"/>
      <c r="AM307" s="197"/>
      <c r="AN307" s="129" t="n">
        <f aca="false">SUM(AK307+AL307-AM307)</f>
        <v>165000</v>
      </c>
      <c r="AO307" s="176" t="n">
        <f aca="false">SUM(AN307/$AN$10)</f>
        <v>21899.2633884133</v>
      </c>
      <c r="AP307" s="131" t="n">
        <v>150000</v>
      </c>
      <c r="AQ307" s="131"/>
      <c r="AR307" s="176" t="n">
        <f aca="false">SUM(AP307/$AN$10)</f>
        <v>19908.4212621939</v>
      </c>
      <c r="AS307" s="131"/>
      <c r="AT307" s="131"/>
      <c r="AU307" s="176" t="n">
        <v>0</v>
      </c>
      <c r="AV307" s="177" t="n">
        <f aca="false">SUM(AU307/AR307*100)</f>
        <v>0</v>
      </c>
      <c r="BB307" s="19" t="n">
        <f aca="false">SUM(AW307+AX307+AY307+AZ307+BA307)</f>
        <v>0</v>
      </c>
      <c r="BC307" s="143" t="n">
        <f aca="false">SUM(AU307-BB307)</f>
        <v>0</v>
      </c>
    </row>
    <row r="308" customFormat="false" ht="12.75" hidden="true" customHeight="false" outlineLevel="0" collapsed="false">
      <c r="A308" s="171" t="s">
        <v>450</v>
      </c>
      <c r="B308" s="172"/>
      <c r="C308" s="172"/>
      <c r="D308" s="172"/>
      <c r="E308" s="172"/>
      <c r="F308" s="172"/>
      <c r="G308" s="172"/>
      <c r="H308" s="172"/>
      <c r="I308" s="185" t="s">
        <v>207</v>
      </c>
      <c r="J308" s="186" t="s">
        <v>451</v>
      </c>
      <c r="K308" s="182" t="n">
        <f aca="false">SUM(K309)</f>
        <v>26000</v>
      </c>
      <c r="L308" s="182" t="n">
        <f aca="false">SUM(L309)</f>
        <v>95000</v>
      </c>
      <c r="M308" s="182" t="n">
        <f aca="false">SUM(M309)</f>
        <v>95000</v>
      </c>
      <c r="N308" s="182" t="n">
        <f aca="false">SUM(N309)</f>
        <v>5000</v>
      </c>
      <c r="O308" s="182" t="n">
        <f aca="false">SUM(O309)</f>
        <v>5000</v>
      </c>
      <c r="P308" s="182" t="n">
        <f aca="false">SUM(P309)</f>
        <v>15000</v>
      </c>
      <c r="Q308" s="182" t="n">
        <f aca="false">SUM(Q309)</f>
        <v>15000</v>
      </c>
      <c r="R308" s="182" t="n">
        <f aca="false">SUM(R309)</f>
        <v>0</v>
      </c>
      <c r="S308" s="182" t="n">
        <f aca="false">SUM(S309)</f>
        <v>15000</v>
      </c>
      <c r="T308" s="182" t="n">
        <f aca="false">SUM(T309)</f>
        <v>0</v>
      </c>
      <c r="U308" s="182" t="n">
        <f aca="false">SUM(U309)</f>
        <v>0</v>
      </c>
      <c r="V308" s="182" t="n">
        <f aca="false">SUM(V309)</f>
        <v>100</v>
      </c>
      <c r="W308" s="182" t="n">
        <f aca="false">SUM(W309)</f>
        <v>15000</v>
      </c>
      <c r="X308" s="182" t="n">
        <f aca="false">SUM(X309)</f>
        <v>40000</v>
      </c>
      <c r="Y308" s="182" t="n">
        <f aca="false">SUM(Y309)</f>
        <v>40000</v>
      </c>
      <c r="Z308" s="182" t="n">
        <f aca="false">SUM(Z309)</f>
        <v>40000</v>
      </c>
      <c r="AA308" s="182" t="n">
        <f aca="false">SUM(AA309)</f>
        <v>40000</v>
      </c>
      <c r="AB308" s="182" t="n">
        <f aca="false">SUM(AB309)</f>
        <v>20000</v>
      </c>
      <c r="AC308" s="182" t="n">
        <f aca="false">SUM(AC309)</f>
        <v>40000</v>
      </c>
      <c r="AD308" s="182" t="n">
        <f aca="false">SUM(AD309)</f>
        <v>40000</v>
      </c>
      <c r="AE308" s="182" t="n">
        <f aca="false">SUM(AE309)</f>
        <v>0</v>
      </c>
      <c r="AF308" s="182" t="n">
        <f aca="false">SUM(AF309)</f>
        <v>0</v>
      </c>
      <c r="AG308" s="182" t="n">
        <f aca="false">SUM(AG309)</f>
        <v>40000</v>
      </c>
      <c r="AH308" s="182" t="n">
        <f aca="false">SUM(AH309)</f>
        <v>0</v>
      </c>
      <c r="AI308" s="182" t="n">
        <f aca="false">SUM(AI309)</f>
        <v>40000</v>
      </c>
      <c r="AJ308" s="182" t="n">
        <f aca="false">SUM(AJ309)</f>
        <v>27500</v>
      </c>
      <c r="AK308" s="182" t="n">
        <f aca="false">SUM(AK309)</f>
        <v>40000</v>
      </c>
      <c r="AL308" s="182" t="n">
        <f aca="false">SUM(AL309)</f>
        <v>0</v>
      </c>
      <c r="AM308" s="182" t="n">
        <f aca="false">SUM(AM309)</f>
        <v>0</v>
      </c>
      <c r="AN308" s="182" t="n">
        <f aca="false">SUM(AN309)</f>
        <v>40000</v>
      </c>
      <c r="AO308" s="176" t="n">
        <f aca="false">SUM(AN308/$AN$10)</f>
        <v>5308.91233658504</v>
      </c>
      <c r="AP308" s="183" t="n">
        <f aca="false">SUM(AP309)</f>
        <v>40000</v>
      </c>
      <c r="AQ308" s="183" t="n">
        <f aca="false">SUM(AQ309)</f>
        <v>0</v>
      </c>
      <c r="AR308" s="176" t="n">
        <f aca="false">SUM(AP308/$AN$10)</f>
        <v>5308.91233658504</v>
      </c>
      <c r="AS308" s="183" t="n">
        <f aca="false">SUM(AS309)</f>
        <v>40000</v>
      </c>
      <c r="AT308" s="183" t="n">
        <f aca="false">SUM(AT309)</f>
        <v>0</v>
      </c>
      <c r="AU308" s="176" t="n">
        <f aca="false">SUM(AU309)</f>
        <v>1327</v>
      </c>
      <c r="AV308" s="177" t="n">
        <f aca="false">SUM(AU308/AR308*100)</f>
        <v>24.99570375</v>
      </c>
      <c r="BB308" s="19" t="n">
        <f aca="false">SUM(AW308+AX308+AY308+AZ308+BA308)</f>
        <v>0</v>
      </c>
      <c r="BC308" s="143" t="n">
        <f aca="false">SUM(AU308-BB308)</f>
        <v>1327</v>
      </c>
    </row>
    <row r="309" customFormat="false" ht="12.75" hidden="true" customHeight="false" outlineLevel="0" collapsed="false">
      <c r="A309" s="171"/>
      <c r="B309" s="172"/>
      <c r="C309" s="172"/>
      <c r="D309" s="172"/>
      <c r="E309" s="172"/>
      <c r="F309" s="172"/>
      <c r="G309" s="172"/>
      <c r="H309" s="172"/>
      <c r="I309" s="185" t="s">
        <v>452</v>
      </c>
      <c r="J309" s="186"/>
      <c r="K309" s="182" t="n">
        <f aca="false">SUM(K311)</f>
        <v>26000</v>
      </c>
      <c r="L309" s="182" t="n">
        <f aca="false">SUM(L311)</f>
        <v>95000</v>
      </c>
      <c r="M309" s="182" t="n">
        <f aca="false">SUM(M311)</f>
        <v>95000</v>
      </c>
      <c r="N309" s="182" t="n">
        <f aca="false">SUM(N311)</f>
        <v>5000</v>
      </c>
      <c r="O309" s="182" t="n">
        <f aca="false">SUM(O311)</f>
        <v>5000</v>
      </c>
      <c r="P309" s="182" t="n">
        <f aca="false">SUM(P311)</f>
        <v>15000</v>
      </c>
      <c r="Q309" s="182" t="n">
        <f aca="false">SUM(Q311)</f>
        <v>15000</v>
      </c>
      <c r="R309" s="182" t="n">
        <f aca="false">SUM(R311)</f>
        <v>0</v>
      </c>
      <c r="S309" s="182" t="n">
        <f aca="false">SUM(S311)</f>
        <v>15000</v>
      </c>
      <c r="T309" s="182" t="n">
        <f aca="false">SUM(T311)</f>
        <v>0</v>
      </c>
      <c r="U309" s="182" t="n">
        <f aca="false">SUM(U311)</f>
        <v>0</v>
      </c>
      <c r="V309" s="182" t="n">
        <f aca="false">SUM(V311)</f>
        <v>100</v>
      </c>
      <c r="W309" s="182" t="n">
        <f aca="false">SUM(W311)</f>
        <v>15000</v>
      </c>
      <c r="X309" s="182" t="n">
        <f aca="false">SUM(X311)</f>
        <v>40000</v>
      </c>
      <c r="Y309" s="182" t="n">
        <f aca="false">SUM(Y311)</f>
        <v>40000</v>
      </c>
      <c r="Z309" s="182" t="n">
        <f aca="false">SUM(Z311)</f>
        <v>40000</v>
      </c>
      <c r="AA309" s="182" t="n">
        <f aca="false">SUM(AA311)</f>
        <v>40000</v>
      </c>
      <c r="AB309" s="182" t="n">
        <f aca="false">SUM(AB311)</f>
        <v>20000</v>
      </c>
      <c r="AC309" s="182" t="n">
        <f aca="false">SUM(AC311)</f>
        <v>40000</v>
      </c>
      <c r="AD309" s="182" t="n">
        <f aca="false">SUM(AD311)</f>
        <v>40000</v>
      </c>
      <c r="AE309" s="182" t="n">
        <f aca="false">SUM(AE311)</f>
        <v>0</v>
      </c>
      <c r="AF309" s="182" t="n">
        <f aca="false">SUM(AF311)</f>
        <v>0</v>
      </c>
      <c r="AG309" s="182" t="n">
        <f aca="false">SUM(AG311)</f>
        <v>40000</v>
      </c>
      <c r="AH309" s="182" t="n">
        <f aca="false">SUM(AH311)</f>
        <v>0</v>
      </c>
      <c r="AI309" s="182" t="n">
        <f aca="false">SUM(AI311)</f>
        <v>40000</v>
      </c>
      <c r="AJ309" s="182" t="n">
        <f aca="false">SUM(AJ311)</f>
        <v>27500</v>
      </c>
      <c r="AK309" s="182" t="n">
        <f aca="false">SUM(AK311)</f>
        <v>40000</v>
      </c>
      <c r="AL309" s="182" t="n">
        <f aca="false">SUM(AL311)</f>
        <v>0</v>
      </c>
      <c r="AM309" s="182" t="n">
        <f aca="false">SUM(AM311)</f>
        <v>0</v>
      </c>
      <c r="AN309" s="182" t="n">
        <f aca="false">SUM(AN311)</f>
        <v>40000</v>
      </c>
      <c r="AO309" s="176" t="n">
        <f aca="false">SUM(AN309/$AN$10)</f>
        <v>5308.91233658504</v>
      </c>
      <c r="AP309" s="183" t="n">
        <f aca="false">SUM(AP311)</f>
        <v>40000</v>
      </c>
      <c r="AQ309" s="183" t="n">
        <f aca="false">SUM(AQ311)</f>
        <v>0</v>
      </c>
      <c r="AR309" s="176" t="n">
        <f aca="false">SUM(AP309/$AN$10)</f>
        <v>5308.91233658504</v>
      </c>
      <c r="AS309" s="183" t="n">
        <f aca="false">SUM(AS311)</f>
        <v>40000</v>
      </c>
      <c r="AT309" s="183" t="n">
        <f aca="false">SUM(AT311)</f>
        <v>0</v>
      </c>
      <c r="AU309" s="176" t="n">
        <f aca="false">SUM(AU310)</f>
        <v>1327</v>
      </c>
      <c r="AV309" s="177" t="n">
        <f aca="false">SUM(AU309/AR309*100)</f>
        <v>24.99570375</v>
      </c>
      <c r="BB309" s="19" t="n">
        <f aca="false">SUM(AW309+AX309+AY309+AZ309+BA309)</f>
        <v>0</v>
      </c>
      <c r="BC309" s="143" t="n">
        <f aca="false">SUM(AU309-BB309)</f>
        <v>1327</v>
      </c>
    </row>
    <row r="310" customFormat="false" ht="12.75" hidden="true" customHeight="false" outlineLevel="0" collapsed="false">
      <c r="A310" s="171"/>
      <c r="B310" s="172" t="s">
        <v>229</v>
      </c>
      <c r="C310" s="172"/>
      <c r="D310" s="172"/>
      <c r="E310" s="172"/>
      <c r="F310" s="172"/>
      <c r="G310" s="172"/>
      <c r="H310" s="172"/>
      <c r="I310" s="201" t="s">
        <v>230</v>
      </c>
      <c r="J310" s="186" t="s">
        <v>28</v>
      </c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Z310" s="182"/>
      <c r="AA310" s="182"/>
      <c r="AB310" s="182"/>
      <c r="AC310" s="182"/>
      <c r="AD310" s="182"/>
      <c r="AE310" s="182"/>
      <c r="AF310" s="182"/>
      <c r="AG310" s="182"/>
      <c r="AH310" s="182"/>
      <c r="AI310" s="182"/>
      <c r="AJ310" s="182"/>
      <c r="AK310" s="182"/>
      <c r="AL310" s="182"/>
      <c r="AM310" s="182"/>
      <c r="AN310" s="182"/>
      <c r="AO310" s="176" t="n">
        <f aca="false">SUM(AN310/$AN$10)</f>
        <v>0</v>
      </c>
      <c r="AP310" s="183" t="n">
        <v>40000</v>
      </c>
      <c r="AQ310" s="183"/>
      <c r="AR310" s="176" t="n">
        <f aca="false">SUM(AP310/$AN$10)</f>
        <v>5308.91233658504</v>
      </c>
      <c r="AS310" s="183" t="n">
        <v>40000</v>
      </c>
      <c r="AT310" s="183"/>
      <c r="AU310" s="176" t="n">
        <f aca="false">SUM(AU311)</f>
        <v>1327</v>
      </c>
      <c r="AV310" s="177" t="n">
        <f aca="false">SUM(AU310/AR310*100)</f>
        <v>24.99570375</v>
      </c>
      <c r="BC310" s="143" t="n">
        <f aca="false">SUM(AU310-BB310)</f>
        <v>1327</v>
      </c>
    </row>
    <row r="311" customFormat="false" ht="12.75" hidden="true" customHeight="false" outlineLevel="0" collapsed="false">
      <c r="A311" s="211"/>
      <c r="B311" s="190"/>
      <c r="C311" s="190"/>
      <c r="D311" s="190"/>
      <c r="E311" s="190"/>
      <c r="F311" s="190"/>
      <c r="G311" s="190"/>
      <c r="H311" s="190"/>
      <c r="I311" s="191" t="n">
        <v>3</v>
      </c>
      <c r="J311" s="84" t="s">
        <v>64</v>
      </c>
      <c r="K311" s="212" t="n">
        <f aca="false">SUM(K312)</f>
        <v>26000</v>
      </c>
      <c r="L311" s="212" t="n">
        <f aca="false">SUM(L312)</f>
        <v>95000</v>
      </c>
      <c r="M311" s="212" t="n">
        <f aca="false">SUM(M312)</f>
        <v>95000</v>
      </c>
      <c r="N311" s="212" t="n">
        <f aca="false">SUM(N312)</f>
        <v>5000</v>
      </c>
      <c r="O311" s="212" t="n">
        <f aca="false">SUM(O312)</f>
        <v>5000</v>
      </c>
      <c r="P311" s="212" t="n">
        <f aca="false">SUM(P312)</f>
        <v>15000</v>
      </c>
      <c r="Q311" s="212" t="n">
        <f aca="false">SUM(Q312)</f>
        <v>15000</v>
      </c>
      <c r="R311" s="212" t="n">
        <f aca="false">SUM(R312)</f>
        <v>0</v>
      </c>
      <c r="S311" s="212" t="n">
        <f aca="false">SUM(S312)</f>
        <v>15000</v>
      </c>
      <c r="T311" s="212" t="n">
        <f aca="false">SUM(T312)</f>
        <v>0</v>
      </c>
      <c r="U311" s="212" t="n">
        <f aca="false">SUM(U312)</f>
        <v>0</v>
      </c>
      <c r="V311" s="212" t="n">
        <f aca="false">SUM(V312)</f>
        <v>100</v>
      </c>
      <c r="W311" s="212" t="n">
        <f aca="false">SUM(W312)</f>
        <v>15000</v>
      </c>
      <c r="X311" s="212" t="n">
        <f aca="false">SUM(X312)</f>
        <v>40000</v>
      </c>
      <c r="Y311" s="212" t="n">
        <f aca="false">SUM(Y312)</f>
        <v>40000</v>
      </c>
      <c r="Z311" s="212" t="n">
        <f aca="false">SUM(Z312)</f>
        <v>40000</v>
      </c>
      <c r="AA311" s="212" t="n">
        <f aca="false">SUM(AA312)</f>
        <v>40000</v>
      </c>
      <c r="AB311" s="212" t="n">
        <f aca="false">SUM(AB312)</f>
        <v>20000</v>
      </c>
      <c r="AC311" s="212" t="n">
        <f aca="false">SUM(AC312)</f>
        <v>40000</v>
      </c>
      <c r="AD311" s="212" t="n">
        <f aca="false">SUM(AD312)</f>
        <v>40000</v>
      </c>
      <c r="AE311" s="212" t="n">
        <f aca="false">SUM(AE312)</f>
        <v>0</v>
      </c>
      <c r="AF311" s="212" t="n">
        <f aca="false">SUM(AF312)</f>
        <v>0</v>
      </c>
      <c r="AG311" s="212" t="n">
        <f aca="false">SUM(AG312)</f>
        <v>40000</v>
      </c>
      <c r="AH311" s="212" t="n">
        <f aca="false">SUM(AH312)</f>
        <v>0</v>
      </c>
      <c r="AI311" s="212" t="n">
        <f aca="false">SUM(AI312)</f>
        <v>40000</v>
      </c>
      <c r="AJ311" s="212" t="n">
        <f aca="false">SUM(AJ312)</f>
        <v>27500</v>
      </c>
      <c r="AK311" s="212" t="n">
        <f aca="false">SUM(AK312)</f>
        <v>40000</v>
      </c>
      <c r="AL311" s="212" t="n">
        <f aca="false">SUM(AL312)</f>
        <v>0</v>
      </c>
      <c r="AM311" s="212" t="n">
        <f aca="false">SUM(AM312)</f>
        <v>0</v>
      </c>
      <c r="AN311" s="212" t="n">
        <f aca="false">SUM(AN312)</f>
        <v>40000</v>
      </c>
      <c r="AO311" s="176" t="n">
        <f aca="false">SUM(AN311/$AN$10)</f>
        <v>5308.91233658504</v>
      </c>
      <c r="AP311" s="183" t="n">
        <f aca="false">SUM(AP312)</f>
        <v>40000</v>
      </c>
      <c r="AQ311" s="183" t="n">
        <f aca="false">SUM(AQ312)</f>
        <v>0</v>
      </c>
      <c r="AR311" s="176" t="n">
        <f aca="false">SUM(AP311/$AN$10)</f>
        <v>5308.91233658504</v>
      </c>
      <c r="AS311" s="183" t="n">
        <f aca="false">SUM(AS312)</f>
        <v>40000</v>
      </c>
      <c r="AT311" s="183" t="n">
        <f aca="false">SUM(AT312)</f>
        <v>0</v>
      </c>
      <c r="AU311" s="176" t="n">
        <f aca="false">SUM(AU312)</f>
        <v>1327</v>
      </c>
      <c r="AV311" s="177" t="n">
        <f aca="false">SUM(AU311/AR311*100)</f>
        <v>24.99570375</v>
      </c>
      <c r="BB311" s="19" t="n">
        <f aca="false">SUM(AW311+AX311+AY311+AZ311+BA311)</f>
        <v>0</v>
      </c>
      <c r="BC311" s="143" t="n">
        <f aca="false">SUM(AU311-BB311)</f>
        <v>1327</v>
      </c>
    </row>
    <row r="312" customFormat="false" ht="12.75" hidden="true" customHeight="false" outlineLevel="0" collapsed="false">
      <c r="A312" s="211"/>
      <c r="B312" s="190"/>
      <c r="C312" s="190"/>
      <c r="D312" s="190"/>
      <c r="E312" s="190"/>
      <c r="F312" s="190"/>
      <c r="G312" s="190"/>
      <c r="H312" s="190"/>
      <c r="I312" s="191" t="n">
        <v>38</v>
      </c>
      <c r="J312" s="84" t="s">
        <v>70</v>
      </c>
      <c r="K312" s="212" t="n">
        <f aca="false">SUM(K313)</f>
        <v>26000</v>
      </c>
      <c r="L312" s="212" t="n">
        <f aca="false">SUM(L313)</f>
        <v>95000</v>
      </c>
      <c r="M312" s="212" t="n">
        <f aca="false">SUM(M313)</f>
        <v>95000</v>
      </c>
      <c r="N312" s="212" t="n">
        <f aca="false">SUM(N313)</f>
        <v>5000</v>
      </c>
      <c r="O312" s="212" t="n">
        <f aca="false">SUM(O313)</f>
        <v>5000</v>
      </c>
      <c r="P312" s="212" t="n">
        <f aca="false">SUM(P313)</f>
        <v>15000</v>
      </c>
      <c r="Q312" s="212" t="n">
        <f aca="false">SUM(Q313)</f>
        <v>15000</v>
      </c>
      <c r="R312" s="212" t="n">
        <f aca="false">SUM(R313)</f>
        <v>0</v>
      </c>
      <c r="S312" s="212" t="n">
        <f aca="false">SUM(S313)</f>
        <v>15000</v>
      </c>
      <c r="T312" s="212" t="n">
        <f aca="false">SUM(T313)</f>
        <v>0</v>
      </c>
      <c r="U312" s="212" t="n">
        <f aca="false">SUM(U313)</f>
        <v>0</v>
      </c>
      <c r="V312" s="212" t="n">
        <f aca="false">SUM(V313)</f>
        <v>100</v>
      </c>
      <c r="W312" s="212" t="n">
        <f aca="false">SUM(W313)</f>
        <v>15000</v>
      </c>
      <c r="X312" s="212" t="n">
        <f aca="false">SUM(X313)</f>
        <v>40000</v>
      </c>
      <c r="Y312" s="212" t="n">
        <f aca="false">SUM(Y313)</f>
        <v>40000</v>
      </c>
      <c r="Z312" s="212" t="n">
        <f aca="false">SUM(Z313)</f>
        <v>40000</v>
      </c>
      <c r="AA312" s="212" t="n">
        <f aca="false">SUM(AA313)</f>
        <v>40000</v>
      </c>
      <c r="AB312" s="212" t="n">
        <f aca="false">SUM(AB313)</f>
        <v>20000</v>
      </c>
      <c r="AC312" s="212" t="n">
        <f aca="false">SUM(AC313)</f>
        <v>40000</v>
      </c>
      <c r="AD312" s="212" t="n">
        <f aca="false">SUM(AD313)</f>
        <v>40000</v>
      </c>
      <c r="AE312" s="212" t="n">
        <f aca="false">SUM(AE313)</f>
        <v>0</v>
      </c>
      <c r="AF312" s="212" t="n">
        <f aca="false">SUM(AF313)</f>
        <v>0</v>
      </c>
      <c r="AG312" s="212" t="n">
        <f aca="false">SUM(AG313)</f>
        <v>40000</v>
      </c>
      <c r="AH312" s="212" t="n">
        <f aca="false">SUM(AH313)</f>
        <v>0</v>
      </c>
      <c r="AI312" s="212" t="n">
        <f aca="false">SUM(AI313)</f>
        <v>40000</v>
      </c>
      <c r="AJ312" s="212" t="n">
        <f aca="false">SUM(AJ313)</f>
        <v>27500</v>
      </c>
      <c r="AK312" s="212" t="n">
        <f aca="false">SUM(AK313)</f>
        <v>40000</v>
      </c>
      <c r="AL312" s="212" t="n">
        <f aca="false">SUM(AL313)</f>
        <v>0</v>
      </c>
      <c r="AM312" s="212" t="n">
        <f aca="false">SUM(AM313)</f>
        <v>0</v>
      </c>
      <c r="AN312" s="212" t="n">
        <f aca="false">SUM(AN313)</f>
        <v>40000</v>
      </c>
      <c r="AO312" s="176" t="n">
        <f aca="false">SUM(AN312/$AN$10)</f>
        <v>5308.91233658504</v>
      </c>
      <c r="AP312" s="183" t="n">
        <f aca="false">SUM(AP313)</f>
        <v>40000</v>
      </c>
      <c r="AQ312" s="183"/>
      <c r="AR312" s="176" t="n">
        <f aca="false">SUM(AP312/$AN$10)</f>
        <v>5308.91233658504</v>
      </c>
      <c r="AS312" s="183" t="n">
        <v>40000</v>
      </c>
      <c r="AT312" s="183"/>
      <c r="AU312" s="176" t="n">
        <f aca="false">SUM(AU313)</f>
        <v>1327</v>
      </c>
      <c r="AV312" s="177" t="n">
        <f aca="false">SUM(AU312/AR312*100)</f>
        <v>24.99570375</v>
      </c>
      <c r="BB312" s="19" t="n">
        <f aca="false">SUM(AW312+AX312+AY312+AZ312+BA312)</f>
        <v>0</v>
      </c>
      <c r="BC312" s="143" t="n">
        <f aca="false">SUM(AU312-BB312)</f>
        <v>1327</v>
      </c>
    </row>
    <row r="313" customFormat="false" ht="12.75" hidden="true" customHeight="false" outlineLevel="0" collapsed="false">
      <c r="A313" s="221"/>
      <c r="B313" s="194" t="s">
        <v>83</v>
      </c>
      <c r="C313" s="194"/>
      <c r="D313" s="194"/>
      <c r="E313" s="194"/>
      <c r="F313" s="194"/>
      <c r="G313" s="194"/>
      <c r="H313" s="194"/>
      <c r="I313" s="195" t="n">
        <v>381</v>
      </c>
      <c r="J313" s="196" t="s">
        <v>220</v>
      </c>
      <c r="K313" s="212" t="n">
        <f aca="false">SUM(K314)</f>
        <v>26000</v>
      </c>
      <c r="L313" s="212" t="n">
        <f aca="false">SUM(L314)</f>
        <v>95000</v>
      </c>
      <c r="M313" s="212" t="n">
        <f aca="false">SUM(M314)</f>
        <v>95000</v>
      </c>
      <c r="N313" s="198" t="n">
        <f aca="false">SUM(N314)</f>
        <v>5000</v>
      </c>
      <c r="O313" s="198" t="n">
        <f aca="false">SUM(O314)</f>
        <v>5000</v>
      </c>
      <c r="P313" s="198" t="n">
        <f aca="false">SUM(P314)</f>
        <v>15000</v>
      </c>
      <c r="Q313" s="198" t="n">
        <f aca="false">SUM(Q314)</f>
        <v>15000</v>
      </c>
      <c r="R313" s="198" t="n">
        <f aca="false">SUM(R314)</f>
        <v>0</v>
      </c>
      <c r="S313" s="198" t="n">
        <f aca="false">SUM(S314)</f>
        <v>15000</v>
      </c>
      <c r="T313" s="198" t="n">
        <f aca="false">SUM(T314)</f>
        <v>0</v>
      </c>
      <c r="U313" s="198" t="n">
        <f aca="false">SUM(U314)</f>
        <v>0</v>
      </c>
      <c r="V313" s="198" t="n">
        <f aca="false">SUM(V314)</f>
        <v>100</v>
      </c>
      <c r="W313" s="198" t="n">
        <f aca="false">SUM(W314)</f>
        <v>15000</v>
      </c>
      <c r="X313" s="198" t="n">
        <f aca="false">SUM(X314)</f>
        <v>40000</v>
      </c>
      <c r="Y313" s="198" t="n">
        <f aca="false">SUM(Y314)</f>
        <v>40000</v>
      </c>
      <c r="Z313" s="198" t="n">
        <f aca="false">SUM(Z314)</f>
        <v>40000</v>
      </c>
      <c r="AA313" s="198" t="n">
        <f aca="false">SUM(AA314)</f>
        <v>40000</v>
      </c>
      <c r="AB313" s="198" t="n">
        <f aca="false">SUM(AB314)</f>
        <v>20000</v>
      </c>
      <c r="AC313" s="198" t="n">
        <f aca="false">SUM(AC314)</f>
        <v>40000</v>
      </c>
      <c r="AD313" s="198" t="n">
        <f aca="false">SUM(AD314)</f>
        <v>40000</v>
      </c>
      <c r="AE313" s="198" t="n">
        <f aca="false">SUM(AE314)</f>
        <v>0</v>
      </c>
      <c r="AF313" s="198" t="n">
        <f aca="false">SUM(AF314)</f>
        <v>0</v>
      </c>
      <c r="AG313" s="198" t="n">
        <f aca="false">SUM(AG314)</f>
        <v>40000</v>
      </c>
      <c r="AH313" s="198" t="n">
        <f aca="false">SUM(AH314)</f>
        <v>0</v>
      </c>
      <c r="AI313" s="198" t="n">
        <f aca="false">SUM(AI314)</f>
        <v>40000</v>
      </c>
      <c r="AJ313" s="198" t="n">
        <f aca="false">SUM(AJ314)</f>
        <v>27500</v>
      </c>
      <c r="AK313" s="198" t="n">
        <f aca="false">SUM(AK314)</f>
        <v>40000</v>
      </c>
      <c r="AL313" s="198" t="n">
        <f aca="false">SUM(AL314)</f>
        <v>0</v>
      </c>
      <c r="AM313" s="198" t="n">
        <f aca="false">SUM(AM314)</f>
        <v>0</v>
      </c>
      <c r="AN313" s="198" t="n">
        <f aca="false">SUM(AN314)</f>
        <v>40000</v>
      </c>
      <c r="AO313" s="176" t="n">
        <f aca="false">SUM(AN313/$AN$10)</f>
        <v>5308.91233658504</v>
      </c>
      <c r="AP313" s="210" t="n">
        <f aca="false">SUM(AP314)</f>
        <v>40000</v>
      </c>
      <c r="AQ313" s="210"/>
      <c r="AR313" s="176" t="n">
        <f aca="false">SUM(AP313/$AN$10)</f>
        <v>5308.91233658504</v>
      </c>
      <c r="AS313" s="210"/>
      <c r="AT313" s="210"/>
      <c r="AU313" s="176" t="n">
        <f aca="false">SUM(AU314)</f>
        <v>1327</v>
      </c>
      <c r="AV313" s="177" t="n">
        <f aca="false">SUM(AU313/AR313*100)</f>
        <v>24.99570375</v>
      </c>
      <c r="BB313" s="19" t="n">
        <f aca="false">SUM(AW313+AX313+AY313+AZ313+BA313)</f>
        <v>0</v>
      </c>
      <c r="BC313" s="143" t="n">
        <f aca="false">SUM(AU313-BB313)</f>
        <v>1327</v>
      </c>
    </row>
    <row r="314" customFormat="false" ht="12.75" hidden="true" customHeight="false" outlineLevel="0" collapsed="false">
      <c r="A314" s="221"/>
      <c r="B314" s="194"/>
      <c r="C314" s="194"/>
      <c r="D314" s="194"/>
      <c r="E314" s="194"/>
      <c r="F314" s="194"/>
      <c r="G314" s="194"/>
      <c r="H314" s="194"/>
      <c r="I314" s="195" t="n">
        <v>38113</v>
      </c>
      <c r="J314" s="196" t="s">
        <v>453</v>
      </c>
      <c r="K314" s="197" t="n">
        <v>26000</v>
      </c>
      <c r="L314" s="197" t="n">
        <v>95000</v>
      </c>
      <c r="M314" s="197" t="n">
        <v>95000</v>
      </c>
      <c r="N314" s="197" t="n">
        <v>5000</v>
      </c>
      <c r="O314" s="197" t="n">
        <v>5000</v>
      </c>
      <c r="P314" s="197" t="n">
        <v>15000</v>
      </c>
      <c r="Q314" s="197" t="n">
        <v>15000</v>
      </c>
      <c r="R314" s="197"/>
      <c r="S314" s="197" t="n">
        <v>15000</v>
      </c>
      <c r="T314" s="197"/>
      <c r="U314" s="197"/>
      <c r="V314" s="176" t="n">
        <f aca="false">S314/P314*100</f>
        <v>100</v>
      </c>
      <c r="W314" s="176" t="n">
        <v>15000</v>
      </c>
      <c r="X314" s="197" t="n">
        <v>40000</v>
      </c>
      <c r="Y314" s="197" t="n">
        <v>40000</v>
      </c>
      <c r="Z314" s="197" t="n">
        <v>40000</v>
      </c>
      <c r="AA314" s="197" t="n">
        <v>40000</v>
      </c>
      <c r="AB314" s="197" t="n">
        <v>20000</v>
      </c>
      <c r="AC314" s="197" t="n">
        <v>40000</v>
      </c>
      <c r="AD314" s="197" t="n">
        <v>40000</v>
      </c>
      <c r="AE314" s="197"/>
      <c r="AF314" s="197"/>
      <c r="AG314" s="198" t="n">
        <f aca="false">SUM(AD314+AE314-AF314)</f>
        <v>40000</v>
      </c>
      <c r="AH314" s="197"/>
      <c r="AI314" s="197" t="n">
        <v>40000</v>
      </c>
      <c r="AJ314" s="129" t="n">
        <v>27500</v>
      </c>
      <c r="AK314" s="197" t="n">
        <v>40000</v>
      </c>
      <c r="AL314" s="197"/>
      <c r="AM314" s="197"/>
      <c r="AN314" s="129" t="n">
        <f aca="false">SUM(AK314+AL314-AM314)</f>
        <v>40000</v>
      </c>
      <c r="AO314" s="176" t="n">
        <f aca="false">SUM(AN314/$AN$10)</f>
        <v>5308.91233658504</v>
      </c>
      <c r="AP314" s="131" t="n">
        <v>40000</v>
      </c>
      <c r="AQ314" s="131"/>
      <c r="AR314" s="176" t="n">
        <f aca="false">SUM(AP314/$AN$10)</f>
        <v>5308.91233658504</v>
      </c>
      <c r="AS314" s="131"/>
      <c r="AT314" s="131"/>
      <c r="AU314" s="176" t="n">
        <v>1327</v>
      </c>
      <c r="AV314" s="177" t="n">
        <f aca="false">SUM(AU314/AR314*100)</f>
        <v>24.99570375</v>
      </c>
      <c r="AW314" s="19" t="n">
        <v>1327</v>
      </c>
      <c r="BB314" s="19" t="n">
        <f aca="false">SUM(AW314+AX314+AY314+AZ314+BA314)</f>
        <v>1327</v>
      </c>
      <c r="BC314" s="143" t="n">
        <f aca="false">SUM(AU314-BB314)</f>
        <v>0</v>
      </c>
    </row>
    <row r="315" customFormat="false" ht="12.75" hidden="true" customHeight="false" outlineLevel="0" collapsed="false">
      <c r="A315" s="171" t="s">
        <v>454</v>
      </c>
      <c r="B315" s="172"/>
      <c r="C315" s="172"/>
      <c r="D315" s="172"/>
      <c r="E315" s="172"/>
      <c r="F315" s="172"/>
      <c r="G315" s="172"/>
      <c r="H315" s="172"/>
      <c r="I315" s="185" t="s">
        <v>207</v>
      </c>
      <c r="J315" s="186" t="s">
        <v>455</v>
      </c>
      <c r="K315" s="182" t="n">
        <f aca="false">SUM(K316)</f>
        <v>13000</v>
      </c>
      <c r="L315" s="182" t="n">
        <f aca="false">SUM(L316)</f>
        <v>0</v>
      </c>
      <c r="M315" s="182" t="n">
        <f aca="false">SUM(M316)</f>
        <v>0</v>
      </c>
      <c r="N315" s="182" t="n">
        <f aca="false">SUM(N316)</f>
        <v>14000</v>
      </c>
      <c r="O315" s="182" t="n">
        <f aca="false">SUM(O316)</f>
        <v>14000</v>
      </c>
      <c r="P315" s="182" t="n">
        <f aca="false">SUM(P316)</f>
        <v>20000</v>
      </c>
      <c r="Q315" s="182" t="n">
        <f aca="false">SUM(Q316)</f>
        <v>20000</v>
      </c>
      <c r="R315" s="182" t="n">
        <f aca="false">SUM(R316)</f>
        <v>15200</v>
      </c>
      <c r="S315" s="182" t="n">
        <f aca="false">SUM(S316)</f>
        <v>25000</v>
      </c>
      <c r="T315" s="182" t="n">
        <f aca="false">SUM(T316)</f>
        <v>17700</v>
      </c>
      <c r="U315" s="182" t="n">
        <f aca="false">SUM(U316)</f>
        <v>0</v>
      </c>
      <c r="V315" s="182" t="n">
        <f aca="false">SUM(V316)</f>
        <v>125</v>
      </c>
      <c r="W315" s="182" t="n">
        <f aca="false">SUM(W316)</f>
        <v>25000</v>
      </c>
      <c r="X315" s="182" t="n">
        <f aca="false">SUM(X316)</f>
        <v>60000</v>
      </c>
      <c r="Y315" s="182" t="n">
        <f aca="false">SUM(Y316)</f>
        <v>10000</v>
      </c>
      <c r="Z315" s="182" t="n">
        <f aca="false">SUM(Z316)</f>
        <v>15000</v>
      </c>
      <c r="AA315" s="182" t="n">
        <f aca="false">SUM(AA316)</f>
        <v>15000</v>
      </c>
      <c r="AB315" s="182" t="n">
        <f aca="false">SUM(AB316)</f>
        <v>4500</v>
      </c>
      <c r="AC315" s="182" t="n">
        <f aca="false">SUM(AC316)</f>
        <v>15000</v>
      </c>
      <c r="AD315" s="182" t="n">
        <f aca="false">SUM(AD316)</f>
        <v>15000</v>
      </c>
      <c r="AE315" s="182" t="n">
        <f aca="false">SUM(AE316)</f>
        <v>0</v>
      </c>
      <c r="AF315" s="182" t="n">
        <f aca="false">SUM(AF316)</f>
        <v>0</v>
      </c>
      <c r="AG315" s="182" t="n">
        <f aca="false">SUM(AG316)</f>
        <v>15000</v>
      </c>
      <c r="AH315" s="182" t="n">
        <f aca="false">SUM(AH316)</f>
        <v>0</v>
      </c>
      <c r="AI315" s="182" t="n">
        <f aca="false">SUM(AI316)</f>
        <v>15000</v>
      </c>
      <c r="AJ315" s="182" t="n">
        <f aca="false">SUM(AJ316)</f>
        <v>0</v>
      </c>
      <c r="AK315" s="182" t="n">
        <f aca="false">SUM(AK316)</f>
        <v>15000</v>
      </c>
      <c r="AL315" s="182" t="n">
        <f aca="false">SUM(AL316)</f>
        <v>0</v>
      </c>
      <c r="AM315" s="182" t="n">
        <f aca="false">SUM(AM316)</f>
        <v>0</v>
      </c>
      <c r="AN315" s="182" t="n">
        <f aca="false">SUM(AN316)</f>
        <v>15000</v>
      </c>
      <c r="AO315" s="176" t="n">
        <f aca="false">SUM(AN315/$AN$10)</f>
        <v>1990.84212621939</v>
      </c>
      <c r="AP315" s="183" t="n">
        <f aca="false">SUM(AP316)</f>
        <v>15000</v>
      </c>
      <c r="AQ315" s="183" t="n">
        <f aca="false">SUM(AQ316)</f>
        <v>0</v>
      </c>
      <c r="AR315" s="176" t="n">
        <f aca="false">SUM(AP315/$AN$10)</f>
        <v>1990.84212621939</v>
      </c>
      <c r="AS315" s="183" t="n">
        <f aca="false">SUM(AS316)</f>
        <v>15000</v>
      </c>
      <c r="AT315" s="183" t="n">
        <f aca="false">SUM(AT316)</f>
        <v>0</v>
      </c>
      <c r="AU315" s="176" t="n">
        <v>0</v>
      </c>
      <c r="AV315" s="177" t="n">
        <f aca="false">SUM(AU315/AR315*100)</f>
        <v>0</v>
      </c>
      <c r="BB315" s="19" t="n">
        <f aca="false">SUM(AW315+AX315+AY315+AZ315+BA315)</f>
        <v>0</v>
      </c>
      <c r="BC315" s="143" t="n">
        <f aca="false">SUM(AU315-BB315)</f>
        <v>0</v>
      </c>
    </row>
    <row r="316" customFormat="false" ht="12.75" hidden="true" customHeight="false" outlineLevel="0" collapsed="false">
      <c r="A316" s="171"/>
      <c r="B316" s="172"/>
      <c r="C316" s="172"/>
      <c r="D316" s="172"/>
      <c r="E316" s="172"/>
      <c r="F316" s="172"/>
      <c r="G316" s="172"/>
      <c r="H316" s="172"/>
      <c r="I316" s="185" t="s">
        <v>452</v>
      </c>
      <c r="J316" s="186"/>
      <c r="K316" s="182" t="n">
        <f aca="false">SUM(K318)</f>
        <v>13000</v>
      </c>
      <c r="L316" s="182" t="n">
        <f aca="false">SUM(L318)</f>
        <v>0</v>
      </c>
      <c r="M316" s="182" t="n">
        <f aca="false">SUM(M318)</f>
        <v>0</v>
      </c>
      <c r="N316" s="182" t="n">
        <f aca="false">SUM(N318)</f>
        <v>14000</v>
      </c>
      <c r="O316" s="182" t="n">
        <f aca="false">SUM(O318)</f>
        <v>14000</v>
      </c>
      <c r="P316" s="182" t="n">
        <f aca="false">SUM(P318)</f>
        <v>20000</v>
      </c>
      <c r="Q316" s="182" t="n">
        <f aca="false">SUM(Q318)</f>
        <v>20000</v>
      </c>
      <c r="R316" s="182" t="n">
        <f aca="false">SUM(R318)</f>
        <v>15200</v>
      </c>
      <c r="S316" s="182" t="n">
        <f aca="false">SUM(S318)</f>
        <v>25000</v>
      </c>
      <c r="T316" s="182" t="n">
        <f aca="false">SUM(T318)</f>
        <v>17700</v>
      </c>
      <c r="U316" s="182" t="n">
        <f aca="false">SUM(U318)</f>
        <v>0</v>
      </c>
      <c r="V316" s="182" t="n">
        <f aca="false">SUM(V318)</f>
        <v>125</v>
      </c>
      <c r="W316" s="182" t="n">
        <f aca="false">SUM(W318)</f>
        <v>25000</v>
      </c>
      <c r="X316" s="182" t="n">
        <f aca="false">SUM(X318)</f>
        <v>60000</v>
      </c>
      <c r="Y316" s="182" t="n">
        <f aca="false">SUM(Y318)</f>
        <v>10000</v>
      </c>
      <c r="Z316" s="182" t="n">
        <f aca="false">SUM(Z318)</f>
        <v>15000</v>
      </c>
      <c r="AA316" s="182" t="n">
        <f aca="false">SUM(AA318)</f>
        <v>15000</v>
      </c>
      <c r="AB316" s="182" t="n">
        <f aca="false">SUM(AB318)</f>
        <v>4500</v>
      </c>
      <c r="AC316" s="182" t="n">
        <f aca="false">SUM(AC318)</f>
        <v>15000</v>
      </c>
      <c r="AD316" s="182" t="n">
        <f aca="false">SUM(AD318)</f>
        <v>15000</v>
      </c>
      <c r="AE316" s="182" t="n">
        <f aca="false">SUM(AE318)</f>
        <v>0</v>
      </c>
      <c r="AF316" s="182" t="n">
        <f aca="false">SUM(AF318)</f>
        <v>0</v>
      </c>
      <c r="AG316" s="182" t="n">
        <f aca="false">SUM(AG318)</f>
        <v>15000</v>
      </c>
      <c r="AH316" s="182" t="n">
        <f aca="false">SUM(AH318)</f>
        <v>0</v>
      </c>
      <c r="AI316" s="182" t="n">
        <f aca="false">SUM(AI318)</f>
        <v>15000</v>
      </c>
      <c r="AJ316" s="182" t="n">
        <f aca="false">SUM(AJ318)</f>
        <v>0</v>
      </c>
      <c r="AK316" s="182" t="n">
        <f aca="false">SUM(AK318)</f>
        <v>15000</v>
      </c>
      <c r="AL316" s="182" t="n">
        <f aca="false">SUM(AL318)</f>
        <v>0</v>
      </c>
      <c r="AM316" s="182" t="n">
        <f aca="false">SUM(AM318)</f>
        <v>0</v>
      </c>
      <c r="AN316" s="182" t="n">
        <f aca="false">SUM(AN318)</f>
        <v>15000</v>
      </c>
      <c r="AO316" s="176" t="n">
        <f aca="false">SUM(AN316/$AN$10)</f>
        <v>1990.84212621939</v>
      </c>
      <c r="AP316" s="183" t="n">
        <f aca="false">SUM(AP318)</f>
        <v>15000</v>
      </c>
      <c r="AQ316" s="183" t="n">
        <f aca="false">SUM(AQ318)</f>
        <v>0</v>
      </c>
      <c r="AR316" s="176" t="n">
        <f aca="false">SUM(AP316/$AN$10)</f>
        <v>1990.84212621939</v>
      </c>
      <c r="AS316" s="183" t="n">
        <f aca="false">SUM(AS318)</f>
        <v>15000</v>
      </c>
      <c r="AT316" s="183" t="n">
        <f aca="false">SUM(AT318)</f>
        <v>0</v>
      </c>
      <c r="AU316" s="176" t="n">
        <v>0</v>
      </c>
      <c r="AV316" s="177" t="n">
        <f aca="false">SUM(AU316/AR316*100)</f>
        <v>0</v>
      </c>
      <c r="BB316" s="19" t="n">
        <f aca="false">SUM(AW316+AX316+AY316+AZ316+BA316)</f>
        <v>0</v>
      </c>
      <c r="BC316" s="143" t="n">
        <f aca="false">SUM(AU316-BB316)</f>
        <v>0</v>
      </c>
    </row>
    <row r="317" customFormat="false" ht="12.75" hidden="true" customHeight="false" outlineLevel="0" collapsed="false">
      <c r="A317" s="171"/>
      <c r="B317" s="172" t="s">
        <v>229</v>
      </c>
      <c r="C317" s="172"/>
      <c r="D317" s="172"/>
      <c r="E317" s="172"/>
      <c r="F317" s="172"/>
      <c r="G317" s="172"/>
      <c r="H317" s="172"/>
      <c r="I317" s="201" t="s">
        <v>230</v>
      </c>
      <c r="J317" s="186" t="s">
        <v>28</v>
      </c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Z317" s="182"/>
      <c r="AA317" s="182"/>
      <c r="AB317" s="182"/>
      <c r="AC317" s="182"/>
      <c r="AD317" s="182"/>
      <c r="AE317" s="182"/>
      <c r="AF317" s="182"/>
      <c r="AG317" s="182"/>
      <c r="AH317" s="182"/>
      <c r="AI317" s="182"/>
      <c r="AJ317" s="182"/>
      <c r="AK317" s="182"/>
      <c r="AL317" s="182"/>
      <c r="AM317" s="182"/>
      <c r="AN317" s="182"/>
      <c r="AO317" s="176" t="n">
        <f aca="false">SUM(AN317/$AN$10)</f>
        <v>0</v>
      </c>
      <c r="AP317" s="183" t="n">
        <v>15000</v>
      </c>
      <c r="AQ317" s="183"/>
      <c r="AR317" s="176" t="n">
        <f aca="false">SUM(AP317/$AN$10)</f>
        <v>1990.84212621939</v>
      </c>
      <c r="AS317" s="183" t="n">
        <v>15000</v>
      </c>
      <c r="AT317" s="183"/>
      <c r="AU317" s="176" t="n">
        <v>0</v>
      </c>
      <c r="AV317" s="177" t="n">
        <f aca="false">SUM(AU317/AR317*100)</f>
        <v>0</v>
      </c>
      <c r="BC317" s="143" t="n">
        <f aca="false">SUM(AU317-BB317)</f>
        <v>0</v>
      </c>
    </row>
    <row r="318" customFormat="false" ht="12.75" hidden="true" customHeight="false" outlineLevel="0" collapsed="false">
      <c r="A318" s="211"/>
      <c r="B318" s="190"/>
      <c r="C318" s="190"/>
      <c r="D318" s="190"/>
      <c r="E318" s="190"/>
      <c r="F318" s="190"/>
      <c r="G318" s="190"/>
      <c r="H318" s="190"/>
      <c r="I318" s="191" t="n">
        <v>3</v>
      </c>
      <c r="J318" s="84" t="s">
        <v>64</v>
      </c>
      <c r="K318" s="212" t="n">
        <f aca="false">SUM(K319)</f>
        <v>13000</v>
      </c>
      <c r="L318" s="212" t="n">
        <f aca="false">SUM(L319)</f>
        <v>0</v>
      </c>
      <c r="M318" s="212" t="n">
        <f aca="false">SUM(M319)</f>
        <v>0</v>
      </c>
      <c r="N318" s="192" t="n">
        <f aca="false">SUM(N319)</f>
        <v>14000</v>
      </c>
      <c r="O318" s="192" t="n">
        <f aca="false">SUM(O319)</f>
        <v>14000</v>
      </c>
      <c r="P318" s="192" t="n">
        <f aca="false">SUM(P319)</f>
        <v>20000</v>
      </c>
      <c r="Q318" s="192" t="n">
        <f aca="false">SUM(Q319)</f>
        <v>20000</v>
      </c>
      <c r="R318" s="192" t="n">
        <f aca="false">SUM(R319)</f>
        <v>15200</v>
      </c>
      <c r="S318" s="192" t="n">
        <f aca="false">SUM(S319)</f>
        <v>25000</v>
      </c>
      <c r="T318" s="192" t="n">
        <f aca="false">SUM(T319)</f>
        <v>17700</v>
      </c>
      <c r="U318" s="192" t="n">
        <f aca="false">SUM(U319)</f>
        <v>0</v>
      </c>
      <c r="V318" s="192" t="n">
        <f aca="false">SUM(V319)</f>
        <v>125</v>
      </c>
      <c r="W318" s="192" t="n">
        <f aca="false">SUM(W319)</f>
        <v>25000</v>
      </c>
      <c r="X318" s="192" t="n">
        <f aca="false">SUM(X319)</f>
        <v>60000</v>
      </c>
      <c r="Y318" s="192" t="n">
        <f aca="false">SUM(Y319)</f>
        <v>10000</v>
      </c>
      <c r="Z318" s="192" t="n">
        <f aca="false">SUM(Z319)</f>
        <v>15000</v>
      </c>
      <c r="AA318" s="192" t="n">
        <f aca="false">SUM(AA319)</f>
        <v>15000</v>
      </c>
      <c r="AB318" s="192" t="n">
        <f aca="false">SUM(AB319)</f>
        <v>4500</v>
      </c>
      <c r="AC318" s="192" t="n">
        <f aca="false">SUM(AC319)</f>
        <v>15000</v>
      </c>
      <c r="AD318" s="192" t="n">
        <f aca="false">SUM(AD319)</f>
        <v>15000</v>
      </c>
      <c r="AE318" s="192" t="n">
        <f aca="false">SUM(AE319)</f>
        <v>0</v>
      </c>
      <c r="AF318" s="192" t="n">
        <f aca="false">SUM(AF319)</f>
        <v>0</v>
      </c>
      <c r="AG318" s="192" t="n">
        <f aca="false">SUM(AG319)</f>
        <v>15000</v>
      </c>
      <c r="AH318" s="192" t="n">
        <f aca="false">SUM(AH319)</f>
        <v>0</v>
      </c>
      <c r="AI318" s="192" t="n">
        <f aca="false">SUM(AI319)</f>
        <v>15000</v>
      </c>
      <c r="AJ318" s="192" t="n">
        <f aca="false">SUM(AJ319)</f>
        <v>0</v>
      </c>
      <c r="AK318" s="192" t="n">
        <f aca="false">SUM(AK319)</f>
        <v>15000</v>
      </c>
      <c r="AL318" s="192" t="n">
        <f aca="false">SUM(AL319)</f>
        <v>0</v>
      </c>
      <c r="AM318" s="192" t="n">
        <f aca="false">SUM(AM319)</f>
        <v>0</v>
      </c>
      <c r="AN318" s="192" t="n">
        <f aca="false">SUM(AN319)</f>
        <v>15000</v>
      </c>
      <c r="AO318" s="176" t="n">
        <f aca="false">SUM(AN318/$AN$10)</f>
        <v>1990.84212621939</v>
      </c>
      <c r="AP318" s="176" t="n">
        <f aca="false">SUM(AP319)</f>
        <v>15000</v>
      </c>
      <c r="AQ318" s="176" t="n">
        <f aca="false">SUM(AQ319)</f>
        <v>0</v>
      </c>
      <c r="AR318" s="176" t="n">
        <f aca="false">SUM(AP318/$AN$10)</f>
        <v>1990.84212621939</v>
      </c>
      <c r="AS318" s="176" t="n">
        <f aca="false">SUM(AS319)</f>
        <v>15000</v>
      </c>
      <c r="AT318" s="176" t="n">
        <f aca="false">SUM(AT319)</f>
        <v>0</v>
      </c>
      <c r="AU318" s="176" t="n">
        <v>0</v>
      </c>
      <c r="AV318" s="177" t="n">
        <f aca="false">SUM(AU318/AR318*100)</f>
        <v>0</v>
      </c>
      <c r="BB318" s="19" t="n">
        <f aca="false">SUM(AW318+AX318+AY318+AZ318+BA318)</f>
        <v>0</v>
      </c>
      <c r="BC318" s="143" t="n">
        <f aca="false">SUM(AU318-BB318)</f>
        <v>0</v>
      </c>
    </row>
    <row r="319" customFormat="false" ht="12.75" hidden="true" customHeight="false" outlineLevel="0" collapsed="false">
      <c r="A319" s="211"/>
      <c r="B319" s="190"/>
      <c r="C319" s="190"/>
      <c r="D319" s="190"/>
      <c r="E319" s="190"/>
      <c r="F319" s="190"/>
      <c r="G319" s="190"/>
      <c r="H319" s="190"/>
      <c r="I319" s="191" t="n">
        <v>38</v>
      </c>
      <c r="J319" s="84" t="s">
        <v>70</v>
      </c>
      <c r="K319" s="212" t="n">
        <f aca="false">SUM(K320)</f>
        <v>13000</v>
      </c>
      <c r="L319" s="212" t="n">
        <f aca="false">SUM(L320)</f>
        <v>0</v>
      </c>
      <c r="M319" s="212" t="n">
        <f aca="false">SUM(M320)</f>
        <v>0</v>
      </c>
      <c r="N319" s="192" t="n">
        <f aca="false">SUM(N320)</f>
        <v>14000</v>
      </c>
      <c r="O319" s="192" t="n">
        <f aca="false">SUM(O320)</f>
        <v>14000</v>
      </c>
      <c r="P319" s="192" t="n">
        <f aca="false">SUM(P320)</f>
        <v>20000</v>
      </c>
      <c r="Q319" s="192" t="n">
        <f aca="false">SUM(Q320)</f>
        <v>20000</v>
      </c>
      <c r="R319" s="192" t="n">
        <f aca="false">SUM(R320)</f>
        <v>15200</v>
      </c>
      <c r="S319" s="192" t="n">
        <f aca="false">SUM(S320)</f>
        <v>25000</v>
      </c>
      <c r="T319" s="192" t="n">
        <f aca="false">SUM(T320)</f>
        <v>17700</v>
      </c>
      <c r="U319" s="192" t="n">
        <f aca="false">SUM(U320)</f>
        <v>0</v>
      </c>
      <c r="V319" s="192" t="n">
        <f aca="false">SUM(V320)</f>
        <v>125</v>
      </c>
      <c r="W319" s="192" t="n">
        <f aca="false">SUM(W320)</f>
        <v>25000</v>
      </c>
      <c r="X319" s="192" t="n">
        <f aca="false">SUM(X320)</f>
        <v>60000</v>
      </c>
      <c r="Y319" s="192" t="n">
        <f aca="false">SUM(Y320)</f>
        <v>10000</v>
      </c>
      <c r="Z319" s="192" t="n">
        <f aca="false">SUM(Z320)</f>
        <v>15000</v>
      </c>
      <c r="AA319" s="192" t="n">
        <f aca="false">SUM(AA320)</f>
        <v>15000</v>
      </c>
      <c r="AB319" s="192" t="n">
        <f aca="false">SUM(AB320)</f>
        <v>4500</v>
      </c>
      <c r="AC319" s="192" t="n">
        <f aca="false">SUM(AC320)</f>
        <v>15000</v>
      </c>
      <c r="AD319" s="192" t="n">
        <f aca="false">SUM(AD320)</f>
        <v>15000</v>
      </c>
      <c r="AE319" s="192" t="n">
        <f aca="false">SUM(AE320)</f>
        <v>0</v>
      </c>
      <c r="AF319" s="192" t="n">
        <f aca="false">SUM(AF320)</f>
        <v>0</v>
      </c>
      <c r="AG319" s="192" t="n">
        <f aca="false">SUM(AG320)</f>
        <v>15000</v>
      </c>
      <c r="AH319" s="192" t="n">
        <f aca="false">SUM(AH320)</f>
        <v>0</v>
      </c>
      <c r="AI319" s="192" t="n">
        <f aca="false">SUM(AI320)</f>
        <v>15000</v>
      </c>
      <c r="AJ319" s="192" t="n">
        <f aca="false">SUM(AJ320)</f>
        <v>0</v>
      </c>
      <c r="AK319" s="192" t="n">
        <f aca="false">SUM(AK320)</f>
        <v>15000</v>
      </c>
      <c r="AL319" s="192" t="n">
        <f aca="false">SUM(AL320)</f>
        <v>0</v>
      </c>
      <c r="AM319" s="192" t="n">
        <f aca="false">SUM(AM320)</f>
        <v>0</v>
      </c>
      <c r="AN319" s="192" t="n">
        <f aca="false">SUM(AN320)</f>
        <v>15000</v>
      </c>
      <c r="AO319" s="176" t="n">
        <f aca="false">SUM(AN319/$AN$10)</f>
        <v>1990.84212621939</v>
      </c>
      <c r="AP319" s="176" t="n">
        <f aca="false">SUM(AP320)</f>
        <v>15000</v>
      </c>
      <c r="AQ319" s="176"/>
      <c r="AR319" s="176" t="n">
        <f aca="false">SUM(AP319/$AN$10)</f>
        <v>1990.84212621939</v>
      </c>
      <c r="AS319" s="176" t="n">
        <v>15000</v>
      </c>
      <c r="AT319" s="176"/>
      <c r="AU319" s="176" t="n">
        <v>0</v>
      </c>
      <c r="AV319" s="177" t="n">
        <f aca="false">SUM(AU319/AR319*100)</f>
        <v>0</v>
      </c>
      <c r="BB319" s="19" t="n">
        <f aca="false">SUM(AW319+AX319+AY319+AZ319+BA319)</f>
        <v>0</v>
      </c>
      <c r="BC319" s="143" t="n">
        <f aca="false">SUM(AU319-BB319)</f>
        <v>0</v>
      </c>
    </row>
    <row r="320" customFormat="false" ht="12.75" hidden="true" customHeight="false" outlineLevel="0" collapsed="false">
      <c r="A320" s="221"/>
      <c r="B320" s="194" t="s">
        <v>83</v>
      </c>
      <c r="C320" s="194"/>
      <c r="D320" s="194"/>
      <c r="E320" s="194"/>
      <c r="F320" s="194"/>
      <c r="G320" s="194"/>
      <c r="H320" s="194"/>
      <c r="I320" s="195" t="n">
        <v>381</v>
      </c>
      <c r="J320" s="196" t="s">
        <v>220</v>
      </c>
      <c r="K320" s="212" t="n">
        <f aca="false">SUM(K321)</f>
        <v>13000</v>
      </c>
      <c r="L320" s="212" t="n">
        <f aca="false">SUM(L321)</f>
        <v>0</v>
      </c>
      <c r="M320" s="212" t="n">
        <f aca="false">SUM(M321)</f>
        <v>0</v>
      </c>
      <c r="N320" s="197" t="n">
        <f aca="false">SUM(N321)</f>
        <v>14000</v>
      </c>
      <c r="O320" s="197" t="n">
        <f aca="false">SUM(O321)</f>
        <v>14000</v>
      </c>
      <c r="P320" s="197" t="n">
        <f aca="false">SUM(P321)</f>
        <v>20000</v>
      </c>
      <c r="Q320" s="197" t="n">
        <f aca="false">SUM(Q321)</f>
        <v>20000</v>
      </c>
      <c r="R320" s="197" t="n">
        <f aca="false">SUM(R321)</f>
        <v>15200</v>
      </c>
      <c r="S320" s="197" t="n">
        <f aca="false">SUM(S321)</f>
        <v>25000</v>
      </c>
      <c r="T320" s="197" t="n">
        <f aca="false">SUM(T321)</f>
        <v>17700</v>
      </c>
      <c r="U320" s="197" t="n">
        <f aca="false">SUM(U321)</f>
        <v>0</v>
      </c>
      <c r="V320" s="197" t="n">
        <f aca="false">SUM(V321)</f>
        <v>125</v>
      </c>
      <c r="W320" s="197" t="n">
        <f aca="false">SUM(W321)</f>
        <v>25000</v>
      </c>
      <c r="X320" s="197" t="n">
        <f aca="false">SUM(X321)</f>
        <v>60000</v>
      </c>
      <c r="Y320" s="197" t="n">
        <f aca="false">SUM(Y321)</f>
        <v>10000</v>
      </c>
      <c r="Z320" s="197" t="n">
        <f aca="false">SUM(Z321)</f>
        <v>15000</v>
      </c>
      <c r="AA320" s="197" t="n">
        <f aca="false">SUM(AA321)</f>
        <v>15000</v>
      </c>
      <c r="AB320" s="197" t="n">
        <f aca="false">SUM(AB321)</f>
        <v>4500</v>
      </c>
      <c r="AC320" s="197" t="n">
        <f aca="false">SUM(AC321)</f>
        <v>15000</v>
      </c>
      <c r="AD320" s="197" t="n">
        <f aca="false">SUM(AD321)</f>
        <v>15000</v>
      </c>
      <c r="AE320" s="197" t="n">
        <f aca="false">SUM(AE321)</f>
        <v>0</v>
      </c>
      <c r="AF320" s="197" t="n">
        <f aca="false">SUM(AF321)</f>
        <v>0</v>
      </c>
      <c r="AG320" s="197" t="n">
        <f aca="false">SUM(AG321)</f>
        <v>15000</v>
      </c>
      <c r="AH320" s="197" t="n">
        <f aca="false">SUM(AH321)</f>
        <v>0</v>
      </c>
      <c r="AI320" s="197" t="n">
        <f aca="false">SUM(AI321)</f>
        <v>15000</v>
      </c>
      <c r="AJ320" s="197" t="n">
        <f aca="false">SUM(AJ321)</f>
        <v>0</v>
      </c>
      <c r="AK320" s="197" t="n">
        <f aca="false">SUM(AK321)</f>
        <v>15000</v>
      </c>
      <c r="AL320" s="197" t="n">
        <f aca="false">SUM(AL321)</f>
        <v>0</v>
      </c>
      <c r="AM320" s="197" t="n">
        <f aca="false">SUM(AM321)</f>
        <v>0</v>
      </c>
      <c r="AN320" s="197" t="n">
        <f aca="false">SUM(AN321)</f>
        <v>15000</v>
      </c>
      <c r="AO320" s="176" t="n">
        <f aca="false">SUM(AN320/$AN$10)</f>
        <v>1990.84212621939</v>
      </c>
      <c r="AP320" s="188" t="n">
        <f aca="false">SUM(AP321)</f>
        <v>15000</v>
      </c>
      <c r="AQ320" s="188"/>
      <c r="AR320" s="176" t="n">
        <f aca="false">SUM(AP320/$AN$10)</f>
        <v>1990.84212621939</v>
      </c>
      <c r="AS320" s="188"/>
      <c r="AT320" s="188"/>
      <c r="AU320" s="176" t="n">
        <v>0</v>
      </c>
      <c r="AV320" s="177" t="n">
        <f aca="false">SUM(AU320/AR320*100)</f>
        <v>0</v>
      </c>
      <c r="BB320" s="19" t="n">
        <f aca="false">SUM(AW320+AX320+AY320+AZ320+BA320)</f>
        <v>0</v>
      </c>
      <c r="BC320" s="143" t="n">
        <f aca="false">SUM(AU320-BB320)</f>
        <v>0</v>
      </c>
    </row>
    <row r="321" customFormat="false" ht="12.75" hidden="true" customHeight="false" outlineLevel="0" collapsed="false">
      <c r="A321" s="221"/>
      <c r="B321" s="194"/>
      <c r="C321" s="194"/>
      <c r="D321" s="194"/>
      <c r="E321" s="194"/>
      <c r="F321" s="194"/>
      <c r="G321" s="194"/>
      <c r="H321" s="194"/>
      <c r="I321" s="195" t="n">
        <v>38113</v>
      </c>
      <c r="J321" s="196" t="s">
        <v>456</v>
      </c>
      <c r="K321" s="197" t="n">
        <v>13000</v>
      </c>
      <c r="L321" s="197" t="n">
        <v>0</v>
      </c>
      <c r="M321" s="197" t="n">
        <v>0</v>
      </c>
      <c r="N321" s="197" t="n">
        <v>14000</v>
      </c>
      <c r="O321" s="197" t="n">
        <v>14000</v>
      </c>
      <c r="P321" s="197" t="n">
        <v>20000</v>
      </c>
      <c r="Q321" s="197" t="n">
        <v>20000</v>
      </c>
      <c r="R321" s="197" t="n">
        <v>15200</v>
      </c>
      <c r="S321" s="197" t="n">
        <v>25000</v>
      </c>
      <c r="T321" s="197" t="n">
        <v>17700</v>
      </c>
      <c r="U321" s="197"/>
      <c r="V321" s="176" t="n">
        <f aca="false">S321/P321*100</f>
        <v>125</v>
      </c>
      <c r="W321" s="176" t="n">
        <v>25000</v>
      </c>
      <c r="X321" s="197" t="n">
        <v>60000</v>
      </c>
      <c r="Y321" s="197" t="n">
        <v>10000</v>
      </c>
      <c r="Z321" s="197" t="n">
        <v>15000</v>
      </c>
      <c r="AA321" s="197" t="n">
        <v>15000</v>
      </c>
      <c r="AB321" s="197" t="n">
        <v>4500</v>
      </c>
      <c r="AC321" s="197" t="n">
        <v>15000</v>
      </c>
      <c r="AD321" s="197" t="n">
        <v>15000</v>
      </c>
      <c r="AE321" s="197"/>
      <c r="AF321" s="197"/>
      <c r="AG321" s="198" t="n">
        <f aca="false">SUM(AD321+AE321-AF321)</f>
        <v>15000</v>
      </c>
      <c r="AH321" s="197"/>
      <c r="AI321" s="197" t="n">
        <v>15000</v>
      </c>
      <c r="AJ321" s="129" t="n">
        <v>0</v>
      </c>
      <c r="AK321" s="197" t="n">
        <v>15000</v>
      </c>
      <c r="AL321" s="197"/>
      <c r="AM321" s="197"/>
      <c r="AN321" s="129" t="n">
        <f aca="false">SUM(AK321+AL321-AM321)</f>
        <v>15000</v>
      </c>
      <c r="AO321" s="176" t="n">
        <f aca="false">SUM(AN321/$AN$10)</f>
        <v>1990.84212621939</v>
      </c>
      <c r="AP321" s="131" t="n">
        <v>15000</v>
      </c>
      <c r="AQ321" s="131"/>
      <c r="AR321" s="176" t="n">
        <f aca="false">SUM(AP321/$AN$10)</f>
        <v>1990.84212621939</v>
      </c>
      <c r="AS321" s="131"/>
      <c r="AT321" s="131"/>
      <c r="AU321" s="176" t="n">
        <v>0</v>
      </c>
      <c r="AV321" s="177" t="n">
        <f aca="false">SUM(AU321/AR321*100)</f>
        <v>0</v>
      </c>
      <c r="BB321" s="19" t="n">
        <f aca="false">SUM(AW321+AX321+AY321+AZ321+BA321)</f>
        <v>0</v>
      </c>
      <c r="BC321" s="143" t="n">
        <f aca="false">SUM(AU321-BB321)</f>
        <v>0</v>
      </c>
    </row>
    <row r="322" customFormat="false" ht="12.75" hidden="true" customHeight="false" outlineLevel="0" collapsed="false">
      <c r="A322" s="171" t="s">
        <v>457</v>
      </c>
      <c r="B322" s="172"/>
      <c r="C322" s="172"/>
      <c r="D322" s="172"/>
      <c r="E322" s="172"/>
      <c r="F322" s="172"/>
      <c r="G322" s="172"/>
      <c r="H322" s="172"/>
      <c r="I322" s="185" t="s">
        <v>207</v>
      </c>
      <c r="J322" s="186" t="s">
        <v>458</v>
      </c>
      <c r="K322" s="187" t="n">
        <f aca="false">SUM(K323)</f>
        <v>7950.08</v>
      </c>
      <c r="L322" s="187" t="n">
        <f aca="false">SUM(L323)</f>
        <v>20000</v>
      </c>
      <c r="M322" s="187" t="n">
        <f aca="false">SUM(M323)</f>
        <v>20000</v>
      </c>
      <c r="N322" s="187" t="n">
        <f aca="false">SUM(N323)</f>
        <v>5000</v>
      </c>
      <c r="O322" s="187" t="n">
        <f aca="false">SUM(O323)</f>
        <v>5000</v>
      </c>
      <c r="P322" s="187" t="n">
        <f aca="false">SUM(P323)</f>
        <v>20000</v>
      </c>
      <c r="Q322" s="187" t="n">
        <f aca="false">SUM(Q323)</f>
        <v>20000</v>
      </c>
      <c r="R322" s="187" t="n">
        <f aca="false">SUM(R323)</f>
        <v>15000</v>
      </c>
      <c r="S322" s="187" t="n">
        <f aca="false">SUM(S323)</f>
        <v>20000</v>
      </c>
      <c r="T322" s="187" t="n">
        <f aca="false">SUM(T323)</f>
        <v>12500</v>
      </c>
      <c r="U322" s="187" t="n">
        <f aca="false">SUM(U323)</f>
        <v>0</v>
      </c>
      <c r="V322" s="187" t="n">
        <f aca="false">SUM(V323)</f>
        <v>100</v>
      </c>
      <c r="W322" s="187" t="n">
        <f aca="false">SUM(W323)</f>
        <v>20000</v>
      </c>
      <c r="X322" s="187" t="n">
        <f aca="false">SUM(X323)</f>
        <v>25000</v>
      </c>
      <c r="Y322" s="187" t="n">
        <f aca="false">SUM(Y323)</f>
        <v>25000</v>
      </c>
      <c r="Z322" s="187" t="n">
        <f aca="false">SUM(Z323)</f>
        <v>40000</v>
      </c>
      <c r="AA322" s="187" t="n">
        <f aca="false">SUM(AA323)</f>
        <v>40000</v>
      </c>
      <c r="AB322" s="187" t="n">
        <f aca="false">SUM(AB323)</f>
        <v>21000</v>
      </c>
      <c r="AC322" s="187" t="n">
        <f aca="false">SUM(AC323)</f>
        <v>40000</v>
      </c>
      <c r="AD322" s="187" t="n">
        <f aca="false">SUM(AD323)</f>
        <v>40000</v>
      </c>
      <c r="AE322" s="187" t="n">
        <f aca="false">SUM(AE323)</f>
        <v>0</v>
      </c>
      <c r="AF322" s="187" t="n">
        <f aca="false">SUM(AF323)</f>
        <v>0</v>
      </c>
      <c r="AG322" s="187" t="n">
        <f aca="false">SUM(AG323)</f>
        <v>40000</v>
      </c>
      <c r="AH322" s="187" t="n">
        <f aca="false">SUM(AH323)</f>
        <v>22500</v>
      </c>
      <c r="AI322" s="187" t="n">
        <f aca="false">SUM(AI323)</f>
        <v>40000</v>
      </c>
      <c r="AJ322" s="187" t="n">
        <f aca="false">SUM(AJ323)</f>
        <v>10000</v>
      </c>
      <c r="AK322" s="187" t="n">
        <f aca="false">SUM(AK323)</f>
        <v>40000</v>
      </c>
      <c r="AL322" s="187" t="n">
        <f aca="false">SUM(AL323)</f>
        <v>0</v>
      </c>
      <c r="AM322" s="187" t="n">
        <f aca="false">SUM(AM323)</f>
        <v>0</v>
      </c>
      <c r="AN322" s="187" t="n">
        <f aca="false">SUM(AN323)</f>
        <v>40000</v>
      </c>
      <c r="AO322" s="176" t="n">
        <f aca="false">SUM(AN322/$AN$10)</f>
        <v>5308.91233658504</v>
      </c>
      <c r="AP322" s="188" t="n">
        <f aca="false">SUM(AP323)</f>
        <v>40000</v>
      </c>
      <c r="AQ322" s="188" t="n">
        <f aca="false">SUM(AQ323)</f>
        <v>0</v>
      </c>
      <c r="AR322" s="176" t="n">
        <f aca="false">SUM(AP322/$AN$10)</f>
        <v>5308.91233658504</v>
      </c>
      <c r="AS322" s="188" t="n">
        <f aca="false">SUM(AS323)</f>
        <v>40000</v>
      </c>
      <c r="AT322" s="188" t="n">
        <f aca="false">SUM(AT323)</f>
        <v>0</v>
      </c>
      <c r="AU322" s="176" t="n">
        <f aca="false">SUM(AU323)</f>
        <v>1327</v>
      </c>
      <c r="AV322" s="177" t="n">
        <f aca="false">SUM(AU322/AR322*100)</f>
        <v>24.99570375</v>
      </c>
      <c r="BB322" s="19" t="n">
        <f aca="false">SUM(AW322+AX322+AY322+AZ322+BA322)</f>
        <v>0</v>
      </c>
      <c r="BC322" s="143" t="n">
        <f aca="false">SUM(AU322-BB322)</f>
        <v>1327</v>
      </c>
    </row>
    <row r="323" customFormat="false" ht="12.75" hidden="true" customHeight="false" outlineLevel="0" collapsed="false">
      <c r="A323" s="171"/>
      <c r="B323" s="172"/>
      <c r="C323" s="172"/>
      <c r="D323" s="172"/>
      <c r="E323" s="172"/>
      <c r="F323" s="172"/>
      <c r="G323" s="172"/>
      <c r="H323" s="172"/>
      <c r="I323" s="185" t="s">
        <v>452</v>
      </c>
      <c r="J323" s="186"/>
      <c r="K323" s="187" t="n">
        <f aca="false">SUM(K325)</f>
        <v>7950.08</v>
      </c>
      <c r="L323" s="187" t="n">
        <f aca="false">SUM(L325)</f>
        <v>20000</v>
      </c>
      <c r="M323" s="187" t="n">
        <f aca="false">SUM(M325)</f>
        <v>20000</v>
      </c>
      <c r="N323" s="187" t="n">
        <f aca="false">SUM(N325)</f>
        <v>5000</v>
      </c>
      <c r="O323" s="187" t="n">
        <f aca="false">SUM(O325)</f>
        <v>5000</v>
      </c>
      <c r="P323" s="187" t="n">
        <f aca="false">SUM(P325)</f>
        <v>20000</v>
      </c>
      <c r="Q323" s="187" t="n">
        <f aca="false">SUM(Q325)</f>
        <v>20000</v>
      </c>
      <c r="R323" s="187" t="n">
        <f aca="false">SUM(R325)</f>
        <v>15000</v>
      </c>
      <c r="S323" s="187" t="n">
        <f aca="false">SUM(S325)</f>
        <v>20000</v>
      </c>
      <c r="T323" s="187" t="n">
        <f aca="false">SUM(T325)</f>
        <v>12500</v>
      </c>
      <c r="U323" s="187" t="n">
        <f aca="false">SUM(U325)</f>
        <v>0</v>
      </c>
      <c r="V323" s="187" t="n">
        <f aca="false">SUM(V325)</f>
        <v>100</v>
      </c>
      <c r="W323" s="187" t="n">
        <f aca="false">SUM(W325)</f>
        <v>20000</v>
      </c>
      <c r="X323" s="187" t="n">
        <f aca="false">SUM(X325)</f>
        <v>25000</v>
      </c>
      <c r="Y323" s="187" t="n">
        <f aca="false">SUM(Y325)</f>
        <v>25000</v>
      </c>
      <c r="Z323" s="187" t="n">
        <f aca="false">SUM(Z325)</f>
        <v>40000</v>
      </c>
      <c r="AA323" s="187" t="n">
        <f aca="false">SUM(AA325)</f>
        <v>40000</v>
      </c>
      <c r="AB323" s="187" t="n">
        <f aca="false">SUM(AB325)</f>
        <v>21000</v>
      </c>
      <c r="AC323" s="187" t="n">
        <f aca="false">SUM(AC325)</f>
        <v>40000</v>
      </c>
      <c r="AD323" s="187" t="n">
        <f aca="false">SUM(AD325)</f>
        <v>40000</v>
      </c>
      <c r="AE323" s="187" t="n">
        <f aca="false">SUM(AE325)</f>
        <v>0</v>
      </c>
      <c r="AF323" s="187" t="n">
        <f aca="false">SUM(AF325)</f>
        <v>0</v>
      </c>
      <c r="AG323" s="187" t="n">
        <f aca="false">SUM(AG325)</f>
        <v>40000</v>
      </c>
      <c r="AH323" s="187" t="n">
        <f aca="false">SUM(AH325)</f>
        <v>22500</v>
      </c>
      <c r="AI323" s="187" t="n">
        <f aca="false">SUM(AI325)</f>
        <v>40000</v>
      </c>
      <c r="AJ323" s="187" t="n">
        <f aca="false">SUM(AJ325)</f>
        <v>10000</v>
      </c>
      <c r="AK323" s="187" t="n">
        <f aca="false">SUM(AK325)</f>
        <v>40000</v>
      </c>
      <c r="AL323" s="187" t="n">
        <f aca="false">SUM(AL325)</f>
        <v>0</v>
      </c>
      <c r="AM323" s="187" t="n">
        <f aca="false">SUM(AM325)</f>
        <v>0</v>
      </c>
      <c r="AN323" s="187" t="n">
        <f aca="false">SUM(AN325)</f>
        <v>40000</v>
      </c>
      <c r="AO323" s="176" t="n">
        <f aca="false">SUM(AN323/$AN$10)</f>
        <v>5308.91233658504</v>
      </c>
      <c r="AP323" s="188" t="n">
        <f aca="false">SUM(AP325)</f>
        <v>40000</v>
      </c>
      <c r="AQ323" s="188" t="n">
        <f aca="false">SUM(AQ325)</f>
        <v>0</v>
      </c>
      <c r="AR323" s="176" t="n">
        <f aca="false">SUM(AP323/$AN$10)</f>
        <v>5308.91233658504</v>
      </c>
      <c r="AS323" s="188" t="n">
        <f aca="false">SUM(AS325)</f>
        <v>40000</v>
      </c>
      <c r="AT323" s="188" t="n">
        <f aca="false">SUM(AT325)</f>
        <v>0</v>
      </c>
      <c r="AU323" s="176" t="n">
        <f aca="false">SUM(AU324)</f>
        <v>1327</v>
      </c>
      <c r="AV323" s="177" t="n">
        <f aca="false">SUM(AU323/AR323*100)</f>
        <v>24.99570375</v>
      </c>
      <c r="BB323" s="19" t="n">
        <f aca="false">SUM(AW323+AX323+AY323+AZ323+BA323)</f>
        <v>0</v>
      </c>
      <c r="BC323" s="143" t="n">
        <f aca="false">SUM(AU323-BB323)</f>
        <v>1327</v>
      </c>
    </row>
    <row r="324" customFormat="false" ht="12.75" hidden="true" customHeight="false" outlineLevel="0" collapsed="false">
      <c r="A324" s="171"/>
      <c r="B324" s="172" t="s">
        <v>229</v>
      </c>
      <c r="C324" s="172"/>
      <c r="D324" s="172"/>
      <c r="E324" s="172"/>
      <c r="F324" s="172"/>
      <c r="G324" s="172"/>
      <c r="H324" s="172"/>
      <c r="I324" s="201" t="s">
        <v>230</v>
      </c>
      <c r="J324" s="186" t="s">
        <v>28</v>
      </c>
      <c r="K324" s="187"/>
      <c r="L324" s="187"/>
      <c r="M324" s="187"/>
      <c r="N324" s="187"/>
      <c r="O324" s="187"/>
      <c r="P324" s="187"/>
      <c r="Q324" s="187"/>
      <c r="R324" s="187"/>
      <c r="S324" s="187"/>
      <c r="T324" s="187"/>
      <c r="U324" s="187"/>
      <c r="V324" s="187"/>
      <c r="W324" s="187"/>
      <c r="X324" s="187"/>
      <c r="Y324" s="187"/>
      <c r="Z324" s="187"/>
      <c r="AA324" s="187"/>
      <c r="AB324" s="187"/>
      <c r="AC324" s="187"/>
      <c r="AD324" s="187"/>
      <c r="AE324" s="187"/>
      <c r="AF324" s="187"/>
      <c r="AG324" s="187"/>
      <c r="AH324" s="187"/>
      <c r="AI324" s="187"/>
      <c r="AJ324" s="187"/>
      <c r="AK324" s="187"/>
      <c r="AL324" s="187"/>
      <c r="AM324" s="187"/>
      <c r="AN324" s="187"/>
      <c r="AO324" s="176" t="n">
        <f aca="false">SUM(AN324/$AN$10)</f>
        <v>0</v>
      </c>
      <c r="AP324" s="188" t="n">
        <v>40000</v>
      </c>
      <c r="AQ324" s="188"/>
      <c r="AR324" s="176" t="n">
        <f aca="false">SUM(AP324/$AN$10)</f>
        <v>5308.91233658504</v>
      </c>
      <c r="AS324" s="188" t="n">
        <v>40000</v>
      </c>
      <c r="AT324" s="188"/>
      <c r="AU324" s="176" t="n">
        <f aca="false">SUM(AU325)</f>
        <v>1327</v>
      </c>
      <c r="AV324" s="177" t="n">
        <f aca="false">SUM(AU324/AR324*100)</f>
        <v>24.99570375</v>
      </c>
      <c r="BC324" s="143" t="n">
        <f aca="false">SUM(AU324-BB324)</f>
        <v>1327</v>
      </c>
    </row>
    <row r="325" customFormat="false" ht="12.75" hidden="true" customHeight="false" outlineLevel="0" collapsed="false">
      <c r="A325" s="211"/>
      <c r="B325" s="190"/>
      <c r="C325" s="190"/>
      <c r="D325" s="190"/>
      <c r="E325" s="190"/>
      <c r="F325" s="190"/>
      <c r="G325" s="190"/>
      <c r="H325" s="190"/>
      <c r="I325" s="191" t="n">
        <v>3</v>
      </c>
      <c r="J325" s="84" t="s">
        <v>64</v>
      </c>
      <c r="K325" s="192" t="n">
        <f aca="false">SUM(K326)</f>
        <v>7950.08</v>
      </c>
      <c r="L325" s="192" t="n">
        <f aca="false">SUM(L326)</f>
        <v>20000</v>
      </c>
      <c r="M325" s="192" t="n">
        <f aca="false">SUM(M326)</f>
        <v>20000</v>
      </c>
      <c r="N325" s="192" t="n">
        <f aca="false">SUM(N326)</f>
        <v>5000</v>
      </c>
      <c r="O325" s="192" t="n">
        <f aca="false">SUM(O326)</f>
        <v>5000</v>
      </c>
      <c r="P325" s="192" t="n">
        <f aca="false">SUM(P326)</f>
        <v>20000</v>
      </c>
      <c r="Q325" s="192" t="n">
        <f aca="false">SUM(Q326)</f>
        <v>20000</v>
      </c>
      <c r="R325" s="192" t="n">
        <f aca="false">SUM(R326)</f>
        <v>15000</v>
      </c>
      <c r="S325" s="192" t="n">
        <f aca="false">SUM(S326)</f>
        <v>20000</v>
      </c>
      <c r="T325" s="192" t="n">
        <f aca="false">SUM(T326)</f>
        <v>12500</v>
      </c>
      <c r="U325" s="192" t="n">
        <f aca="false">SUM(U326)</f>
        <v>0</v>
      </c>
      <c r="V325" s="192" t="n">
        <f aca="false">SUM(V326)</f>
        <v>100</v>
      </c>
      <c r="W325" s="192" t="n">
        <f aca="false">SUM(W326)</f>
        <v>20000</v>
      </c>
      <c r="X325" s="192" t="n">
        <f aca="false">SUM(X326)</f>
        <v>25000</v>
      </c>
      <c r="Y325" s="192" t="n">
        <f aca="false">SUM(Y326)</f>
        <v>25000</v>
      </c>
      <c r="Z325" s="192" t="n">
        <f aca="false">SUM(Z326)</f>
        <v>40000</v>
      </c>
      <c r="AA325" s="192" t="n">
        <f aca="false">SUM(AA326)</f>
        <v>40000</v>
      </c>
      <c r="AB325" s="192" t="n">
        <f aca="false">SUM(AB326)</f>
        <v>21000</v>
      </c>
      <c r="AC325" s="192" t="n">
        <f aca="false">SUM(AC326)</f>
        <v>40000</v>
      </c>
      <c r="AD325" s="192" t="n">
        <f aca="false">SUM(AD326)</f>
        <v>40000</v>
      </c>
      <c r="AE325" s="192" t="n">
        <f aca="false">SUM(AE326)</f>
        <v>0</v>
      </c>
      <c r="AF325" s="192" t="n">
        <f aca="false">SUM(AF326)</f>
        <v>0</v>
      </c>
      <c r="AG325" s="192" t="n">
        <f aca="false">SUM(AG326)</f>
        <v>40000</v>
      </c>
      <c r="AH325" s="192" t="n">
        <f aca="false">SUM(AH326)</f>
        <v>22500</v>
      </c>
      <c r="AI325" s="192" t="n">
        <f aca="false">SUM(AI326)</f>
        <v>40000</v>
      </c>
      <c r="AJ325" s="192" t="n">
        <f aca="false">SUM(AJ326)</f>
        <v>10000</v>
      </c>
      <c r="AK325" s="192" t="n">
        <f aca="false">SUM(AK326)</f>
        <v>40000</v>
      </c>
      <c r="AL325" s="192" t="n">
        <f aca="false">SUM(AL326)</f>
        <v>0</v>
      </c>
      <c r="AM325" s="192" t="n">
        <f aca="false">SUM(AM326)</f>
        <v>0</v>
      </c>
      <c r="AN325" s="192" t="n">
        <f aca="false">SUM(AN326)</f>
        <v>40000</v>
      </c>
      <c r="AO325" s="176" t="n">
        <f aca="false">SUM(AN325/$AN$10)</f>
        <v>5308.91233658504</v>
      </c>
      <c r="AP325" s="176" t="n">
        <f aca="false">SUM(AP326)</f>
        <v>40000</v>
      </c>
      <c r="AQ325" s="176" t="n">
        <f aca="false">SUM(AQ326)</f>
        <v>0</v>
      </c>
      <c r="AR325" s="176" t="n">
        <f aca="false">SUM(AP325/$AN$10)</f>
        <v>5308.91233658504</v>
      </c>
      <c r="AS325" s="176" t="n">
        <f aca="false">SUM(AS326)</f>
        <v>40000</v>
      </c>
      <c r="AT325" s="176" t="n">
        <f aca="false">SUM(AT326)</f>
        <v>0</v>
      </c>
      <c r="AU325" s="176" t="n">
        <f aca="false">SUM(AU326)</f>
        <v>1327</v>
      </c>
      <c r="AV325" s="177" t="n">
        <f aca="false">SUM(AU325/AR325*100)</f>
        <v>24.99570375</v>
      </c>
      <c r="BB325" s="19" t="n">
        <f aca="false">SUM(AW325+AX325+AY325+AZ325+BA325)</f>
        <v>0</v>
      </c>
      <c r="BC325" s="143" t="n">
        <f aca="false">SUM(AU325-BB325)</f>
        <v>1327</v>
      </c>
    </row>
    <row r="326" customFormat="false" ht="12.75" hidden="true" customHeight="false" outlineLevel="0" collapsed="false">
      <c r="A326" s="211"/>
      <c r="B326" s="190"/>
      <c r="C326" s="190"/>
      <c r="D326" s="190"/>
      <c r="E326" s="190"/>
      <c r="F326" s="190"/>
      <c r="G326" s="190"/>
      <c r="H326" s="190"/>
      <c r="I326" s="191" t="n">
        <v>38</v>
      </c>
      <c r="J326" s="84" t="s">
        <v>70</v>
      </c>
      <c r="K326" s="192" t="n">
        <f aca="false">SUM(K327)</f>
        <v>7950.08</v>
      </c>
      <c r="L326" s="192" t="n">
        <f aca="false">SUM(L327)</f>
        <v>20000</v>
      </c>
      <c r="M326" s="192" t="n">
        <f aca="false">SUM(M327)</f>
        <v>20000</v>
      </c>
      <c r="N326" s="192" t="n">
        <f aca="false">SUM(N327)</f>
        <v>5000</v>
      </c>
      <c r="O326" s="192" t="n">
        <f aca="false">SUM(O327)</f>
        <v>5000</v>
      </c>
      <c r="P326" s="192" t="n">
        <f aca="false">SUM(P327)</f>
        <v>20000</v>
      </c>
      <c r="Q326" s="192" t="n">
        <f aca="false">SUM(Q327)</f>
        <v>20000</v>
      </c>
      <c r="R326" s="192" t="n">
        <f aca="false">SUM(R327)</f>
        <v>15000</v>
      </c>
      <c r="S326" s="192" t="n">
        <f aca="false">SUM(S327)</f>
        <v>20000</v>
      </c>
      <c r="T326" s="192" t="n">
        <f aca="false">SUM(T327)</f>
        <v>12500</v>
      </c>
      <c r="U326" s="192" t="n">
        <f aca="false">SUM(U327)</f>
        <v>0</v>
      </c>
      <c r="V326" s="192" t="n">
        <f aca="false">SUM(V327)</f>
        <v>100</v>
      </c>
      <c r="W326" s="192" t="n">
        <f aca="false">SUM(W327)</f>
        <v>20000</v>
      </c>
      <c r="X326" s="192" t="n">
        <f aca="false">SUM(X327)</f>
        <v>25000</v>
      </c>
      <c r="Y326" s="192" t="n">
        <f aca="false">SUM(Y327)</f>
        <v>25000</v>
      </c>
      <c r="Z326" s="192" t="n">
        <f aca="false">SUM(Z327)</f>
        <v>40000</v>
      </c>
      <c r="AA326" s="192" t="n">
        <f aca="false">SUM(AA327)</f>
        <v>40000</v>
      </c>
      <c r="AB326" s="192" t="n">
        <f aca="false">SUM(AB327)</f>
        <v>21000</v>
      </c>
      <c r="AC326" s="192" t="n">
        <f aca="false">SUM(AC327)</f>
        <v>40000</v>
      </c>
      <c r="AD326" s="192" t="n">
        <f aca="false">SUM(AD327)</f>
        <v>40000</v>
      </c>
      <c r="AE326" s="192" t="n">
        <f aca="false">SUM(AE327)</f>
        <v>0</v>
      </c>
      <c r="AF326" s="192" t="n">
        <f aca="false">SUM(AF327)</f>
        <v>0</v>
      </c>
      <c r="AG326" s="192" t="n">
        <f aca="false">SUM(AG327)</f>
        <v>40000</v>
      </c>
      <c r="AH326" s="192" t="n">
        <f aca="false">SUM(AH327)</f>
        <v>22500</v>
      </c>
      <c r="AI326" s="192" t="n">
        <f aca="false">SUM(AI327)</f>
        <v>40000</v>
      </c>
      <c r="AJ326" s="192" t="n">
        <f aca="false">SUM(AJ327)</f>
        <v>10000</v>
      </c>
      <c r="AK326" s="192" t="n">
        <f aca="false">SUM(AK327)</f>
        <v>40000</v>
      </c>
      <c r="AL326" s="192" t="n">
        <f aca="false">SUM(AL327)</f>
        <v>0</v>
      </c>
      <c r="AM326" s="192" t="n">
        <f aca="false">SUM(AM327)</f>
        <v>0</v>
      </c>
      <c r="AN326" s="192" t="n">
        <f aca="false">SUM(AN327)</f>
        <v>40000</v>
      </c>
      <c r="AO326" s="176" t="n">
        <f aca="false">SUM(AN326/$AN$10)</f>
        <v>5308.91233658504</v>
      </c>
      <c r="AP326" s="176" t="n">
        <f aca="false">SUM(AP327)</f>
        <v>40000</v>
      </c>
      <c r="AQ326" s="176"/>
      <c r="AR326" s="176" t="n">
        <f aca="false">SUM(AP326/$AN$10)</f>
        <v>5308.91233658504</v>
      </c>
      <c r="AS326" s="176" t="n">
        <v>40000</v>
      </c>
      <c r="AT326" s="176"/>
      <c r="AU326" s="176" t="n">
        <f aca="false">SUM(AU327)</f>
        <v>1327</v>
      </c>
      <c r="AV326" s="177" t="n">
        <f aca="false">SUM(AU326/AR326*100)</f>
        <v>24.99570375</v>
      </c>
      <c r="BB326" s="19" t="n">
        <f aca="false">SUM(AW326+AX326+AY326+AZ326+BA326)</f>
        <v>0</v>
      </c>
      <c r="BC326" s="143" t="n">
        <f aca="false">SUM(AU326-BB326)</f>
        <v>1327</v>
      </c>
    </row>
    <row r="327" customFormat="false" ht="12.75" hidden="true" customHeight="false" outlineLevel="0" collapsed="false">
      <c r="A327" s="221"/>
      <c r="B327" s="194" t="s">
        <v>83</v>
      </c>
      <c r="C327" s="194"/>
      <c r="D327" s="194"/>
      <c r="E327" s="194"/>
      <c r="F327" s="194"/>
      <c r="G327" s="194"/>
      <c r="H327" s="194"/>
      <c r="I327" s="195" t="n">
        <v>381</v>
      </c>
      <c r="J327" s="196" t="s">
        <v>220</v>
      </c>
      <c r="K327" s="197" t="n">
        <f aca="false">SUM(K328)</f>
        <v>7950.08</v>
      </c>
      <c r="L327" s="197" t="n">
        <f aca="false">SUM(L328)</f>
        <v>20000</v>
      </c>
      <c r="M327" s="197" t="n">
        <f aca="false">SUM(M328)</f>
        <v>20000</v>
      </c>
      <c r="N327" s="197" t="n">
        <f aca="false">SUM(N328)</f>
        <v>5000</v>
      </c>
      <c r="O327" s="197" t="n">
        <f aca="false">SUM(O328)</f>
        <v>5000</v>
      </c>
      <c r="P327" s="197" t="n">
        <f aca="false">SUM(P328)</f>
        <v>20000</v>
      </c>
      <c r="Q327" s="197" t="n">
        <f aca="false">SUM(Q328)</f>
        <v>20000</v>
      </c>
      <c r="R327" s="197" t="n">
        <f aca="false">SUM(R328)</f>
        <v>15000</v>
      </c>
      <c r="S327" s="197" t="n">
        <f aca="false">SUM(S328)</f>
        <v>20000</v>
      </c>
      <c r="T327" s="197" t="n">
        <f aca="false">SUM(T328)</f>
        <v>12500</v>
      </c>
      <c r="U327" s="197" t="n">
        <f aca="false">SUM(U328)</f>
        <v>0</v>
      </c>
      <c r="V327" s="197" t="n">
        <f aca="false">SUM(V328)</f>
        <v>100</v>
      </c>
      <c r="W327" s="197" t="n">
        <f aca="false">SUM(W328)</f>
        <v>20000</v>
      </c>
      <c r="X327" s="197" t="n">
        <f aca="false">SUM(X328)</f>
        <v>25000</v>
      </c>
      <c r="Y327" s="197" t="n">
        <f aca="false">SUM(Y328)</f>
        <v>25000</v>
      </c>
      <c r="Z327" s="197" t="n">
        <f aca="false">SUM(Z328)</f>
        <v>40000</v>
      </c>
      <c r="AA327" s="197" t="n">
        <f aca="false">SUM(AA328)</f>
        <v>40000</v>
      </c>
      <c r="AB327" s="197" t="n">
        <f aca="false">SUM(AB328)</f>
        <v>21000</v>
      </c>
      <c r="AC327" s="197" t="n">
        <f aca="false">SUM(AC328)</f>
        <v>40000</v>
      </c>
      <c r="AD327" s="197" t="n">
        <f aca="false">SUM(AD328)</f>
        <v>40000</v>
      </c>
      <c r="AE327" s="197" t="n">
        <f aca="false">SUM(AE328)</f>
        <v>0</v>
      </c>
      <c r="AF327" s="197" t="n">
        <f aca="false">SUM(AF328)</f>
        <v>0</v>
      </c>
      <c r="AG327" s="197" t="n">
        <f aca="false">SUM(AG328)</f>
        <v>40000</v>
      </c>
      <c r="AH327" s="197" t="n">
        <f aca="false">SUM(AH328)</f>
        <v>22500</v>
      </c>
      <c r="AI327" s="197" t="n">
        <f aca="false">SUM(AI328)</f>
        <v>40000</v>
      </c>
      <c r="AJ327" s="197" t="n">
        <f aca="false">SUM(AJ328)</f>
        <v>10000</v>
      </c>
      <c r="AK327" s="197" t="n">
        <f aca="false">SUM(AK328)</f>
        <v>40000</v>
      </c>
      <c r="AL327" s="197" t="n">
        <f aca="false">SUM(AL328)</f>
        <v>0</v>
      </c>
      <c r="AM327" s="197" t="n">
        <f aca="false">SUM(AM328)</f>
        <v>0</v>
      </c>
      <c r="AN327" s="197" t="n">
        <f aca="false">SUM(AN328)</f>
        <v>40000</v>
      </c>
      <c r="AO327" s="176" t="n">
        <f aca="false">SUM(AN327/$AN$10)</f>
        <v>5308.91233658504</v>
      </c>
      <c r="AP327" s="188" t="n">
        <f aca="false">SUM(AP328)</f>
        <v>40000</v>
      </c>
      <c r="AQ327" s="188"/>
      <c r="AR327" s="176" t="n">
        <f aca="false">SUM(AP327/$AN$10)</f>
        <v>5308.91233658504</v>
      </c>
      <c r="AS327" s="188"/>
      <c r="AT327" s="188"/>
      <c r="AU327" s="176" t="n">
        <f aca="false">SUM(AU328)</f>
        <v>1327</v>
      </c>
      <c r="AV327" s="177" t="n">
        <f aca="false">SUM(AU327/AR327*100)</f>
        <v>24.99570375</v>
      </c>
      <c r="BB327" s="19" t="n">
        <f aca="false">SUM(AW327+AX327+AY327+AZ327+BA327)</f>
        <v>0</v>
      </c>
      <c r="BC327" s="143" t="n">
        <f aca="false">SUM(AU327-BB327)</f>
        <v>1327</v>
      </c>
    </row>
    <row r="328" customFormat="false" ht="12.75" hidden="true" customHeight="false" outlineLevel="0" collapsed="false">
      <c r="A328" s="221"/>
      <c r="B328" s="194"/>
      <c r="C328" s="194"/>
      <c r="D328" s="194"/>
      <c r="E328" s="194"/>
      <c r="F328" s="194"/>
      <c r="G328" s="194"/>
      <c r="H328" s="194"/>
      <c r="I328" s="195" t="n">
        <v>38113</v>
      </c>
      <c r="J328" s="196" t="s">
        <v>459</v>
      </c>
      <c r="K328" s="197" t="n">
        <v>7950.08</v>
      </c>
      <c r="L328" s="197" t="n">
        <v>20000</v>
      </c>
      <c r="M328" s="197" t="n">
        <v>20000</v>
      </c>
      <c r="N328" s="197" t="n">
        <v>5000</v>
      </c>
      <c r="O328" s="197" t="n">
        <v>5000</v>
      </c>
      <c r="P328" s="197" t="n">
        <v>20000</v>
      </c>
      <c r="Q328" s="197" t="n">
        <v>20000</v>
      </c>
      <c r="R328" s="197" t="n">
        <v>15000</v>
      </c>
      <c r="S328" s="197" t="n">
        <v>20000</v>
      </c>
      <c r="T328" s="197" t="n">
        <v>12500</v>
      </c>
      <c r="U328" s="197"/>
      <c r="V328" s="176" t="n">
        <f aca="false">S328/P328*100</f>
        <v>100</v>
      </c>
      <c r="W328" s="176" t="n">
        <v>20000</v>
      </c>
      <c r="X328" s="197" t="n">
        <v>25000</v>
      </c>
      <c r="Y328" s="197" t="n">
        <v>25000</v>
      </c>
      <c r="Z328" s="197" t="n">
        <v>40000</v>
      </c>
      <c r="AA328" s="197" t="n">
        <v>40000</v>
      </c>
      <c r="AB328" s="197" t="n">
        <v>21000</v>
      </c>
      <c r="AC328" s="197" t="n">
        <v>40000</v>
      </c>
      <c r="AD328" s="197" t="n">
        <v>40000</v>
      </c>
      <c r="AE328" s="197"/>
      <c r="AF328" s="197"/>
      <c r="AG328" s="198" t="n">
        <f aca="false">SUM(AD328+AE328-AF328)</f>
        <v>40000</v>
      </c>
      <c r="AH328" s="197" t="n">
        <v>22500</v>
      </c>
      <c r="AI328" s="197" t="n">
        <v>40000</v>
      </c>
      <c r="AJ328" s="129" t="n">
        <v>10000</v>
      </c>
      <c r="AK328" s="197" t="n">
        <v>40000</v>
      </c>
      <c r="AL328" s="197"/>
      <c r="AM328" s="197"/>
      <c r="AN328" s="129" t="n">
        <f aca="false">SUM(AK328+AL328-AM328)</f>
        <v>40000</v>
      </c>
      <c r="AO328" s="176" t="n">
        <f aca="false">SUM(AN328/$AN$10)</f>
        <v>5308.91233658504</v>
      </c>
      <c r="AP328" s="131" t="n">
        <v>40000</v>
      </c>
      <c r="AQ328" s="131"/>
      <c r="AR328" s="176" t="n">
        <f aca="false">SUM(AP328/$AN$10)</f>
        <v>5308.91233658504</v>
      </c>
      <c r="AS328" s="131"/>
      <c r="AT328" s="131"/>
      <c r="AU328" s="176" t="n">
        <v>1327</v>
      </c>
      <c r="AV328" s="177" t="n">
        <f aca="false">SUM(AU328/AR328*100)</f>
        <v>24.99570375</v>
      </c>
      <c r="AW328" s="19" t="n">
        <v>1327</v>
      </c>
      <c r="BB328" s="19" t="n">
        <f aca="false">SUM(AW328+AX328+AY328+AZ328+BA328)</f>
        <v>1327</v>
      </c>
      <c r="BC328" s="143" t="n">
        <f aca="false">SUM(AU328-BB328)</f>
        <v>0</v>
      </c>
    </row>
    <row r="329" customFormat="false" ht="12.75" hidden="true" customHeight="false" outlineLevel="0" collapsed="false">
      <c r="A329" s="171" t="s">
        <v>460</v>
      </c>
      <c r="B329" s="172"/>
      <c r="C329" s="172"/>
      <c r="D329" s="172"/>
      <c r="E329" s="172"/>
      <c r="F329" s="172"/>
      <c r="G329" s="172"/>
      <c r="H329" s="172"/>
      <c r="I329" s="185" t="s">
        <v>207</v>
      </c>
      <c r="J329" s="186" t="s">
        <v>461</v>
      </c>
      <c r="K329" s="187" t="n">
        <f aca="false">SUM(K330)</f>
        <v>77000</v>
      </c>
      <c r="L329" s="187" t="n">
        <f aca="false">SUM(L330)</f>
        <v>30000</v>
      </c>
      <c r="M329" s="187" t="n">
        <f aca="false">SUM(M330)</f>
        <v>30000</v>
      </c>
      <c r="N329" s="187" t="n">
        <f aca="false">SUM(N330)</f>
        <v>17000</v>
      </c>
      <c r="O329" s="187" t="n">
        <f aca="false">SUM(O330)</f>
        <v>17000</v>
      </c>
      <c r="P329" s="187" t="n">
        <f aca="false">SUM(P330)</f>
        <v>15000</v>
      </c>
      <c r="Q329" s="187" t="n">
        <f aca="false">SUM(Q330)</f>
        <v>15000</v>
      </c>
      <c r="R329" s="187" t="n">
        <f aca="false">SUM(R330)</f>
        <v>22000</v>
      </c>
      <c r="S329" s="187" t="n">
        <f aca="false">SUM(S330)</f>
        <v>25000</v>
      </c>
      <c r="T329" s="187" t="n">
        <f aca="false">SUM(T330)</f>
        <v>13500</v>
      </c>
      <c r="U329" s="187" t="n">
        <f aca="false">SUM(U330)</f>
        <v>0</v>
      </c>
      <c r="V329" s="187" t="e">
        <f aca="false">SUM(V330)</f>
        <v>#DIV/0!</v>
      </c>
      <c r="W329" s="187" t="n">
        <f aca="false">SUM(W330)</f>
        <v>30000</v>
      </c>
      <c r="X329" s="187" t="n">
        <f aca="false">SUM(X330)</f>
        <v>85000</v>
      </c>
      <c r="Y329" s="187" t="n">
        <f aca="false">SUM(Y330)</f>
        <v>125000</v>
      </c>
      <c r="Z329" s="187" t="n">
        <f aca="false">SUM(Z330)</f>
        <v>185000</v>
      </c>
      <c r="AA329" s="187" t="n">
        <f aca="false">SUM(AA330)</f>
        <v>173000</v>
      </c>
      <c r="AB329" s="187" t="n">
        <f aca="false">SUM(AB330)</f>
        <v>58000</v>
      </c>
      <c r="AC329" s="187" t="n">
        <f aca="false">SUM(AC330)</f>
        <v>223000</v>
      </c>
      <c r="AD329" s="187" t="n">
        <f aca="false">SUM(AD330)</f>
        <v>229000</v>
      </c>
      <c r="AE329" s="187" t="n">
        <f aca="false">SUM(AE330)</f>
        <v>0</v>
      </c>
      <c r="AF329" s="187" t="n">
        <f aca="false">SUM(AF330)</f>
        <v>0</v>
      </c>
      <c r="AG329" s="187" t="n">
        <f aca="false">SUM(AG330)</f>
        <v>241000</v>
      </c>
      <c r="AH329" s="187" t="n">
        <f aca="false">SUM(AH330)</f>
        <v>161500</v>
      </c>
      <c r="AI329" s="187" t="n">
        <f aca="false">SUM(AI330)</f>
        <v>232000</v>
      </c>
      <c r="AJ329" s="187" t="n">
        <f aca="false">SUM(AJ330)</f>
        <v>112500</v>
      </c>
      <c r="AK329" s="187" t="n">
        <f aca="false">SUM(AK330)</f>
        <v>293000</v>
      </c>
      <c r="AL329" s="187" t="n">
        <f aca="false">SUM(AL330)</f>
        <v>47000</v>
      </c>
      <c r="AM329" s="187" t="n">
        <f aca="false">SUM(AM330)</f>
        <v>0</v>
      </c>
      <c r="AN329" s="187" t="n">
        <f aca="false">SUM(AN330)</f>
        <v>340000</v>
      </c>
      <c r="AO329" s="176" t="n">
        <f aca="false">SUM(AN329/$AN$10)</f>
        <v>45125.7548609729</v>
      </c>
      <c r="AP329" s="188" t="n">
        <f aca="false">SUM(AP330)</f>
        <v>281000</v>
      </c>
      <c r="AQ329" s="188" t="n">
        <f aca="false">SUM(AQ330)</f>
        <v>0</v>
      </c>
      <c r="AR329" s="176" t="n">
        <f aca="false">SUM(AP329/$AN$10)</f>
        <v>37295.1091645099</v>
      </c>
      <c r="AS329" s="188" t="n">
        <f aca="false">SUM(AS330)</f>
        <v>293000</v>
      </c>
      <c r="AT329" s="188" t="n">
        <f aca="false">SUM(AT330)</f>
        <v>0</v>
      </c>
      <c r="AU329" s="176" t="n">
        <f aca="false">SUM(AU330)</f>
        <v>12184.06</v>
      </c>
      <c r="AV329" s="177" t="n">
        <f aca="false">SUM(AU329/AR329*100)</f>
        <v>32.6693238683274</v>
      </c>
      <c r="BB329" s="19" t="n">
        <f aca="false">SUM(AW329+AX329+AY329+AZ329+BA329)</f>
        <v>0</v>
      </c>
      <c r="BC329" s="143" t="n">
        <f aca="false">SUM(AU329-BB329)</f>
        <v>12184.06</v>
      </c>
    </row>
    <row r="330" customFormat="false" ht="12.75" hidden="true" customHeight="false" outlineLevel="0" collapsed="false">
      <c r="A330" s="171"/>
      <c r="B330" s="172"/>
      <c r="C330" s="172"/>
      <c r="D330" s="172"/>
      <c r="E330" s="172"/>
      <c r="F330" s="172"/>
      <c r="G330" s="172"/>
      <c r="H330" s="172"/>
      <c r="I330" s="185" t="s">
        <v>452</v>
      </c>
      <c r="J330" s="186"/>
      <c r="K330" s="187" t="n">
        <f aca="false">SUM(K332)</f>
        <v>77000</v>
      </c>
      <c r="L330" s="187" t="n">
        <f aca="false">SUM(L332)</f>
        <v>30000</v>
      </c>
      <c r="M330" s="187" t="n">
        <f aca="false">SUM(M332)</f>
        <v>30000</v>
      </c>
      <c r="N330" s="187" t="n">
        <f aca="false">SUM(N332)</f>
        <v>17000</v>
      </c>
      <c r="O330" s="187" t="n">
        <f aca="false">SUM(O332)</f>
        <v>17000</v>
      </c>
      <c r="P330" s="187" t="n">
        <f aca="false">SUM(P332)</f>
        <v>15000</v>
      </c>
      <c r="Q330" s="187" t="n">
        <f aca="false">SUM(Q332)</f>
        <v>15000</v>
      </c>
      <c r="R330" s="187" t="n">
        <f aca="false">SUM(R332)</f>
        <v>22000</v>
      </c>
      <c r="S330" s="187" t="n">
        <f aca="false">SUM(S332)</f>
        <v>25000</v>
      </c>
      <c r="T330" s="187" t="n">
        <f aca="false">SUM(T332)</f>
        <v>13500</v>
      </c>
      <c r="U330" s="187" t="n">
        <f aca="false">SUM(U332)</f>
        <v>0</v>
      </c>
      <c r="V330" s="187" t="e">
        <f aca="false">SUM(V332)</f>
        <v>#DIV/0!</v>
      </c>
      <c r="W330" s="187" t="n">
        <f aca="false">SUM(W332)</f>
        <v>30000</v>
      </c>
      <c r="X330" s="187" t="n">
        <f aca="false">SUM(X332)</f>
        <v>85000</v>
      </c>
      <c r="Y330" s="187" t="n">
        <f aca="false">SUM(Y332)</f>
        <v>125000</v>
      </c>
      <c r="Z330" s="187" t="n">
        <f aca="false">SUM(Z332)</f>
        <v>185000</v>
      </c>
      <c r="AA330" s="187" t="n">
        <f aca="false">SUM(AA332)</f>
        <v>173000</v>
      </c>
      <c r="AB330" s="187" t="n">
        <f aca="false">SUM(AB332)</f>
        <v>58000</v>
      </c>
      <c r="AC330" s="187" t="n">
        <f aca="false">SUM(AC332)</f>
        <v>223000</v>
      </c>
      <c r="AD330" s="187" t="n">
        <f aca="false">SUM(AD332)</f>
        <v>229000</v>
      </c>
      <c r="AE330" s="187" t="n">
        <f aca="false">SUM(AE332)</f>
        <v>0</v>
      </c>
      <c r="AF330" s="187" t="n">
        <f aca="false">SUM(AF332)</f>
        <v>0</v>
      </c>
      <c r="AG330" s="187" t="n">
        <f aca="false">SUM(AG332)</f>
        <v>241000</v>
      </c>
      <c r="AH330" s="187" t="n">
        <f aca="false">SUM(AH332)</f>
        <v>161500</v>
      </c>
      <c r="AI330" s="187" t="n">
        <f aca="false">SUM(AI332)</f>
        <v>232000</v>
      </c>
      <c r="AJ330" s="187" t="n">
        <f aca="false">SUM(AJ332)</f>
        <v>112500</v>
      </c>
      <c r="AK330" s="187" t="n">
        <f aca="false">SUM(AK332)</f>
        <v>293000</v>
      </c>
      <c r="AL330" s="187" t="n">
        <f aca="false">SUM(AL332)</f>
        <v>47000</v>
      </c>
      <c r="AM330" s="187" t="n">
        <f aca="false">SUM(AM332)</f>
        <v>0</v>
      </c>
      <c r="AN330" s="187" t="n">
        <f aca="false">SUM(AN332)</f>
        <v>340000</v>
      </c>
      <c r="AO330" s="176" t="n">
        <f aca="false">SUM(AN330/$AN$10)</f>
        <v>45125.7548609729</v>
      </c>
      <c r="AP330" s="188" t="n">
        <f aca="false">SUM(AP332)</f>
        <v>281000</v>
      </c>
      <c r="AQ330" s="188" t="n">
        <f aca="false">SUM(AQ332)</f>
        <v>0</v>
      </c>
      <c r="AR330" s="176" t="n">
        <f aca="false">SUM(AP330/$AN$10)</f>
        <v>37295.1091645099</v>
      </c>
      <c r="AS330" s="188" t="n">
        <f aca="false">SUM(AS332)</f>
        <v>293000</v>
      </c>
      <c r="AT330" s="188" t="n">
        <f aca="false">SUM(AT332)</f>
        <v>0</v>
      </c>
      <c r="AU330" s="176" t="n">
        <f aca="false">SUM(AU331)</f>
        <v>12184.06</v>
      </c>
      <c r="AV330" s="177" t="n">
        <f aca="false">SUM(AU330/AR330*100)</f>
        <v>32.6693238683274</v>
      </c>
      <c r="BB330" s="19" t="n">
        <f aca="false">SUM(AW330+AX330+AY330+AZ330+BA330)</f>
        <v>0</v>
      </c>
      <c r="BC330" s="143" t="n">
        <f aca="false">SUM(AU330-BB330)</f>
        <v>12184.06</v>
      </c>
    </row>
    <row r="331" customFormat="false" ht="12.75" hidden="true" customHeight="false" outlineLevel="0" collapsed="false">
      <c r="A331" s="171"/>
      <c r="B331" s="172" t="s">
        <v>229</v>
      </c>
      <c r="C331" s="172"/>
      <c r="D331" s="172"/>
      <c r="E331" s="172"/>
      <c r="F331" s="172"/>
      <c r="G331" s="172"/>
      <c r="H331" s="172"/>
      <c r="I331" s="201" t="s">
        <v>230</v>
      </c>
      <c r="J331" s="186" t="s">
        <v>28</v>
      </c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87"/>
      <c r="Z331" s="187"/>
      <c r="AA331" s="187"/>
      <c r="AB331" s="187"/>
      <c r="AC331" s="187"/>
      <c r="AD331" s="187"/>
      <c r="AE331" s="187"/>
      <c r="AF331" s="187"/>
      <c r="AG331" s="187"/>
      <c r="AH331" s="187"/>
      <c r="AI331" s="187"/>
      <c r="AJ331" s="187"/>
      <c r="AK331" s="187"/>
      <c r="AL331" s="187"/>
      <c r="AM331" s="187"/>
      <c r="AN331" s="187"/>
      <c r="AO331" s="176" t="n">
        <f aca="false">SUM(AN331/$AN$10)</f>
        <v>0</v>
      </c>
      <c r="AP331" s="188" t="n">
        <v>281000</v>
      </c>
      <c r="AQ331" s="188"/>
      <c r="AR331" s="176" t="n">
        <f aca="false">SUM(AP331/$AN$10)</f>
        <v>37295.1091645099</v>
      </c>
      <c r="AS331" s="188" t="n">
        <v>293000</v>
      </c>
      <c r="AT331" s="188"/>
      <c r="AU331" s="176" t="n">
        <f aca="false">SUM(AU332)</f>
        <v>12184.06</v>
      </c>
      <c r="AV331" s="177" t="n">
        <f aca="false">SUM(AU331/AR331*100)</f>
        <v>32.6693238683274</v>
      </c>
      <c r="BC331" s="143" t="n">
        <f aca="false">SUM(AU331-BB331)</f>
        <v>12184.06</v>
      </c>
    </row>
    <row r="332" customFormat="false" ht="12.75" hidden="true" customHeight="false" outlineLevel="0" collapsed="false">
      <c r="A332" s="211"/>
      <c r="B332" s="190"/>
      <c r="C332" s="190"/>
      <c r="D332" s="190"/>
      <c r="E332" s="190"/>
      <c r="F332" s="190"/>
      <c r="G332" s="190"/>
      <c r="H332" s="190"/>
      <c r="I332" s="191" t="n">
        <v>3</v>
      </c>
      <c r="J332" s="84" t="s">
        <v>64</v>
      </c>
      <c r="K332" s="192" t="n">
        <f aca="false">SUM(K338)</f>
        <v>77000</v>
      </c>
      <c r="L332" s="192" t="n">
        <f aca="false">SUM(L338)</f>
        <v>30000</v>
      </c>
      <c r="M332" s="192" t="n">
        <f aca="false">SUM(M338)</f>
        <v>30000</v>
      </c>
      <c r="N332" s="192" t="n">
        <f aca="false">SUM(N338)</f>
        <v>17000</v>
      </c>
      <c r="O332" s="192" t="n">
        <f aca="false">SUM(O338)</f>
        <v>17000</v>
      </c>
      <c r="P332" s="192" t="n">
        <f aca="false">SUM(P338)</f>
        <v>15000</v>
      </c>
      <c r="Q332" s="192" t="n">
        <f aca="false">SUM(Q338)</f>
        <v>15000</v>
      </c>
      <c r="R332" s="192" t="n">
        <f aca="false">SUM(R338)</f>
        <v>22000</v>
      </c>
      <c r="S332" s="192" t="n">
        <f aca="false">SUM(S338)</f>
        <v>25000</v>
      </c>
      <c r="T332" s="192" t="n">
        <f aca="false">SUM(T338)</f>
        <v>13500</v>
      </c>
      <c r="U332" s="192" t="n">
        <f aca="false">SUM(U338)</f>
        <v>0</v>
      </c>
      <c r="V332" s="192" t="e">
        <f aca="false">SUM(V338)</f>
        <v>#DIV/0!</v>
      </c>
      <c r="W332" s="192" t="n">
        <f aca="false">SUM(W338)</f>
        <v>30000</v>
      </c>
      <c r="X332" s="192" t="n">
        <f aca="false">SUM(X338)</f>
        <v>85000</v>
      </c>
      <c r="Y332" s="192" t="n">
        <f aca="false">SUM(Y338)</f>
        <v>125000</v>
      </c>
      <c r="Z332" s="192" t="n">
        <f aca="false">SUM(Z338)</f>
        <v>185000</v>
      </c>
      <c r="AA332" s="192" t="n">
        <f aca="false">SUM(AA338)</f>
        <v>173000</v>
      </c>
      <c r="AB332" s="192" t="n">
        <f aca="false">SUM(AB338)</f>
        <v>58000</v>
      </c>
      <c r="AC332" s="192" t="n">
        <f aca="false">SUM(AC333+AC338)</f>
        <v>223000</v>
      </c>
      <c r="AD332" s="192" t="n">
        <f aca="false">SUM(AD333+AD338)</f>
        <v>229000</v>
      </c>
      <c r="AE332" s="192" t="n">
        <f aca="false">SUM(AE333+AE338)</f>
        <v>0</v>
      </c>
      <c r="AF332" s="192" t="n">
        <f aca="false">SUM(AF333+AF338)</f>
        <v>0</v>
      </c>
      <c r="AG332" s="192" t="n">
        <f aca="false">SUM(AG333+AG338)</f>
        <v>241000</v>
      </c>
      <c r="AH332" s="192" t="n">
        <f aca="false">SUM(AH333+AH338)</f>
        <v>161500</v>
      </c>
      <c r="AI332" s="192" t="n">
        <f aca="false">SUM(AI333+AI338)</f>
        <v>232000</v>
      </c>
      <c r="AJ332" s="192" t="n">
        <f aca="false">SUM(AJ333+AJ338)</f>
        <v>112500</v>
      </c>
      <c r="AK332" s="192" t="n">
        <f aca="false">SUM(AK333+AK338)</f>
        <v>293000</v>
      </c>
      <c r="AL332" s="192" t="n">
        <f aca="false">SUM(AL333+AL338)</f>
        <v>47000</v>
      </c>
      <c r="AM332" s="192" t="n">
        <f aca="false">SUM(AM333+AM338)</f>
        <v>0</v>
      </c>
      <c r="AN332" s="192" t="n">
        <f aca="false">SUM(AN333+AN338)</f>
        <v>340000</v>
      </c>
      <c r="AO332" s="176" t="n">
        <f aca="false">SUM(AN332/$AN$10)</f>
        <v>45125.7548609729</v>
      </c>
      <c r="AP332" s="176" t="n">
        <f aca="false">SUM(AP333+AP338)</f>
        <v>281000</v>
      </c>
      <c r="AQ332" s="176" t="n">
        <f aca="false">SUM(AQ333+AQ338)</f>
        <v>0</v>
      </c>
      <c r="AR332" s="176" t="n">
        <f aca="false">SUM(AP332/$AN$10)</f>
        <v>37295.1091645099</v>
      </c>
      <c r="AS332" s="176" t="n">
        <f aca="false">SUM(AS333+AS338)</f>
        <v>293000</v>
      </c>
      <c r="AT332" s="176" t="n">
        <f aca="false">SUM(AT333+AT338)</f>
        <v>0</v>
      </c>
      <c r="AU332" s="176" t="n">
        <f aca="false">SUM(AU333+AU338)</f>
        <v>12184.06</v>
      </c>
      <c r="AV332" s="177" t="n">
        <f aca="false">SUM(AU332/AR332*100)</f>
        <v>32.6693238683274</v>
      </c>
      <c r="BB332" s="19" t="n">
        <f aca="false">SUM(AW332+AX332+AY332+AZ332+BA332)</f>
        <v>0</v>
      </c>
      <c r="BC332" s="143" t="n">
        <f aca="false">SUM(AU332-BB332)</f>
        <v>12184.06</v>
      </c>
    </row>
    <row r="333" customFormat="false" ht="12.75" hidden="true" customHeight="false" outlineLevel="0" collapsed="false">
      <c r="A333" s="211"/>
      <c r="B333" s="190"/>
      <c r="C333" s="190"/>
      <c r="D333" s="190"/>
      <c r="E333" s="190"/>
      <c r="F333" s="190"/>
      <c r="G333" s="190"/>
      <c r="H333" s="190"/>
      <c r="I333" s="191" t="n">
        <v>36</v>
      </c>
      <c r="J333" s="84" t="s">
        <v>68</v>
      </c>
      <c r="K333" s="192"/>
      <c r="L333" s="192"/>
      <c r="M333" s="192"/>
      <c r="N333" s="192"/>
      <c r="O333" s="192"/>
      <c r="P333" s="192"/>
      <c r="Q333" s="192"/>
      <c r="R333" s="192"/>
      <c r="S333" s="192"/>
      <c r="T333" s="192"/>
      <c r="U333" s="192"/>
      <c r="V333" s="192"/>
      <c r="W333" s="192"/>
      <c r="X333" s="192"/>
      <c r="Y333" s="192"/>
      <c r="Z333" s="192"/>
      <c r="AA333" s="192"/>
      <c r="AB333" s="192"/>
      <c r="AC333" s="192" t="n">
        <f aca="false">SUM(AC334)</f>
        <v>0</v>
      </c>
      <c r="AD333" s="192" t="n">
        <f aca="false">SUM(AD334)</f>
        <v>6000</v>
      </c>
      <c r="AE333" s="192" t="n">
        <f aca="false">SUM(AE334)</f>
        <v>0</v>
      </c>
      <c r="AF333" s="192" t="n">
        <f aca="false">SUM(AF334)</f>
        <v>0</v>
      </c>
      <c r="AG333" s="192" t="n">
        <f aca="false">SUM(AG334+AG336)</f>
        <v>18000</v>
      </c>
      <c r="AH333" s="192" t="n">
        <f aca="false">SUM(AH334+AH336)</f>
        <v>15000</v>
      </c>
      <c r="AI333" s="192" t="n">
        <f aca="false">SUM(AI334+AI336)</f>
        <v>9000</v>
      </c>
      <c r="AJ333" s="192" t="n">
        <f aca="false">SUM(AJ334+AJ336)</f>
        <v>0</v>
      </c>
      <c r="AK333" s="192" t="n">
        <f aca="false">SUM(AK334+AK336)</f>
        <v>18000</v>
      </c>
      <c r="AL333" s="192" t="n">
        <f aca="false">SUM(AL334+AL336)</f>
        <v>0</v>
      </c>
      <c r="AM333" s="192" t="n">
        <f aca="false">SUM(AM334+AM336)</f>
        <v>0</v>
      </c>
      <c r="AN333" s="192" t="n">
        <f aca="false">SUM(AN334+AN336)</f>
        <v>18000</v>
      </c>
      <c r="AO333" s="176" t="n">
        <f aca="false">SUM(AN333/$AN$10)</f>
        <v>2389.01055146327</v>
      </c>
      <c r="AP333" s="176" t="n">
        <f aca="false">SUM(AP334+AP336)</f>
        <v>6000</v>
      </c>
      <c r="AQ333" s="176"/>
      <c r="AR333" s="176" t="n">
        <f aca="false">SUM(AP333/$AN$10)</f>
        <v>796.336850487756</v>
      </c>
      <c r="AS333" s="176" t="n">
        <v>18000</v>
      </c>
      <c r="AT333" s="176"/>
      <c r="AU333" s="176" t="n">
        <v>0</v>
      </c>
      <c r="AV333" s="177" t="n">
        <f aca="false">SUM(AU333/AR333*100)</f>
        <v>0</v>
      </c>
      <c r="BB333" s="19" t="n">
        <f aca="false">SUM(AW333+AX333+AY333+AZ333+BA333)</f>
        <v>0</v>
      </c>
      <c r="BC333" s="143" t="n">
        <f aca="false">SUM(AU333-BB333)</f>
        <v>0</v>
      </c>
    </row>
    <row r="334" customFormat="false" ht="12.75" hidden="true" customHeight="false" outlineLevel="0" collapsed="false">
      <c r="A334" s="221"/>
      <c r="B334" s="194" t="s">
        <v>83</v>
      </c>
      <c r="C334" s="194"/>
      <c r="D334" s="194"/>
      <c r="E334" s="194"/>
      <c r="F334" s="194"/>
      <c r="G334" s="194"/>
      <c r="H334" s="194"/>
      <c r="I334" s="195" t="n">
        <v>363</v>
      </c>
      <c r="J334" s="196" t="s">
        <v>68</v>
      </c>
      <c r="K334" s="197"/>
      <c r="L334" s="197"/>
      <c r="M334" s="197"/>
      <c r="N334" s="197"/>
      <c r="O334" s="197"/>
      <c r="P334" s="197"/>
      <c r="Q334" s="197"/>
      <c r="R334" s="197"/>
      <c r="S334" s="197"/>
      <c r="T334" s="197"/>
      <c r="U334" s="197"/>
      <c r="V334" s="197"/>
      <c r="W334" s="197"/>
      <c r="X334" s="197"/>
      <c r="Y334" s="197"/>
      <c r="Z334" s="197"/>
      <c r="AA334" s="197"/>
      <c r="AB334" s="197"/>
      <c r="AC334" s="197"/>
      <c r="AD334" s="197" t="n">
        <v>6000</v>
      </c>
      <c r="AE334" s="197"/>
      <c r="AF334" s="197"/>
      <c r="AG334" s="197" t="n">
        <f aca="false">SUM(AG335)</f>
        <v>6000</v>
      </c>
      <c r="AH334" s="197" t="n">
        <f aca="false">SUM(AH335)</f>
        <v>9000</v>
      </c>
      <c r="AI334" s="197" t="n">
        <f aca="false">SUM(AI335)</f>
        <v>9000</v>
      </c>
      <c r="AJ334" s="197" t="n">
        <f aca="false">SUM(AJ335)</f>
        <v>0</v>
      </c>
      <c r="AK334" s="197" t="n">
        <f aca="false">SUM(AK335)</f>
        <v>6000</v>
      </c>
      <c r="AL334" s="197" t="n">
        <f aca="false">SUM(AL335)</f>
        <v>0</v>
      </c>
      <c r="AM334" s="197" t="n">
        <f aca="false">SUM(AM335)</f>
        <v>0</v>
      </c>
      <c r="AN334" s="197" t="n">
        <f aca="false">SUM(AN335)</f>
        <v>6000</v>
      </c>
      <c r="AO334" s="176" t="n">
        <f aca="false">SUM(AN334/$AN$10)</f>
        <v>796.336850487756</v>
      </c>
      <c r="AP334" s="188" t="n">
        <f aca="false">SUM(AP335)</f>
        <v>6000</v>
      </c>
      <c r="AQ334" s="188"/>
      <c r="AR334" s="176" t="n">
        <f aca="false">SUM(AP334/$AN$10)</f>
        <v>796.336850487756</v>
      </c>
      <c r="AS334" s="188"/>
      <c r="AT334" s="188"/>
      <c r="AU334" s="176" t="n">
        <v>0</v>
      </c>
      <c r="AV334" s="177" t="n">
        <f aca="false">SUM(AU334/AR334*100)</f>
        <v>0</v>
      </c>
      <c r="BB334" s="19" t="n">
        <f aca="false">SUM(AW334+AX334+AY334+AZ334+BA334)</f>
        <v>0</v>
      </c>
      <c r="BC334" s="143" t="n">
        <f aca="false">SUM(AU334-BB334)</f>
        <v>0</v>
      </c>
    </row>
    <row r="335" customFormat="false" ht="12.75" hidden="true" customHeight="false" outlineLevel="0" collapsed="false">
      <c r="A335" s="221"/>
      <c r="B335" s="194"/>
      <c r="C335" s="194"/>
      <c r="D335" s="194"/>
      <c r="E335" s="194"/>
      <c r="F335" s="194"/>
      <c r="G335" s="194"/>
      <c r="H335" s="194"/>
      <c r="I335" s="195" t="n">
        <v>36316</v>
      </c>
      <c r="J335" s="196" t="s">
        <v>462</v>
      </c>
      <c r="K335" s="197"/>
      <c r="L335" s="197"/>
      <c r="M335" s="197"/>
      <c r="N335" s="197"/>
      <c r="O335" s="197"/>
      <c r="P335" s="197"/>
      <c r="Q335" s="197"/>
      <c r="R335" s="197"/>
      <c r="S335" s="197"/>
      <c r="T335" s="197"/>
      <c r="U335" s="197"/>
      <c r="V335" s="197"/>
      <c r="W335" s="197"/>
      <c r="X335" s="197"/>
      <c r="Y335" s="197"/>
      <c r="Z335" s="197"/>
      <c r="AA335" s="197"/>
      <c r="AB335" s="197"/>
      <c r="AC335" s="197"/>
      <c r="AD335" s="197" t="n">
        <v>6000</v>
      </c>
      <c r="AE335" s="197"/>
      <c r="AF335" s="197"/>
      <c r="AG335" s="197" t="n">
        <f aca="false">SUM(AD335+AE335-AF335)</f>
        <v>6000</v>
      </c>
      <c r="AH335" s="197" t="n">
        <v>9000</v>
      </c>
      <c r="AI335" s="197" t="n">
        <v>9000</v>
      </c>
      <c r="AJ335" s="129" t="n">
        <v>0</v>
      </c>
      <c r="AK335" s="197" t="n">
        <v>6000</v>
      </c>
      <c r="AL335" s="197"/>
      <c r="AM335" s="197"/>
      <c r="AN335" s="129" t="n">
        <f aca="false">SUM(AK335+AL335-AM335)</f>
        <v>6000</v>
      </c>
      <c r="AO335" s="176" t="n">
        <f aca="false">SUM(AN335/$AN$10)</f>
        <v>796.336850487756</v>
      </c>
      <c r="AP335" s="131" t="n">
        <v>6000</v>
      </c>
      <c r="AQ335" s="131"/>
      <c r="AR335" s="176" t="n">
        <f aca="false">SUM(AP335/$AN$10)</f>
        <v>796.336850487756</v>
      </c>
      <c r="AS335" s="131"/>
      <c r="AT335" s="131"/>
      <c r="AU335" s="176" t="n">
        <v>0</v>
      </c>
      <c r="AV335" s="177" t="n">
        <f aca="false">SUM(AU335/AR335*100)</f>
        <v>0</v>
      </c>
      <c r="BB335" s="19" t="n">
        <f aca="false">SUM(AW335+AX335+AY335+AZ335+BA335)</f>
        <v>0</v>
      </c>
      <c r="BC335" s="143" t="n">
        <f aca="false">SUM(AU335-BB335)</f>
        <v>0</v>
      </c>
    </row>
    <row r="336" customFormat="false" ht="12.75" hidden="true" customHeight="false" outlineLevel="0" collapsed="false">
      <c r="A336" s="221"/>
      <c r="B336" s="194"/>
      <c r="C336" s="194"/>
      <c r="D336" s="194"/>
      <c r="E336" s="194"/>
      <c r="F336" s="194"/>
      <c r="G336" s="194"/>
      <c r="H336" s="194"/>
      <c r="I336" s="195" t="n">
        <v>366</v>
      </c>
      <c r="J336" s="196" t="s">
        <v>463</v>
      </c>
      <c r="K336" s="197"/>
      <c r="L336" s="197"/>
      <c r="M336" s="197"/>
      <c r="N336" s="197"/>
      <c r="O336" s="197"/>
      <c r="P336" s="197"/>
      <c r="Q336" s="197"/>
      <c r="R336" s="197"/>
      <c r="S336" s="197"/>
      <c r="T336" s="197"/>
      <c r="U336" s="197"/>
      <c r="V336" s="197"/>
      <c r="W336" s="197"/>
      <c r="X336" s="197"/>
      <c r="Y336" s="197"/>
      <c r="Z336" s="197"/>
      <c r="AA336" s="197"/>
      <c r="AB336" s="197"/>
      <c r="AC336" s="197"/>
      <c r="AD336" s="197"/>
      <c r="AE336" s="197"/>
      <c r="AF336" s="197"/>
      <c r="AG336" s="197" t="n">
        <f aca="false">SUM(AG337)</f>
        <v>12000</v>
      </c>
      <c r="AH336" s="197" t="n">
        <f aca="false">SUM(AH337)</f>
        <v>6000</v>
      </c>
      <c r="AI336" s="197" t="n">
        <f aca="false">SUM(AI337)</f>
        <v>0</v>
      </c>
      <c r="AJ336" s="197" t="n">
        <f aca="false">SUM(AJ337)</f>
        <v>0</v>
      </c>
      <c r="AK336" s="197" t="n">
        <f aca="false">SUM(AK337)</f>
        <v>12000</v>
      </c>
      <c r="AL336" s="197" t="n">
        <f aca="false">SUM(AL337)</f>
        <v>0</v>
      </c>
      <c r="AM336" s="197" t="n">
        <f aca="false">SUM(AM337)</f>
        <v>0</v>
      </c>
      <c r="AN336" s="197" t="n">
        <f aca="false">SUM(AN337)</f>
        <v>12000</v>
      </c>
      <c r="AO336" s="176" t="n">
        <f aca="false">SUM(AN336/$AN$10)</f>
        <v>1592.67370097551</v>
      </c>
      <c r="AP336" s="188" t="n">
        <f aca="false">SUM(AP337)</f>
        <v>0</v>
      </c>
      <c r="AQ336" s="188"/>
      <c r="AR336" s="176" t="n">
        <f aca="false">SUM(AP336/$AN$10)</f>
        <v>0</v>
      </c>
      <c r="AS336" s="188"/>
      <c r="AT336" s="188"/>
      <c r="AU336" s="176" t="n">
        <v>0</v>
      </c>
      <c r="AV336" s="177" t="n">
        <v>0</v>
      </c>
      <c r="BB336" s="19" t="n">
        <f aca="false">SUM(AW336+AX336+AY336+AZ336+BA336)</f>
        <v>0</v>
      </c>
      <c r="BC336" s="143" t="n">
        <f aca="false">SUM(AU336-BB336)</f>
        <v>0</v>
      </c>
    </row>
    <row r="337" customFormat="false" ht="12.75" hidden="true" customHeight="false" outlineLevel="0" collapsed="false">
      <c r="A337" s="221"/>
      <c r="B337" s="194"/>
      <c r="C337" s="194"/>
      <c r="D337" s="194"/>
      <c r="E337" s="194"/>
      <c r="F337" s="194"/>
      <c r="G337" s="194"/>
      <c r="H337" s="194"/>
      <c r="I337" s="195" t="n">
        <v>36611</v>
      </c>
      <c r="J337" s="196" t="s">
        <v>464</v>
      </c>
      <c r="K337" s="197"/>
      <c r="L337" s="197"/>
      <c r="M337" s="197"/>
      <c r="N337" s="197"/>
      <c r="O337" s="197"/>
      <c r="P337" s="197"/>
      <c r="Q337" s="197"/>
      <c r="R337" s="197"/>
      <c r="S337" s="188"/>
      <c r="T337" s="197"/>
      <c r="U337" s="197"/>
      <c r="V337" s="176"/>
      <c r="W337" s="188"/>
      <c r="X337" s="188"/>
      <c r="Y337" s="188" t="n">
        <v>0</v>
      </c>
      <c r="Z337" s="188" t="n">
        <v>0</v>
      </c>
      <c r="AA337" s="197" t="n">
        <v>12000</v>
      </c>
      <c r="AB337" s="188"/>
      <c r="AC337" s="197" t="n">
        <v>12000</v>
      </c>
      <c r="AD337" s="197" t="n">
        <v>12000</v>
      </c>
      <c r="AE337" s="197"/>
      <c r="AF337" s="197"/>
      <c r="AG337" s="198" t="n">
        <f aca="false">SUM(AD337+AE337-AF337)</f>
        <v>12000</v>
      </c>
      <c r="AH337" s="197" t="n">
        <v>6000</v>
      </c>
      <c r="AI337" s="197" t="n">
        <v>0</v>
      </c>
      <c r="AJ337" s="129" t="n">
        <v>0</v>
      </c>
      <c r="AK337" s="197" t="n">
        <v>12000</v>
      </c>
      <c r="AL337" s="197"/>
      <c r="AM337" s="197"/>
      <c r="AN337" s="129" t="n">
        <f aca="false">SUM(AK337+AL337-AM337)</f>
        <v>12000</v>
      </c>
      <c r="AO337" s="176" t="n">
        <f aca="false">SUM(AN337/$AN$10)</f>
        <v>1592.67370097551</v>
      </c>
      <c r="AP337" s="131" t="n">
        <v>0</v>
      </c>
      <c r="AQ337" s="131"/>
      <c r="AR337" s="176" t="n">
        <f aca="false">SUM(AP337/$AN$10)</f>
        <v>0</v>
      </c>
      <c r="AS337" s="131"/>
      <c r="AT337" s="131"/>
      <c r="AU337" s="176"/>
      <c r="AV337" s="177" t="n">
        <v>0</v>
      </c>
      <c r="BB337" s="19" t="n">
        <f aca="false">SUM(AW337+AX337+AY337+AZ337+BA337)</f>
        <v>0</v>
      </c>
      <c r="BC337" s="143" t="n">
        <f aca="false">SUM(AU337-BB337)</f>
        <v>0</v>
      </c>
    </row>
    <row r="338" customFormat="false" ht="12.75" hidden="true" customHeight="false" outlineLevel="0" collapsed="false">
      <c r="A338" s="211"/>
      <c r="B338" s="190"/>
      <c r="C338" s="190"/>
      <c r="D338" s="190"/>
      <c r="E338" s="190"/>
      <c r="F338" s="190"/>
      <c r="G338" s="190"/>
      <c r="H338" s="190"/>
      <c r="I338" s="191" t="n">
        <v>38</v>
      </c>
      <c r="J338" s="84" t="s">
        <v>70</v>
      </c>
      <c r="K338" s="192" t="n">
        <f aca="false">SUM(K339)</f>
        <v>77000</v>
      </c>
      <c r="L338" s="192" t="n">
        <f aca="false">SUM(L339)</f>
        <v>30000</v>
      </c>
      <c r="M338" s="192" t="n">
        <f aca="false">SUM(M339)</f>
        <v>30000</v>
      </c>
      <c r="N338" s="192" t="n">
        <f aca="false">SUM(N339)</f>
        <v>17000</v>
      </c>
      <c r="O338" s="192" t="n">
        <f aca="false">SUM(O339)</f>
        <v>17000</v>
      </c>
      <c r="P338" s="192" t="n">
        <f aca="false">SUM(P339)</f>
        <v>15000</v>
      </c>
      <c r="Q338" s="192" t="n">
        <f aca="false">SUM(Q339)</f>
        <v>15000</v>
      </c>
      <c r="R338" s="192" t="n">
        <f aca="false">SUM(R339)</f>
        <v>22000</v>
      </c>
      <c r="S338" s="192" t="n">
        <f aca="false">SUM(S339)</f>
        <v>25000</v>
      </c>
      <c r="T338" s="192" t="n">
        <f aca="false">SUM(T339)</f>
        <v>13500</v>
      </c>
      <c r="U338" s="192" t="n">
        <f aca="false">SUM(U339)</f>
        <v>0</v>
      </c>
      <c r="V338" s="192" t="e">
        <f aca="false">SUM(V339)</f>
        <v>#DIV/0!</v>
      </c>
      <c r="W338" s="192" t="n">
        <f aca="false">SUM(W339)</f>
        <v>30000</v>
      </c>
      <c r="X338" s="192" t="n">
        <f aca="false">SUM(X339)</f>
        <v>85000</v>
      </c>
      <c r="Y338" s="192" t="n">
        <f aca="false">SUM(Y339)</f>
        <v>125000</v>
      </c>
      <c r="Z338" s="192" t="n">
        <f aca="false">SUM(Z339)</f>
        <v>185000</v>
      </c>
      <c r="AA338" s="192" t="n">
        <f aca="false">SUM(AA339)</f>
        <v>173000</v>
      </c>
      <c r="AB338" s="192" t="n">
        <f aca="false">SUM(AB339)</f>
        <v>58000</v>
      </c>
      <c r="AC338" s="192" t="n">
        <f aca="false">SUM(AC339)</f>
        <v>223000</v>
      </c>
      <c r="AD338" s="192" t="n">
        <f aca="false">SUM(AD339)</f>
        <v>223000</v>
      </c>
      <c r="AE338" s="192" t="n">
        <f aca="false">SUM(AE339)</f>
        <v>0</v>
      </c>
      <c r="AF338" s="192" t="n">
        <f aca="false">SUM(AF339)</f>
        <v>0</v>
      </c>
      <c r="AG338" s="192" t="n">
        <f aca="false">SUM(AG339)</f>
        <v>223000</v>
      </c>
      <c r="AH338" s="192" t="n">
        <f aca="false">SUM(AH339)</f>
        <v>146500</v>
      </c>
      <c r="AI338" s="192" t="n">
        <f aca="false">SUM(AI339)</f>
        <v>223000</v>
      </c>
      <c r="AJ338" s="192" t="n">
        <f aca="false">SUM(AJ339)</f>
        <v>112500</v>
      </c>
      <c r="AK338" s="192" t="n">
        <f aca="false">SUM(AK339)</f>
        <v>275000</v>
      </c>
      <c r="AL338" s="192" t="n">
        <f aca="false">SUM(AL339)</f>
        <v>47000</v>
      </c>
      <c r="AM338" s="192" t="n">
        <f aca="false">SUM(AM339)</f>
        <v>0</v>
      </c>
      <c r="AN338" s="192" t="n">
        <f aca="false">SUM(AN339)</f>
        <v>322000</v>
      </c>
      <c r="AO338" s="176" t="n">
        <f aca="false">SUM(AN338/$AN$10)</f>
        <v>42736.7443095096</v>
      </c>
      <c r="AP338" s="176" t="n">
        <f aca="false">SUM(AP339)</f>
        <v>275000</v>
      </c>
      <c r="AQ338" s="176"/>
      <c r="AR338" s="176" t="n">
        <f aca="false">SUM(AP338/$AN$10)</f>
        <v>36498.7723140222</v>
      </c>
      <c r="AS338" s="176" t="n">
        <v>275000</v>
      </c>
      <c r="AT338" s="176"/>
      <c r="AU338" s="176" t="n">
        <f aca="false">SUM(AU339)</f>
        <v>12184.06</v>
      </c>
      <c r="AV338" s="177" t="n">
        <f aca="false">SUM(AU338/AR338*100)</f>
        <v>33.3821091163636</v>
      </c>
      <c r="BB338" s="19" t="n">
        <f aca="false">SUM(AW338+AX338+AY338+AZ338+BA338)</f>
        <v>0</v>
      </c>
      <c r="BC338" s="143" t="n">
        <f aca="false">SUM(AU338-BB338)</f>
        <v>12184.06</v>
      </c>
    </row>
    <row r="339" customFormat="false" ht="12.75" hidden="true" customHeight="false" outlineLevel="0" collapsed="false">
      <c r="A339" s="221"/>
      <c r="B339" s="194" t="s">
        <v>83</v>
      </c>
      <c r="C339" s="194"/>
      <c r="D339" s="194"/>
      <c r="E339" s="194"/>
      <c r="F339" s="194"/>
      <c r="G339" s="194"/>
      <c r="H339" s="194"/>
      <c r="I339" s="195" t="n">
        <v>381</v>
      </c>
      <c r="J339" s="196" t="s">
        <v>220</v>
      </c>
      <c r="K339" s="197" t="n">
        <f aca="false">SUM(K347)</f>
        <v>77000</v>
      </c>
      <c r="L339" s="197" t="n">
        <f aca="false">SUM(L347)</f>
        <v>30000</v>
      </c>
      <c r="M339" s="197" t="n">
        <f aca="false">SUM(M347)</f>
        <v>30000</v>
      </c>
      <c r="N339" s="197" t="n">
        <f aca="false">SUM(N347)</f>
        <v>17000</v>
      </c>
      <c r="O339" s="197" t="n">
        <f aca="false">SUM(O347)</f>
        <v>17000</v>
      </c>
      <c r="P339" s="197" t="n">
        <f aca="false">SUM(P340:P347)</f>
        <v>15000</v>
      </c>
      <c r="Q339" s="197" t="n">
        <f aca="false">SUM(Q340:Q347)</f>
        <v>15000</v>
      </c>
      <c r="R339" s="197" t="n">
        <f aca="false">SUM(R340:R347)</f>
        <v>22000</v>
      </c>
      <c r="S339" s="197" t="n">
        <f aca="false">SUM(S340:S347)</f>
        <v>25000</v>
      </c>
      <c r="T339" s="197" t="n">
        <f aca="false">SUM(T340:T347)</f>
        <v>13500</v>
      </c>
      <c r="U339" s="197" t="n">
        <f aca="false">SUM(U340:U347)</f>
        <v>0</v>
      </c>
      <c r="V339" s="197" t="e">
        <f aca="false">SUM(V340:V347)</f>
        <v>#DIV/0!</v>
      </c>
      <c r="W339" s="197" t="n">
        <f aca="false">SUM(W340:W347)</f>
        <v>30000</v>
      </c>
      <c r="X339" s="197" t="n">
        <f aca="false">SUM(X340:X348)</f>
        <v>85000</v>
      </c>
      <c r="Y339" s="197" t="n">
        <f aca="false">SUM(Y340:Y348)</f>
        <v>125000</v>
      </c>
      <c r="Z339" s="197" t="n">
        <f aca="false">SUM(Z340:Z348)</f>
        <v>185000</v>
      </c>
      <c r="AA339" s="197" t="n">
        <f aca="false">SUM(AA340:AA348)</f>
        <v>173000</v>
      </c>
      <c r="AB339" s="197" t="n">
        <f aca="false">SUM(AB340:AB348)</f>
        <v>58000</v>
      </c>
      <c r="AC339" s="197" t="n">
        <f aca="false">SUM(AC340:AC348)</f>
        <v>223000</v>
      </c>
      <c r="AD339" s="197" t="n">
        <f aca="false">SUM(AD340:AD348)</f>
        <v>223000</v>
      </c>
      <c r="AE339" s="197" t="n">
        <f aca="false">SUM(AE340:AE348)</f>
        <v>0</v>
      </c>
      <c r="AF339" s="197" t="n">
        <f aca="false">SUM(AF340:AF348)</f>
        <v>0</v>
      </c>
      <c r="AG339" s="197" t="n">
        <f aca="false">SUM(AG340:AG348)</f>
        <v>223000</v>
      </c>
      <c r="AH339" s="197" t="n">
        <f aca="false">SUM(AH340:AH348)</f>
        <v>146500</v>
      </c>
      <c r="AI339" s="197" t="n">
        <f aca="false">SUM(AI340:AI348)</f>
        <v>223000</v>
      </c>
      <c r="AJ339" s="197" t="n">
        <f aca="false">SUM(AJ340:AJ348)</f>
        <v>112500</v>
      </c>
      <c r="AK339" s="197" t="n">
        <f aca="false">SUM(AK340:AK348)</f>
        <v>275000</v>
      </c>
      <c r="AL339" s="197" t="n">
        <f aca="false">SUM(AL340:AL348)</f>
        <v>47000</v>
      </c>
      <c r="AM339" s="197" t="n">
        <f aca="false">SUM(AM340:AM348)</f>
        <v>0</v>
      </c>
      <c r="AN339" s="197" t="n">
        <f aca="false">SUM(AN340:AN348)</f>
        <v>322000</v>
      </c>
      <c r="AO339" s="176" t="n">
        <f aca="false">SUM(AN339/$AN$10)</f>
        <v>42736.7443095096</v>
      </c>
      <c r="AP339" s="188" t="n">
        <f aca="false">SUM(AP340:AP348)</f>
        <v>275000</v>
      </c>
      <c r="AQ339" s="188"/>
      <c r="AR339" s="176" t="n">
        <f aca="false">SUM(AP339/$AN$10)</f>
        <v>36498.7723140222</v>
      </c>
      <c r="AS339" s="188"/>
      <c r="AT339" s="188"/>
      <c r="AU339" s="176" t="n">
        <f aca="false">SUM(AU340:AU348)</f>
        <v>12184.06</v>
      </c>
      <c r="AV339" s="177" t="n">
        <f aca="false">SUM(AU339/AR339*100)</f>
        <v>33.3821091163636</v>
      </c>
      <c r="BB339" s="19" t="n">
        <f aca="false">SUM(AW339+AX339+AY339+AZ339+BA339)</f>
        <v>0</v>
      </c>
      <c r="BC339" s="143" t="n">
        <f aca="false">SUM(AU339-BB339)</f>
        <v>12184.06</v>
      </c>
    </row>
    <row r="340" customFormat="false" ht="12.75" hidden="true" customHeight="false" outlineLevel="0" collapsed="false">
      <c r="A340" s="221"/>
      <c r="B340" s="194"/>
      <c r="C340" s="194"/>
      <c r="D340" s="194"/>
      <c r="E340" s="194"/>
      <c r="F340" s="194"/>
      <c r="G340" s="194"/>
      <c r="H340" s="194"/>
      <c r="I340" s="195" t="n">
        <v>38113</v>
      </c>
      <c r="J340" s="196" t="s">
        <v>465</v>
      </c>
      <c r="K340" s="197"/>
      <c r="L340" s="197"/>
      <c r="M340" s="197"/>
      <c r="N340" s="197"/>
      <c r="O340" s="197"/>
      <c r="P340" s="197"/>
      <c r="Q340" s="197"/>
      <c r="R340" s="197" t="n">
        <v>10000</v>
      </c>
      <c r="S340" s="197" t="n">
        <v>10000</v>
      </c>
      <c r="T340" s="197" t="n">
        <v>5000</v>
      </c>
      <c r="U340" s="197"/>
      <c r="V340" s="176" t="e">
        <f aca="false">S340/P340*100</f>
        <v>#DIV/0!</v>
      </c>
      <c r="W340" s="176" t="n">
        <v>15000</v>
      </c>
      <c r="X340" s="197" t="n">
        <v>15000</v>
      </c>
      <c r="Y340" s="197" t="n">
        <v>15000</v>
      </c>
      <c r="Z340" s="197" t="n">
        <v>15000</v>
      </c>
      <c r="AA340" s="197" t="n">
        <v>15000</v>
      </c>
      <c r="AB340" s="197" t="n">
        <v>15000</v>
      </c>
      <c r="AC340" s="197" t="n">
        <v>15000</v>
      </c>
      <c r="AD340" s="197" t="n">
        <v>15000</v>
      </c>
      <c r="AE340" s="197"/>
      <c r="AF340" s="197"/>
      <c r="AG340" s="198" t="n">
        <f aca="false">SUM(AD340+AE340-AF340)</f>
        <v>15000</v>
      </c>
      <c r="AH340" s="197" t="n">
        <v>15000</v>
      </c>
      <c r="AI340" s="197" t="n">
        <v>15000</v>
      </c>
      <c r="AJ340" s="129" t="n">
        <v>15000</v>
      </c>
      <c r="AK340" s="197" t="n">
        <v>15000</v>
      </c>
      <c r="AL340" s="197"/>
      <c r="AM340" s="197"/>
      <c r="AN340" s="129" t="n">
        <f aca="false">SUM(AK340+AL340-AM340)</f>
        <v>15000</v>
      </c>
      <c r="AO340" s="176" t="n">
        <f aca="false">SUM(AN340/$AN$10)</f>
        <v>1990.84212621939</v>
      </c>
      <c r="AP340" s="131" t="n">
        <v>15000</v>
      </c>
      <c r="AQ340" s="131"/>
      <c r="AR340" s="176" t="n">
        <f aca="false">SUM(AP340/$AN$10)</f>
        <v>1990.84212621939</v>
      </c>
      <c r="AS340" s="131"/>
      <c r="AT340" s="131"/>
      <c r="AU340" s="176"/>
      <c r="AV340" s="177" t="n">
        <f aca="false">SUM(AU340/AR340*100)</f>
        <v>0</v>
      </c>
      <c r="AW340" s="176"/>
      <c r="AX340" s="129"/>
      <c r="BB340" s="19" t="n">
        <f aca="false">SUM(AW340+AX340+AY340+AZ340+BA340)</f>
        <v>0</v>
      </c>
      <c r="BC340" s="143" t="n">
        <f aca="false">SUM(AU340-BB340)</f>
        <v>0</v>
      </c>
    </row>
    <row r="341" customFormat="false" ht="12.75" hidden="true" customHeight="false" outlineLevel="0" collapsed="false">
      <c r="A341" s="221"/>
      <c r="B341" s="194"/>
      <c r="C341" s="194"/>
      <c r="D341" s="194"/>
      <c r="E341" s="194"/>
      <c r="F341" s="194"/>
      <c r="G341" s="194"/>
      <c r="H341" s="194"/>
      <c r="I341" s="195" t="n">
        <v>38113</v>
      </c>
      <c r="J341" s="196" t="s">
        <v>466</v>
      </c>
      <c r="K341" s="197"/>
      <c r="L341" s="197"/>
      <c r="M341" s="197"/>
      <c r="N341" s="197"/>
      <c r="O341" s="197"/>
      <c r="P341" s="197"/>
      <c r="Q341" s="197"/>
      <c r="R341" s="197"/>
      <c r="S341" s="197"/>
      <c r="T341" s="197"/>
      <c r="U341" s="197"/>
      <c r="V341" s="176"/>
      <c r="W341" s="176"/>
      <c r="X341" s="197" t="n">
        <v>20000</v>
      </c>
      <c r="Y341" s="197" t="n">
        <v>20000</v>
      </c>
      <c r="Z341" s="197" t="n">
        <v>30000</v>
      </c>
      <c r="AA341" s="197" t="n">
        <v>30000</v>
      </c>
      <c r="AB341" s="197" t="n">
        <v>10000</v>
      </c>
      <c r="AC341" s="197" t="n">
        <v>30000</v>
      </c>
      <c r="AD341" s="197" t="n">
        <v>30000</v>
      </c>
      <c r="AE341" s="197"/>
      <c r="AF341" s="197"/>
      <c r="AG341" s="198" t="n">
        <f aca="false">SUM(AD341+AE341-AF341)</f>
        <v>30000</v>
      </c>
      <c r="AH341" s="197" t="n">
        <v>32000</v>
      </c>
      <c r="AI341" s="197" t="n">
        <v>30000</v>
      </c>
      <c r="AJ341" s="129" t="n">
        <v>0</v>
      </c>
      <c r="AK341" s="197" t="n">
        <v>30000</v>
      </c>
      <c r="AL341" s="197" t="n">
        <v>7000</v>
      </c>
      <c r="AM341" s="197"/>
      <c r="AN341" s="129" t="n">
        <f aca="false">SUM(AK341+AL341-AM341)</f>
        <v>37000</v>
      </c>
      <c r="AO341" s="176" t="n">
        <f aca="false">SUM(AN341/$AN$10)</f>
        <v>4910.74391134116</v>
      </c>
      <c r="AP341" s="131" t="n">
        <v>35000</v>
      </c>
      <c r="AQ341" s="131"/>
      <c r="AR341" s="176" t="n">
        <f aca="false">SUM(AP341/$AN$10)</f>
        <v>4645.29829451191</v>
      </c>
      <c r="AS341" s="131"/>
      <c r="AT341" s="131"/>
      <c r="AU341" s="176" t="n">
        <v>2322.32</v>
      </c>
      <c r="AV341" s="177" t="n">
        <f aca="false">SUM(AU341/AR341*100)</f>
        <v>49.9929144</v>
      </c>
      <c r="AW341" s="176"/>
      <c r="AX341" s="129"/>
      <c r="AY341" s="176" t="n">
        <v>2322.32</v>
      </c>
      <c r="BB341" s="19" t="n">
        <f aca="false">SUM(AW341+AX341+AY341+AZ341+BA341)</f>
        <v>2322.32</v>
      </c>
      <c r="BC341" s="143" t="n">
        <f aca="false">SUM(AU341-BB341)</f>
        <v>0</v>
      </c>
    </row>
    <row r="342" customFormat="false" ht="12.75" hidden="true" customHeight="false" outlineLevel="0" collapsed="false">
      <c r="A342" s="221"/>
      <c r="B342" s="194"/>
      <c r="C342" s="194"/>
      <c r="D342" s="194"/>
      <c r="E342" s="194"/>
      <c r="F342" s="194"/>
      <c r="G342" s="194"/>
      <c r="H342" s="194"/>
      <c r="I342" s="195" t="n">
        <v>38113</v>
      </c>
      <c r="J342" s="196" t="s">
        <v>467</v>
      </c>
      <c r="K342" s="197"/>
      <c r="L342" s="197"/>
      <c r="M342" s="197"/>
      <c r="N342" s="197"/>
      <c r="O342" s="197"/>
      <c r="P342" s="197"/>
      <c r="Q342" s="197"/>
      <c r="R342" s="197"/>
      <c r="S342" s="197"/>
      <c r="T342" s="197"/>
      <c r="U342" s="197"/>
      <c r="V342" s="176"/>
      <c r="W342" s="176"/>
      <c r="X342" s="197"/>
      <c r="Y342" s="197"/>
      <c r="Z342" s="197"/>
      <c r="AA342" s="197" t="n">
        <v>10000</v>
      </c>
      <c r="AB342" s="197"/>
      <c r="AC342" s="197" t="n">
        <v>10000</v>
      </c>
      <c r="AD342" s="197" t="n">
        <v>10000</v>
      </c>
      <c r="AE342" s="197"/>
      <c r="AF342" s="197"/>
      <c r="AG342" s="198" t="n">
        <f aca="false">SUM(AD342+AE342-AF342)</f>
        <v>10000</v>
      </c>
      <c r="AH342" s="197" t="n">
        <v>10000</v>
      </c>
      <c r="AI342" s="197" t="n">
        <v>10000</v>
      </c>
      <c r="AJ342" s="129" t="n">
        <v>10000</v>
      </c>
      <c r="AK342" s="197" t="n">
        <v>10000</v>
      </c>
      <c r="AL342" s="197"/>
      <c r="AM342" s="197"/>
      <c r="AN342" s="129" t="n">
        <f aca="false">SUM(AK342+AL342-AM342)</f>
        <v>10000</v>
      </c>
      <c r="AO342" s="176" t="n">
        <f aca="false">SUM(AN342/$AN$10)</f>
        <v>1327.22808414626</v>
      </c>
      <c r="AP342" s="131" t="n">
        <v>15000</v>
      </c>
      <c r="AQ342" s="131"/>
      <c r="AR342" s="176" t="n">
        <f aca="false">SUM(AP342/$AN$10)</f>
        <v>1990.84212621939</v>
      </c>
      <c r="AS342" s="131"/>
      <c r="AT342" s="131"/>
      <c r="AU342" s="176" t="n">
        <v>0</v>
      </c>
      <c r="AV342" s="177" t="n">
        <f aca="false">SUM(AU342/AR342*100)</f>
        <v>0</v>
      </c>
      <c r="AW342" s="176"/>
      <c r="AX342" s="129"/>
      <c r="AY342" s="176" t="n">
        <v>0</v>
      </c>
      <c r="BB342" s="19" t="n">
        <f aca="false">SUM(AW342+AX342+AY342+AZ342+BA342)</f>
        <v>0</v>
      </c>
      <c r="BC342" s="143" t="n">
        <f aca="false">SUM(AU342-BB342)</f>
        <v>0</v>
      </c>
    </row>
    <row r="343" customFormat="false" ht="12.75" hidden="true" customHeight="false" outlineLevel="0" collapsed="false">
      <c r="A343" s="221"/>
      <c r="B343" s="194"/>
      <c r="C343" s="194"/>
      <c r="D343" s="194"/>
      <c r="E343" s="194"/>
      <c r="F343" s="194"/>
      <c r="G343" s="194"/>
      <c r="H343" s="194"/>
      <c r="I343" s="195" t="n">
        <v>38113</v>
      </c>
      <c r="J343" s="196" t="s">
        <v>468</v>
      </c>
      <c r="K343" s="197"/>
      <c r="L343" s="197"/>
      <c r="M343" s="197"/>
      <c r="N343" s="197"/>
      <c r="O343" s="197"/>
      <c r="P343" s="197"/>
      <c r="Q343" s="197"/>
      <c r="R343" s="197"/>
      <c r="S343" s="197"/>
      <c r="T343" s="197"/>
      <c r="U343" s="197"/>
      <c r="V343" s="176"/>
      <c r="W343" s="176"/>
      <c r="X343" s="197"/>
      <c r="Y343" s="197"/>
      <c r="Z343" s="197"/>
      <c r="AA343" s="197" t="n">
        <v>10000</v>
      </c>
      <c r="AB343" s="197"/>
      <c r="AC343" s="197" t="n">
        <v>10000</v>
      </c>
      <c r="AD343" s="197" t="n">
        <v>10000</v>
      </c>
      <c r="AE343" s="197"/>
      <c r="AF343" s="197"/>
      <c r="AG343" s="198" t="n">
        <f aca="false">SUM(AD343+AE343-AF343)</f>
        <v>10000</v>
      </c>
      <c r="AH343" s="197" t="n">
        <v>10000</v>
      </c>
      <c r="AI343" s="197" t="n">
        <v>10000</v>
      </c>
      <c r="AJ343" s="129" t="n">
        <v>10000</v>
      </c>
      <c r="AK343" s="197" t="n">
        <v>10000</v>
      </c>
      <c r="AL343" s="197"/>
      <c r="AM343" s="197"/>
      <c r="AN343" s="129" t="n">
        <f aca="false">SUM(AK343+AL343-AM343)</f>
        <v>10000</v>
      </c>
      <c r="AO343" s="176" t="n">
        <f aca="false">SUM(AN343/$AN$10)</f>
        <v>1327.22808414626</v>
      </c>
      <c r="AP343" s="131" t="n">
        <v>15000</v>
      </c>
      <c r="AQ343" s="131"/>
      <c r="AR343" s="176" t="n">
        <f aca="false">SUM(AP343/$AN$10)</f>
        <v>1990.84212621939</v>
      </c>
      <c r="AS343" s="131"/>
      <c r="AT343" s="131"/>
      <c r="AU343" s="176" t="n">
        <v>995</v>
      </c>
      <c r="AV343" s="177" t="n">
        <f aca="false">SUM(AU343/AR343*100)</f>
        <v>49.97885</v>
      </c>
      <c r="AW343" s="176"/>
      <c r="AX343" s="129"/>
      <c r="AY343" s="176" t="n">
        <v>995</v>
      </c>
      <c r="BB343" s="19" t="n">
        <f aca="false">SUM(AW343+AX343+AY343+AZ343+BA343)</f>
        <v>995</v>
      </c>
      <c r="BC343" s="143" t="n">
        <f aca="false">SUM(AU343-BB343)</f>
        <v>0</v>
      </c>
    </row>
    <row r="344" customFormat="false" ht="12.75" hidden="true" customHeight="false" outlineLevel="0" collapsed="false">
      <c r="A344" s="221"/>
      <c r="B344" s="194"/>
      <c r="C344" s="194"/>
      <c r="D344" s="194"/>
      <c r="E344" s="194"/>
      <c r="F344" s="194"/>
      <c r="G344" s="194"/>
      <c r="H344" s="194"/>
      <c r="I344" s="195" t="n">
        <v>38113</v>
      </c>
      <c r="J344" s="196" t="s">
        <v>469</v>
      </c>
      <c r="K344" s="197"/>
      <c r="L344" s="197"/>
      <c r="M344" s="197"/>
      <c r="N344" s="197"/>
      <c r="O344" s="197"/>
      <c r="P344" s="197"/>
      <c r="Q344" s="197"/>
      <c r="R344" s="197"/>
      <c r="S344" s="197"/>
      <c r="T344" s="197"/>
      <c r="U344" s="197"/>
      <c r="V344" s="176"/>
      <c r="W344" s="176"/>
      <c r="X344" s="197"/>
      <c r="Y344" s="197"/>
      <c r="Z344" s="197"/>
      <c r="AA344" s="197" t="n">
        <v>25000</v>
      </c>
      <c r="AB344" s="197"/>
      <c r="AC344" s="197" t="n">
        <v>25000</v>
      </c>
      <c r="AD344" s="197" t="n">
        <v>28000</v>
      </c>
      <c r="AE344" s="197"/>
      <c r="AF344" s="197"/>
      <c r="AG344" s="198" t="n">
        <f aca="false">SUM(AD344+AE344-AF344)</f>
        <v>28000</v>
      </c>
      <c r="AH344" s="197" t="n">
        <v>28000</v>
      </c>
      <c r="AI344" s="197" t="n">
        <v>28000</v>
      </c>
      <c r="AJ344" s="129" t="n">
        <v>16000</v>
      </c>
      <c r="AK344" s="197" t="n">
        <v>30000</v>
      </c>
      <c r="AL344" s="197" t="n">
        <v>15000</v>
      </c>
      <c r="AM344" s="197"/>
      <c r="AN344" s="129" t="n">
        <f aca="false">SUM(AK344+AL344-AM344)</f>
        <v>45000</v>
      </c>
      <c r="AO344" s="176" t="n">
        <f aca="false">SUM(AN344/$AN$10)</f>
        <v>5972.52637865817</v>
      </c>
      <c r="AP344" s="131" t="n">
        <v>35000</v>
      </c>
      <c r="AQ344" s="131"/>
      <c r="AR344" s="176" t="n">
        <f aca="false">SUM(AP344/$AN$10)</f>
        <v>4645.29829451191</v>
      </c>
      <c r="AS344" s="131"/>
      <c r="AT344" s="131"/>
      <c r="AU344" s="176" t="n">
        <v>1161.32</v>
      </c>
      <c r="AV344" s="177" t="n">
        <f aca="false">SUM(AU344/AR344*100)</f>
        <v>24.9999015428571</v>
      </c>
      <c r="AW344" s="176"/>
      <c r="AX344" s="129"/>
      <c r="AY344" s="176" t="n">
        <v>1161.32</v>
      </c>
      <c r="BB344" s="19" t="n">
        <f aca="false">SUM(AW344+AX344+AY344+AZ344+BA344)</f>
        <v>1161.32</v>
      </c>
      <c r="BC344" s="143" t="n">
        <f aca="false">SUM(AU344-BB344)</f>
        <v>0</v>
      </c>
    </row>
    <row r="345" customFormat="false" ht="12.75" hidden="true" customHeight="false" outlineLevel="0" collapsed="false">
      <c r="A345" s="221"/>
      <c r="B345" s="194"/>
      <c r="C345" s="194"/>
      <c r="D345" s="194"/>
      <c r="E345" s="194"/>
      <c r="F345" s="194"/>
      <c r="G345" s="194"/>
      <c r="H345" s="194"/>
      <c r="I345" s="195" t="n">
        <v>38113</v>
      </c>
      <c r="J345" s="196" t="s">
        <v>470</v>
      </c>
      <c r="K345" s="197"/>
      <c r="L345" s="197"/>
      <c r="M345" s="197"/>
      <c r="N345" s="197"/>
      <c r="O345" s="197"/>
      <c r="P345" s="197"/>
      <c r="Q345" s="197"/>
      <c r="R345" s="197"/>
      <c r="S345" s="197"/>
      <c r="T345" s="197"/>
      <c r="U345" s="197"/>
      <c r="V345" s="176"/>
      <c r="W345" s="176"/>
      <c r="X345" s="197"/>
      <c r="Y345" s="197"/>
      <c r="Z345" s="197"/>
      <c r="AA345" s="197" t="n">
        <v>10000</v>
      </c>
      <c r="AB345" s="197"/>
      <c r="AC345" s="197" t="n">
        <v>10000</v>
      </c>
      <c r="AD345" s="197" t="n">
        <v>10000</v>
      </c>
      <c r="AE345" s="197"/>
      <c r="AF345" s="197"/>
      <c r="AG345" s="198" t="n">
        <f aca="false">SUM(AD345+AE345-AF345)</f>
        <v>10000</v>
      </c>
      <c r="AH345" s="197" t="n">
        <v>5000</v>
      </c>
      <c r="AI345" s="197" t="n">
        <v>10000</v>
      </c>
      <c r="AJ345" s="129" t="n">
        <v>5000</v>
      </c>
      <c r="AK345" s="197" t="n">
        <v>10000</v>
      </c>
      <c r="AL345" s="197"/>
      <c r="AM345" s="197"/>
      <c r="AN345" s="129" t="n">
        <f aca="false">SUM(AK345+AL345-AM345)</f>
        <v>10000</v>
      </c>
      <c r="AO345" s="176" t="n">
        <f aca="false">SUM(AN345/$AN$10)</f>
        <v>1327.22808414626</v>
      </c>
      <c r="AP345" s="131" t="n">
        <v>15000</v>
      </c>
      <c r="AQ345" s="131"/>
      <c r="AR345" s="176" t="n">
        <f aca="false">SUM(AP345/$AN$10)</f>
        <v>1990.84212621939</v>
      </c>
      <c r="AS345" s="131"/>
      <c r="AT345" s="131"/>
      <c r="AU345" s="176" t="n">
        <v>955.42</v>
      </c>
      <c r="AV345" s="177" t="n">
        <f aca="false">SUM(AU345/AR345*100)</f>
        <v>47.9907466</v>
      </c>
      <c r="AW345" s="176"/>
      <c r="AX345" s="129"/>
      <c r="AY345" s="176" t="n">
        <v>955.42</v>
      </c>
      <c r="BB345" s="19" t="n">
        <f aca="false">SUM(AW345+AX345+AY345+AZ345+BA345)</f>
        <v>955.42</v>
      </c>
      <c r="BC345" s="143" t="n">
        <f aca="false">SUM(AU345-BB345)</f>
        <v>0</v>
      </c>
    </row>
    <row r="346" customFormat="false" ht="12.75" hidden="true" customHeight="false" outlineLevel="0" collapsed="false">
      <c r="A346" s="221"/>
      <c r="B346" s="194"/>
      <c r="C346" s="194"/>
      <c r="D346" s="194"/>
      <c r="E346" s="194"/>
      <c r="F346" s="194"/>
      <c r="G346" s="194"/>
      <c r="H346" s="194"/>
      <c r="I346" s="195" t="n">
        <v>38113</v>
      </c>
      <c r="J346" s="196" t="s">
        <v>471</v>
      </c>
      <c r="K346" s="197"/>
      <c r="L346" s="197"/>
      <c r="M346" s="197"/>
      <c r="N346" s="197"/>
      <c r="O346" s="197"/>
      <c r="P346" s="197"/>
      <c r="Q346" s="197"/>
      <c r="R346" s="197"/>
      <c r="S346" s="197"/>
      <c r="T346" s="197"/>
      <c r="U346" s="197"/>
      <c r="V346" s="176"/>
      <c r="W346" s="176"/>
      <c r="X346" s="197"/>
      <c r="Y346" s="197"/>
      <c r="Z346" s="197"/>
      <c r="AA346" s="197" t="n">
        <v>2000</v>
      </c>
      <c r="AB346" s="197"/>
      <c r="AC346" s="197" t="n">
        <v>2000</v>
      </c>
      <c r="AD346" s="197" t="n">
        <v>2000</v>
      </c>
      <c r="AE346" s="197"/>
      <c r="AF346" s="197"/>
      <c r="AG346" s="198" t="n">
        <f aca="false">SUM(AD346+AE346-AF346)</f>
        <v>2000</v>
      </c>
      <c r="AH346" s="197" t="n">
        <v>2000</v>
      </c>
      <c r="AI346" s="197" t="n">
        <v>2000</v>
      </c>
      <c r="AJ346" s="129" t="n">
        <v>2000</v>
      </c>
      <c r="AK346" s="197" t="n">
        <v>2000</v>
      </c>
      <c r="AL346" s="197"/>
      <c r="AM346" s="197"/>
      <c r="AN346" s="129" t="n">
        <f aca="false">SUM(AK346+AL346-AM346)</f>
        <v>2000</v>
      </c>
      <c r="AO346" s="176" t="n">
        <f aca="false">SUM(AN346/$AN$10)</f>
        <v>265.445616829252</v>
      </c>
      <c r="AP346" s="131" t="n">
        <v>2000</v>
      </c>
      <c r="AQ346" s="131"/>
      <c r="AR346" s="176" t="n">
        <f aca="false">SUM(AP346/$AN$10)</f>
        <v>265.445616829252</v>
      </c>
      <c r="AS346" s="131"/>
      <c r="AT346" s="131"/>
      <c r="AU346" s="176"/>
      <c r="AV346" s="177" t="n">
        <f aca="false">SUM(AU346/AR346*100)</f>
        <v>0</v>
      </c>
      <c r="AW346" s="176"/>
      <c r="AX346" s="129"/>
      <c r="AY346" s="176"/>
      <c r="BB346" s="19" t="n">
        <f aca="false">SUM(AW346+AX346+AY346+AZ346+BA346)</f>
        <v>0</v>
      </c>
      <c r="BC346" s="143" t="n">
        <f aca="false">SUM(AU346-BB346)</f>
        <v>0</v>
      </c>
    </row>
    <row r="347" customFormat="false" ht="12.75" hidden="true" customHeight="false" outlineLevel="0" collapsed="false">
      <c r="A347" s="221"/>
      <c r="B347" s="194"/>
      <c r="C347" s="194"/>
      <c r="D347" s="194"/>
      <c r="E347" s="194"/>
      <c r="F347" s="194"/>
      <c r="G347" s="194"/>
      <c r="H347" s="194"/>
      <c r="I347" s="195" t="n">
        <v>38113</v>
      </c>
      <c r="J347" s="196" t="s">
        <v>472</v>
      </c>
      <c r="K347" s="197" t="n">
        <v>77000</v>
      </c>
      <c r="L347" s="197" t="n">
        <v>30000</v>
      </c>
      <c r="M347" s="197" t="n">
        <v>30000</v>
      </c>
      <c r="N347" s="197" t="n">
        <v>17000</v>
      </c>
      <c r="O347" s="197" t="n">
        <v>17000</v>
      </c>
      <c r="P347" s="197" t="n">
        <v>15000</v>
      </c>
      <c r="Q347" s="197" t="n">
        <v>15000</v>
      </c>
      <c r="R347" s="197" t="n">
        <v>12000</v>
      </c>
      <c r="S347" s="197" t="n">
        <v>15000</v>
      </c>
      <c r="T347" s="197" t="n">
        <v>8500</v>
      </c>
      <c r="U347" s="197"/>
      <c r="V347" s="176" t="n">
        <f aca="false">S347/P347*100</f>
        <v>100</v>
      </c>
      <c r="W347" s="176" t="n">
        <v>15000</v>
      </c>
      <c r="X347" s="197" t="n">
        <v>30000</v>
      </c>
      <c r="Y347" s="197" t="n">
        <v>70000</v>
      </c>
      <c r="Z347" s="197" t="n">
        <v>90000</v>
      </c>
      <c r="AA347" s="197" t="n">
        <v>21000</v>
      </c>
      <c r="AB347" s="197" t="n">
        <v>28000</v>
      </c>
      <c r="AC347" s="197" t="n">
        <v>21000</v>
      </c>
      <c r="AD347" s="197" t="n">
        <v>18000</v>
      </c>
      <c r="AE347" s="197"/>
      <c r="AF347" s="197"/>
      <c r="AG347" s="198" t="n">
        <f aca="false">SUM(AD347+AE347-AF347)</f>
        <v>18000</v>
      </c>
      <c r="AH347" s="197" t="n">
        <v>4500</v>
      </c>
      <c r="AI347" s="197" t="n">
        <v>18000</v>
      </c>
      <c r="AJ347" s="129" t="n">
        <v>4500</v>
      </c>
      <c r="AK347" s="197" t="n">
        <v>18000</v>
      </c>
      <c r="AL347" s="197"/>
      <c r="AM347" s="197"/>
      <c r="AN347" s="129" t="n">
        <f aca="false">SUM(AK347+AL347-AM347)</f>
        <v>18000</v>
      </c>
      <c r="AO347" s="176" t="n">
        <f aca="false">SUM(AN347/$AN$10)</f>
        <v>2389.01055146327</v>
      </c>
      <c r="AP347" s="131" t="n">
        <v>18000</v>
      </c>
      <c r="AQ347" s="131"/>
      <c r="AR347" s="176" t="n">
        <f aca="false">SUM(AP347/$AN$10)</f>
        <v>2389.01055146327</v>
      </c>
      <c r="AS347" s="131"/>
      <c r="AT347" s="131"/>
      <c r="AU347" s="176" t="n">
        <v>750</v>
      </c>
      <c r="AV347" s="177" t="n">
        <f aca="false">SUM(AU347/AR347*100)</f>
        <v>31.39375</v>
      </c>
      <c r="AW347" s="176"/>
      <c r="AX347" s="131"/>
      <c r="AY347" s="176" t="n">
        <v>750</v>
      </c>
      <c r="BB347" s="19" t="n">
        <f aca="false">SUM(AW347+AX347+AY347+AZ347+BA347)</f>
        <v>750</v>
      </c>
      <c r="BC347" s="143" t="n">
        <f aca="false">SUM(AU347-BB347)</f>
        <v>0</v>
      </c>
    </row>
    <row r="348" customFormat="false" ht="12.75" hidden="true" customHeight="false" outlineLevel="0" collapsed="false">
      <c r="A348" s="221"/>
      <c r="B348" s="194"/>
      <c r="C348" s="194"/>
      <c r="D348" s="194"/>
      <c r="E348" s="194"/>
      <c r="F348" s="194"/>
      <c r="G348" s="194"/>
      <c r="H348" s="194"/>
      <c r="I348" s="195" t="n">
        <v>38113</v>
      </c>
      <c r="J348" s="196" t="s">
        <v>473</v>
      </c>
      <c r="K348" s="197"/>
      <c r="L348" s="197"/>
      <c r="M348" s="197"/>
      <c r="N348" s="197"/>
      <c r="O348" s="197"/>
      <c r="P348" s="197" t="n">
        <v>50000</v>
      </c>
      <c r="Q348" s="197" t="n">
        <v>50000</v>
      </c>
      <c r="R348" s="197" t="n">
        <v>43400</v>
      </c>
      <c r="S348" s="188" t="n">
        <v>70000</v>
      </c>
      <c r="T348" s="197" t="n">
        <v>46800</v>
      </c>
      <c r="U348" s="197"/>
      <c r="V348" s="176" t="n">
        <f aca="false">S348/P348*100</f>
        <v>140</v>
      </c>
      <c r="W348" s="188" t="n">
        <v>95000</v>
      </c>
      <c r="X348" s="197" t="n">
        <v>20000</v>
      </c>
      <c r="Y348" s="197" t="n">
        <v>20000</v>
      </c>
      <c r="Z348" s="197" t="n">
        <v>50000</v>
      </c>
      <c r="AA348" s="197" t="n">
        <v>50000</v>
      </c>
      <c r="AB348" s="197" t="n">
        <v>5000</v>
      </c>
      <c r="AC348" s="197" t="n">
        <v>100000</v>
      </c>
      <c r="AD348" s="197" t="n">
        <v>100000</v>
      </c>
      <c r="AE348" s="197"/>
      <c r="AF348" s="197"/>
      <c r="AG348" s="198" t="n">
        <f aca="false">SUM(AD348+AE348-AF348)</f>
        <v>100000</v>
      </c>
      <c r="AH348" s="197" t="n">
        <v>40000</v>
      </c>
      <c r="AI348" s="197" t="n">
        <v>100000</v>
      </c>
      <c r="AJ348" s="129" t="n">
        <v>50000</v>
      </c>
      <c r="AK348" s="197" t="n">
        <v>150000</v>
      </c>
      <c r="AL348" s="197" t="n">
        <v>25000</v>
      </c>
      <c r="AM348" s="197"/>
      <c r="AN348" s="129" t="n">
        <f aca="false">SUM(AK348+AL348-AM348)</f>
        <v>175000</v>
      </c>
      <c r="AO348" s="176" t="n">
        <f aca="false">SUM(AN348/$AN$10)</f>
        <v>23226.4914725596</v>
      </c>
      <c r="AP348" s="131" t="n">
        <v>125000</v>
      </c>
      <c r="AQ348" s="131"/>
      <c r="AR348" s="176" t="n">
        <f aca="false">SUM(AP348/$AN$10)</f>
        <v>16590.3510518283</v>
      </c>
      <c r="AS348" s="131"/>
      <c r="AT348" s="131"/>
      <c r="AU348" s="176" t="n">
        <v>6000</v>
      </c>
      <c r="AV348" s="177" t="n">
        <f aca="false">SUM(AU348/AR348*100)</f>
        <v>36.1656</v>
      </c>
      <c r="AW348" s="176"/>
      <c r="AX348" s="129"/>
      <c r="AY348" s="176" t="n">
        <v>6000</v>
      </c>
      <c r="BB348" s="19" t="n">
        <f aca="false">SUM(AW348+AX348+AY348+AZ348+BA348)</f>
        <v>6000</v>
      </c>
      <c r="BC348" s="143" t="n">
        <f aca="false">SUM(AU348-BB348)</f>
        <v>0</v>
      </c>
    </row>
    <row r="349" customFormat="false" ht="12.75" hidden="true" customHeight="false" outlineLevel="0" collapsed="false">
      <c r="A349" s="184" t="s">
        <v>474</v>
      </c>
      <c r="B349" s="200"/>
      <c r="C349" s="200"/>
      <c r="D349" s="200"/>
      <c r="E349" s="200"/>
      <c r="F349" s="200"/>
      <c r="G349" s="200"/>
      <c r="H349" s="200"/>
      <c r="I349" s="180" t="s">
        <v>475</v>
      </c>
      <c r="J349" s="181" t="s">
        <v>476</v>
      </c>
      <c r="K349" s="182" t="n">
        <f aca="false">SUM(K350)</f>
        <v>398010</v>
      </c>
      <c r="L349" s="182" t="n">
        <f aca="false">SUM(L350)</f>
        <v>170000</v>
      </c>
      <c r="M349" s="182" t="n">
        <f aca="false">SUM(M350)</f>
        <v>170000</v>
      </c>
      <c r="N349" s="182" t="n">
        <f aca="false">SUM(N350)</f>
        <v>36000</v>
      </c>
      <c r="O349" s="182" t="n">
        <f aca="false">SUM(O350)</f>
        <v>36000</v>
      </c>
      <c r="P349" s="182" t="n">
        <f aca="false">SUM(P350)</f>
        <v>70000</v>
      </c>
      <c r="Q349" s="182" t="n">
        <f aca="false">SUM(Q350)</f>
        <v>70000</v>
      </c>
      <c r="R349" s="182" t="n">
        <f aca="false">SUM(R350)</f>
        <v>40000</v>
      </c>
      <c r="S349" s="182" t="n">
        <f aca="false">SUM(S350)</f>
        <v>80000</v>
      </c>
      <c r="T349" s="182" t="n">
        <f aca="false">SUM(T350)</f>
        <v>45000</v>
      </c>
      <c r="U349" s="182" t="n">
        <f aca="false">SUM(U350)</f>
        <v>0</v>
      </c>
      <c r="V349" s="182" t="n">
        <f aca="false">SUM(V350)</f>
        <v>114.285714285714</v>
      </c>
      <c r="W349" s="182" t="n">
        <f aca="false">SUM(W350)</f>
        <v>100000</v>
      </c>
      <c r="X349" s="182" t="n">
        <f aca="false">SUM(X350)</f>
        <v>150000</v>
      </c>
      <c r="Y349" s="182" t="n">
        <f aca="false">SUM(Y350)</f>
        <v>174000</v>
      </c>
      <c r="Z349" s="182" t="n">
        <f aca="false">SUM(Z350)</f>
        <v>207000</v>
      </c>
      <c r="AA349" s="182" t="n">
        <f aca="false">SUM(AA350)</f>
        <v>207000</v>
      </c>
      <c r="AB349" s="182" t="n">
        <f aca="false">SUM(AB350)</f>
        <v>135700</v>
      </c>
      <c r="AC349" s="182" t="n">
        <f aca="false">SUM(AC350)</f>
        <v>207000</v>
      </c>
      <c r="AD349" s="182" t="n">
        <f aca="false">SUM(AD350)</f>
        <v>207000</v>
      </c>
      <c r="AE349" s="182" t="n">
        <f aca="false">SUM(AE350)</f>
        <v>0</v>
      </c>
      <c r="AF349" s="182" t="n">
        <f aca="false">SUM(AF350)</f>
        <v>0</v>
      </c>
      <c r="AG349" s="182" t="n">
        <f aca="false">SUM(AG350)</f>
        <v>207000</v>
      </c>
      <c r="AH349" s="182" t="n">
        <f aca="false">SUM(AH350)</f>
        <v>138000</v>
      </c>
      <c r="AI349" s="182" t="n">
        <f aca="false">SUM(AI350)</f>
        <v>207000</v>
      </c>
      <c r="AJ349" s="182" t="n">
        <f aca="false">SUM(AJ350)</f>
        <v>115000</v>
      </c>
      <c r="AK349" s="182" t="n">
        <f aca="false">SUM(AK350)</f>
        <v>293000</v>
      </c>
      <c r="AL349" s="182" t="n">
        <f aca="false">SUM(AL350)</f>
        <v>130000</v>
      </c>
      <c r="AM349" s="182" t="n">
        <f aca="false">SUM(AM350)</f>
        <v>0</v>
      </c>
      <c r="AN349" s="182" t="n">
        <f aca="false">SUM(AN350)</f>
        <v>423000</v>
      </c>
      <c r="AO349" s="176" t="n">
        <f aca="false">SUM(AN349/$AN$10)</f>
        <v>56141.7479593868</v>
      </c>
      <c r="AP349" s="183" t="n">
        <f aca="false">SUM(AP350)</f>
        <v>431000</v>
      </c>
      <c r="AQ349" s="183" t="n">
        <f aca="false">SUM(AQ350)</f>
        <v>0</v>
      </c>
      <c r="AR349" s="176" t="n">
        <f aca="false">SUM(AP349/$AN$10)</f>
        <v>57203.5304267038</v>
      </c>
      <c r="AS349" s="183" t="n">
        <f aca="false">SUM(AS350)</f>
        <v>431000</v>
      </c>
      <c r="AT349" s="183" t="n">
        <f aca="false">SUM(AT350)</f>
        <v>0</v>
      </c>
      <c r="AU349" s="176" t="n">
        <f aca="false">SUM(AU350)</f>
        <v>32397.25</v>
      </c>
      <c r="AV349" s="177" t="n">
        <f aca="false">SUM(AU349/AR349*100)</f>
        <v>56.6350533932715</v>
      </c>
      <c r="BB349" s="19" t="n">
        <f aca="false">SUM(AW349+AX349+AY349+AZ349+BA349)</f>
        <v>0</v>
      </c>
      <c r="BC349" s="143" t="n">
        <f aca="false">SUM(AU349-BB349)</f>
        <v>32397.25</v>
      </c>
    </row>
    <row r="350" customFormat="false" ht="12.75" hidden="true" customHeight="false" outlineLevel="0" collapsed="false">
      <c r="A350" s="171" t="s">
        <v>477</v>
      </c>
      <c r="B350" s="172"/>
      <c r="C350" s="172"/>
      <c r="D350" s="172"/>
      <c r="E350" s="172"/>
      <c r="F350" s="172"/>
      <c r="G350" s="172"/>
      <c r="H350" s="172"/>
      <c r="I350" s="185" t="s">
        <v>478</v>
      </c>
      <c r="J350" s="186" t="s">
        <v>479</v>
      </c>
      <c r="K350" s="187" t="n">
        <f aca="false">SUM(K351)</f>
        <v>398010</v>
      </c>
      <c r="L350" s="187" t="n">
        <f aca="false">SUM(L351)</f>
        <v>170000</v>
      </c>
      <c r="M350" s="187" t="n">
        <f aca="false">SUM(M351)</f>
        <v>170000</v>
      </c>
      <c r="N350" s="175" t="n">
        <f aca="false">SUM(N351)</f>
        <v>36000</v>
      </c>
      <c r="O350" s="175" t="n">
        <f aca="false">SUM(O351)</f>
        <v>36000</v>
      </c>
      <c r="P350" s="175" t="n">
        <f aca="false">SUM(P351)</f>
        <v>70000</v>
      </c>
      <c r="Q350" s="175" t="n">
        <f aca="false">SUM(Q351)</f>
        <v>70000</v>
      </c>
      <c r="R350" s="175" t="n">
        <f aca="false">SUM(R351)</f>
        <v>40000</v>
      </c>
      <c r="S350" s="175" t="n">
        <f aca="false">SUM(S351)</f>
        <v>80000</v>
      </c>
      <c r="T350" s="175" t="n">
        <f aca="false">SUM(T351)</f>
        <v>45000</v>
      </c>
      <c r="U350" s="175" t="n">
        <f aca="false">SUM(U351)</f>
        <v>0</v>
      </c>
      <c r="V350" s="175" t="n">
        <f aca="false">SUM(V351)</f>
        <v>114.285714285714</v>
      </c>
      <c r="W350" s="175" t="n">
        <f aca="false">SUM(W351)</f>
        <v>100000</v>
      </c>
      <c r="X350" s="175" t="n">
        <f aca="false">SUM(X351)</f>
        <v>150000</v>
      </c>
      <c r="Y350" s="175" t="n">
        <f aca="false">SUM(Y351)</f>
        <v>174000</v>
      </c>
      <c r="Z350" s="175" t="n">
        <f aca="false">SUM(Z351)</f>
        <v>207000</v>
      </c>
      <c r="AA350" s="175" t="n">
        <f aca="false">SUM(AA351)</f>
        <v>207000</v>
      </c>
      <c r="AB350" s="175" t="n">
        <f aca="false">SUM(AB351)</f>
        <v>135700</v>
      </c>
      <c r="AC350" s="175" t="n">
        <f aca="false">SUM(AC351)</f>
        <v>207000</v>
      </c>
      <c r="AD350" s="175" t="n">
        <f aca="false">SUM(AD351)</f>
        <v>207000</v>
      </c>
      <c r="AE350" s="175" t="n">
        <f aca="false">SUM(AE351)</f>
        <v>0</v>
      </c>
      <c r="AF350" s="175" t="n">
        <f aca="false">SUM(AF351)</f>
        <v>0</v>
      </c>
      <c r="AG350" s="175" t="n">
        <f aca="false">SUM(AG351)</f>
        <v>207000</v>
      </c>
      <c r="AH350" s="175" t="n">
        <f aca="false">SUM(AH351)</f>
        <v>138000</v>
      </c>
      <c r="AI350" s="175" t="n">
        <f aca="false">SUM(AI351)</f>
        <v>207000</v>
      </c>
      <c r="AJ350" s="175" t="n">
        <f aca="false">SUM(AJ351)</f>
        <v>115000</v>
      </c>
      <c r="AK350" s="175" t="n">
        <f aca="false">SUM(AK351)</f>
        <v>293000</v>
      </c>
      <c r="AL350" s="175" t="n">
        <f aca="false">SUM(AL351)</f>
        <v>130000</v>
      </c>
      <c r="AM350" s="175" t="n">
        <f aca="false">SUM(AM351)</f>
        <v>0</v>
      </c>
      <c r="AN350" s="175" t="n">
        <f aca="false">SUM(AN351)</f>
        <v>423000</v>
      </c>
      <c r="AO350" s="176" t="n">
        <f aca="false">SUM(AN350/$AN$10)</f>
        <v>56141.7479593868</v>
      </c>
      <c r="AP350" s="176" t="n">
        <f aca="false">SUM(AP351)</f>
        <v>431000</v>
      </c>
      <c r="AQ350" s="176" t="n">
        <f aca="false">SUM(AQ351)</f>
        <v>0</v>
      </c>
      <c r="AR350" s="176" t="n">
        <f aca="false">SUM(AP350/$AN$10)</f>
        <v>57203.5304267038</v>
      </c>
      <c r="AS350" s="176" t="n">
        <f aca="false">SUM(AS351)</f>
        <v>431000</v>
      </c>
      <c r="AT350" s="176" t="n">
        <f aca="false">SUM(AT351)</f>
        <v>0</v>
      </c>
      <c r="AU350" s="176" t="n">
        <f aca="false">SUM(AU351)</f>
        <v>32397.25</v>
      </c>
      <c r="AV350" s="177" t="n">
        <f aca="false">SUM(AU350/AR350*100)</f>
        <v>56.6350533932715</v>
      </c>
      <c r="BB350" s="19" t="n">
        <f aca="false">SUM(AW350+AX350+AY350+AZ350+BA350)</f>
        <v>0</v>
      </c>
      <c r="BC350" s="143" t="n">
        <f aca="false">SUM(AU350-BB350)</f>
        <v>32397.25</v>
      </c>
    </row>
    <row r="351" customFormat="false" ht="12.75" hidden="true" customHeight="false" outlineLevel="0" collapsed="false">
      <c r="A351" s="171"/>
      <c r="B351" s="172"/>
      <c r="C351" s="172"/>
      <c r="D351" s="172"/>
      <c r="E351" s="172"/>
      <c r="F351" s="172"/>
      <c r="G351" s="172"/>
      <c r="H351" s="172"/>
      <c r="I351" s="180" t="s">
        <v>480</v>
      </c>
      <c r="J351" s="181"/>
      <c r="K351" s="182" t="n">
        <f aca="false">SUM(K353)</f>
        <v>398010</v>
      </c>
      <c r="L351" s="182" t="n">
        <f aca="false">SUM(L353)</f>
        <v>170000</v>
      </c>
      <c r="M351" s="182" t="n">
        <f aca="false">SUM(M353)</f>
        <v>170000</v>
      </c>
      <c r="N351" s="182" t="n">
        <f aca="false">SUM(N353)</f>
        <v>36000</v>
      </c>
      <c r="O351" s="182" t="n">
        <f aca="false">SUM(O353)</f>
        <v>36000</v>
      </c>
      <c r="P351" s="182" t="n">
        <f aca="false">SUM(P353)</f>
        <v>70000</v>
      </c>
      <c r="Q351" s="182" t="n">
        <f aca="false">SUM(Q353)</f>
        <v>70000</v>
      </c>
      <c r="R351" s="182" t="n">
        <f aca="false">SUM(R353)</f>
        <v>40000</v>
      </c>
      <c r="S351" s="182" t="n">
        <f aca="false">SUM(S353)</f>
        <v>80000</v>
      </c>
      <c r="T351" s="182" t="n">
        <f aca="false">SUM(T353)</f>
        <v>45000</v>
      </c>
      <c r="U351" s="182" t="n">
        <f aca="false">SUM(U353)</f>
        <v>0</v>
      </c>
      <c r="V351" s="182" t="n">
        <f aca="false">SUM(V353)</f>
        <v>114.285714285714</v>
      </c>
      <c r="W351" s="182" t="n">
        <f aca="false">SUM(W353)</f>
        <v>100000</v>
      </c>
      <c r="X351" s="182" t="n">
        <f aca="false">SUM(X353)</f>
        <v>150000</v>
      </c>
      <c r="Y351" s="182" t="n">
        <f aca="false">SUM(Y353)</f>
        <v>174000</v>
      </c>
      <c r="Z351" s="182" t="n">
        <f aca="false">SUM(Z353)</f>
        <v>207000</v>
      </c>
      <c r="AA351" s="182" t="n">
        <f aca="false">SUM(AA353)</f>
        <v>207000</v>
      </c>
      <c r="AB351" s="182" t="n">
        <f aca="false">SUM(AB353)</f>
        <v>135700</v>
      </c>
      <c r="AC351" s="182" t="n">
        <f aca="false">SUM(AC353)</f>
        <v>207000</v>
      </c>
      <c r="AD351" s="182" t="n">
        <f aca="false">SUM(AD353)</f>
        <v>207000</v>
      </c>
      <c r="AE351" s="182" t="n">
        <f aca="false">SUM(AE353)</f>
        <v>0</v>
      </c>
      <c r="AF351" s="182" t="n">
        <f aca="false">SUM(AF353)</f>
        <v>0</v>
      </c>
      <c r="AG351" s="182" t="n">
        <f aca="false">SUM(AG353)</f>
        <v>207000</v>
      </c>
      <c r="AH351" s="182" t="n">
        <f aca="false">SUM(AH353)</f>
        <v>138000</v>
      </c>
      <c r="AI351" s="182" t="n">
        <f aca="false">SUM(AI353)</f>
        <v>207000</v>
      </c>
      <c r="AJ351" s="182" t="n">
        <f aca="false">SUM(AJ353)</f>
        <v>115000</v>
      </c>
      <c r="AK351" s="182" t="n">
        <f aca="false">SUM(AK353)</f>
        <v>293000</v>
      </c>
      <c r="AL351" s="182" t="n">
        <f aca="false">SUM(AL353)</f>
        <v>130000</v>
      </c>
      <c r="AM351" s="182" t="n">
        <f aca="false">SUM(AM353)</f>
        <v>0</v>
      </c>
      <c r="AN351" s="182" t="n">
        <f aca="false">SUM(AN353)</f>
        <v>423000</v>
      </c>
      <c r="AO351" s="176" t="n">
        <f aca="false">SUM(AN351/$AN$10)</f>
        <v>56141.7479593868</v>
      </c>
      <c r="AP351" s="183" t="n">
        <f aca="false">SUM(AP353)</f>
        <v>431000</v>
      </c>
      <c r="AQ351" s="183" t="n">
        <f aca="false">SUM(AQ353)</f>
        <v>0</v>
      </c>
      <c r="AR351" s="176" t="n">
        <f aca="false">SUM(AP351/$AN$10)</f>
        <v>57203.5304267038</v>
      </c>
      <c r="AS351" s="183" t="n">
        <f aca="false">SUM(AS353)</f>
        <v>431000</v>
      </c>
      <c r="AT351" s="183" t="n">
        <f aca="false">SUM(AT353)</f>
        <v>0</v>
      </c>
      <c r="AU351" s="176" t="n">
        <f aca="false">SUM(AU352)</f>
        <v>32397.25</v>
      </c>
      <c r="AV351" s="177" t="n">
        <f aca="false">SUM(AU351/AR351*100)</f>
        <v>56.6350533932715</v>
      </c>
      <c r="BB351" s="19" t="n">
        <f aca="false">SUM(AW351+AX351+AY351+AZ351+BA351)</f>
        <v>0</v>
      </c>
      <c r="BC351" s="143" t="n">
        <f aca="false">SUM(AU351-BB351)</f>
        <v>32397.25</v>
      </c>
    </row>
    <row r="352" customFormat="false" ht="12.75" hidden="true" customHeight="false" outlineLevel="0" collapsed="false">
      <c r="A352" s="171"/>
      <c r="B352" s="172" t="s">
        <v>229</v>
      </c>
      <c r="C352" s="172"/>
      <c r="D352" s="172"/>
      <c r="E352" s="172"/>
      <c r="F352" s="172"/>
      <c r="G352" s="172"/>
      <c r="H352" s="172"/>
      <c r="I352" s="201" t="s">
        <v>230</v>
      </c>
      <c r="J352" s="186" t="s">
        <v>28</v>
      </c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82"/>
      <c r="AA352" s="182"/>
      <c r="AB352" s="182"/>
      <c r="AC352" s="182"/>
      <c r="AD352" s="182"/>
      <c r="AE352" s="182"/>
      <c r="AF352" s="182"/>
      <c r="AG352" s="182"/>
      <c r="AH352" s="182"/>
      <c r="AI352" s="182"/>
      <c r="AJ352" s="182"/>
      <c r="AK352" s="182"/>
      <c r="AL352" s="182"/>
      <c r="AM352" s="182"/>
      <c r="AN352" s="182"/>
      <c r="AO352" s="176" t="n">
        <f aca="false">SUM(AN352/$AN$10)</f>
        <v>0</v>
      </c>
      <c r="AP352" s="183" t="n">
        <v>431000</v>
      </c>
      <c r="AQ352" s="183"/>
      <c r="AR352" s="176" t="n">
        <f aca="false">SUM(AP352/$AN$10)</f>
        <v>57203.5304267038</v>
      </c>
      <c r="AS352" s="183" t="n">
        <v>431000</v>
      </c>
      <c r="AT352" s="183"/>
      <c r="AU352" s="176" t="n">
        <f aca="false">SUM(AU353)</f>
        <v>32397.25</v>
      </c>
      <c r="AV352" s="177" t="n">
        <f aca="false">SUM(AU352/AR352*100)</f>
        <v>56.6350533932715</v>
      </c>
      <c r="BC352" s="143" t="n">
        <f aca="false">SUM(AU352-BB352)</f>
        <v>32397.25</v>
      </c>
    </row>
    <row r="353" customFormat="false" ht="12.75" hidden="true" customHeight="false" outlineLevel="0" collapsed="false">
      <c r="A353" s="189"/>
      <c r="B353" s="190"/>
      <c r="C353" s="190"/>
      <c r="D353" s="190"/>
      <c r="E353" s="190"/>
      <c r="F353" s="190"/>
      <c r="G353" s="190"/>
      <c r="H353" s="190"/>
      <c r="I353" s="191" t="n">
        <v>3</v>
      </c>
      <c r="J353" s="84" t="s">
        <v>64</v>
      </c>
      <c r="K353" s="192" t="n">
        <f aca="false">SUM(K354)</f>
        <v>398010</v>
      </c>
      <c r="L353" s="192" t="n">
        <f aca="false">SUM(L354)</f>
        <v>170000</v>
      </c>
      <c r="M353" s="192" t="n">
        <f aca="false">SUM(M354)</f>
        <v>170000</v>
      </c>
      <c r="N353" s="192" t="n">
        <f aca="false">SUM(N354)</f>
        <v>36000</v>
      </c>
      <c r="O353" s="192" t="n">
        <f aca="false">SUM(O354)</f>
        <v>36000</v>
      </c>
      <c r="P353" s="192" t="n">
        <f aca="false">SUM(P354)</f>
        <v>70000</v>
      </c>
      <c r="Q353" s="192" t="n">
        <f aca="false">SUM(Q354)</f>
        <v>70000</v>
      </c>
      <c r="R353" s="192" t="n">
        <f aca="false">SUM(R354)</f>
        <v>40000</v>
      </c>
      <c r="S353" s="192" t="n">
        <f aca="false">SUM(S354)</f>
        <v>80000</v>
      </c>
      <c r="T353" s="192" t="n">
        <f aca="false">SUM(T354)</f>
        <v>45000</v>
      </c>
      <c r="U353" s="192" t="n">
        <f aca="false">SUM(U354)</f>
        <v>0</v>
      </c>
      <c r="V353" s="192" t="n">
        <f aca="false">SUM(V354)</f>
        <v>114.285714285714</v>
      </c>
      <c r="W353" s="192" t="n">
        <f aca="false">SUM(W354)</f>
        <v>100000</v>
      </c>
      <c r="X353" s="192" t="n">
        <f aca="false">SUM(X354)</f>
        <v>150000</v>
      </c>
      <c r="Y353" s="192" t="n">
        <f aca="false">SUM(Y354)</f>
        <v>174000</v>
      </c>
      <c r="Z353" s="192" t="n">
        <f aca="false">SUM(Z354)</f>
        <v>207000</v>
      </c>
      <c r="AA353" s="192" t="n">
        <f aca="false">SUM(AA354)</f>
        <v>207000</v>
      </c>
      <c r="AB353" s="192" t="n">
        <f aca="false">SUM(AB354)</f>
        <v>135700</v>
      </c>
      <c r="AC353" s="192" t="n">
        <f aca="false">SUM(AC354)</f>
        <v>207000</v>
      </c>
      <c r="AD353" s="192" t="n">
        <f aca="false">SUM(AD354)</f>
        <v>207000</v>
      </c>
      <c r="AE353" s="192" t="n">
        <f aca="false">SUM(AE354)</f>
        <v>0</v>
      </c>
      <c r="AF353" s="192" t="n">
        <f aca="false">SUM(AF354)</f>
        <v>0</v>
      </c>
      <c r="AG353" s="192" t="n">
        <f aca="false">SUM(AG354)</f>
        <v>207000</v>
      </c>
      <c r="AH353" s="192" t="n">
        <f aca="false">SUM(AH354)</f>
        <v>138000</v>
      </c>
      <c r="AI353" s="192" t="n">
        <f aca="false">SUM(AI354)</f>
        <v>207000</v>
      </c>
      <c r="AJ353" s="192" t="n">
        <f aca="false">SUM(AJ354)</f>
        <v>115000</v>
      </c>
      <c r="AK353" s="192" t="n">
        <f aca="false">SUM(AK354)</f>
        <v>293000</v>
      </c>
      <c r="AL353" s="192" t="n">
        <f aca="false">SUM(AL354)</f>
        <v>130000</v>
      </c>
      <c r="AM353" s="192" t="n">
        <f aca="false">SUM(AM354)</f>
        <v>0</v>
      </c>
      <c r="AN353" s="192" t="n">
        <f aca="false">SUM(AN354)</f>
        <v>423000</v>
      </c>
      <c r="AO353" s="176" t="n">
        <f aca="false">SUM(AN353/$AN$10)</f>
        <v>56141.7479593868</v>
      </c>
      <c r="AP353" s="176" t="n">
        <f aca="false">SUM(AP354)</f>
        <v>431000</v>
      </c>
      <c r="AQ353" s="176" t="n">
        <f aca="false">SUM(AQ354)</f>
        <v>0</v>
      </c>
      <c r="AR353" s="176" t="n">
        <f aca="false">SUM(AP353/$AN$10)</f>
        <v>57203.5304267038</v>
      </c>
      <c r="AS353" s="176" t="n">
        <f aca="false">SUM(AS354)</f>
        <v>431000</v>
      </c>
      <c r="AT353" s="176" t="n">
        <f aca="false">SUM(AT354)</f>
        <v>0</v>
      </c>
      <c r="AU353" s="176" t="n">
        <f aca="false">SUM(AU354)</f>
        <v>32397.25</v>
      </c>
      <c r="AV353" s="177" t="n">
        <f aca="false">SUM(AU353/AR353*100)</f>
        <v>56.6350533932715</v>
      </c>
      <c r="BB353" s="19" t="n">
        <f aca="false">SUM(AW353+AX353+AY353+AZ353+BA353)</f>
        <v>0</v>
      </c>
      <c r="BC353" s="143" t="n">
        <f aca="false">SUM(AU353-BB353)</f>
        <v>32397.25</v>
      </c>
    </row>
    <row r="354" customFormat="false" ht="12.75" hidden="true" customHeight="false" outlineLevel="0" collapsed="false">
      <c r="A354" s="189"/>
      <c r="B354" s="190"/>
      <c r="C354" s="190"/>
      <c r="D354" s="190"/>
      <c r="E354" s="190"/>
      <c r="F354" s="190"/>
      <c r="G354" s="190"/>
      <c r="H354" s="190"/>
      <c r="I354" s="191" t="n">
        <v>38</v>
      </c>
      <c r="J354" s="84" t="s">
        <v>70</v>
      </c>
      <c r="K354" s="192" t="n">
        <f aca="false">SUM(K356)</f>
        <v>398010</v>
      </c>
      <c r="L354" s="192" t="n">
        <f aca="false">SUM(L356)</f>
        <v>170000</v>
      </c>
      <c r="M354" s="192" t="n">
        <f aca="false">SUM(M356)</f>
        <v>170000</v>
      </c>
      <c r="N354" s="192" t="n">
        <f aca="false">SUM(N356)</f>
        <v>36000</v>
      </c>
      <c r="O354" s="192" t="n">
        <f aca="false">SUM(O356)</f>
        <v>36000</v>
      </c>
      <c r="P354" s="192" t="n">
        <f aca="false">SUM(P356)</f>
        <v>70000</v>
      </c>
      <c r="Q354" s="192" t="n">
        <f aca="false">SUM(Q356)</f>
        <v>70000</v>
      </c>
      <c r="R354" s="192" t="n">
        <f aca="false">SUM(R356)</f>
        <v>40000</v>
      </c>
      <c r="S354" s="192" t="n">
        <f aca="false">SUM(S356)</f>
        <v>80000</v>
      </c>
      <c r="T354" s="192" t="n">
        <f aca="false">SUM(T356)</f>
        <v>45000</v>
      </c>
      <c r="U354" s="192" t="n">
        <f aca="false">SUM(U356)</f>
        <v>0</v>
      </c>
      <c r="V354" s="192" t="n">
        <f aca="false">SUM(V356)</f>
        <v>114.285714285714</v>
      </c>
      <c r="W354" s="192" t="n">
        <f aca="false">SUM(W355)</f>
        <v>100000</v>
      </c>
      <c r="X354" s="192" t="n">
        <f aca="false">SUM(X355)</f>
        <v>150000</v>
      </c>
      <c r="Y354" s="192" t="n">
        <f aca="false">SUM(Y355)</f>
        <v>174000</v>
      </c>
      <c r="Z354" s="192" t="n">
        <f aca="false">SUM(Z355)</f>
        <v>207000</v>
      </c>
      <c r="AA354" s="192" t="n">
        <f aca="false">SUM(AA355)</f>
        <v>207000</v>
      </c>
      <c r="AB354" s="192" t="n">
        <f aca="false">SUM(AB355)</f>
        <v>135700</v>
      </c>
      <c r="AC354" s="192" t="n">
        <f aca="false">SUM(AC355)</f>
        <v>207000</v>
      </c>
      <c r="AD354" s="192" t="n">
        <f aca="false">SUM(AD355)</f>
        <v>207000</v>
      </c>
      <c r="AE354" s="192" t="n">
        <f aca="false">SUM(AE355)</f>
        <v>0</v>
      </c>
      <c r="AF354" s="192" t="n">
        <f aca="false">SUM(AF355)</f>
        <v>0</v>
      </c>
      <c r="AG354" s="192" t="n">
        <f aca="false">SUM(AG355)</f>
        <v>207000</v>
      </c>
      <c r="AH354" s="192" t="n">
        <f aca="false">SUM(AH355)</f>
        <v>138000</v>
      </c>
      <c r="AI354" s="192" t="n">
        <f aca="false">SUM(AI355)</f>
        <v>207000</v>
      </c>
      <c r="AJ354" s="192" t="n">
        <f aca="false">SUM(AJ355)</f>
        <v>115000</v>
      </c>
      <c r="AK354" s="192" t="n">
        <f aca="false">SUM(AK355)</f>
        <v>293000</v>
      </c>
      <c r="AL354" s="192" t="n">
        <f aca="false">SUM(AL355)</f>
        <v>130000</v>
      </c>
      <c r="AM354" s="192" t="n">
        <f aca="false">SUM(AM355)</f>
        <v>0</v>
      </c>
      <c r="AN354" s="192" t="n">
        <f aca="false">SUM(AN355)</f>
        <v>423000</v>
      </c>
      <c r="AO354" s="176" t="n">
        <f aca="false">SUM(AN354/$AN$10)</f>
        <v>56141.7479593868</v>
      </c>
      <c r="AP354" s="176" t="n">
        <f aca="false">SUM(AP355)</f>
        <v>431000</v>
      </c>
      <c r="AQ354" s="176"/>
      <c r="AR354" s="176" t="n">
        <f aca="false">SUM(AP354/$AN$10)</f>
        <v>57203.5304267038</v>
      </c>
      <c r="AS354" s="176" t="n">
        <v>431000</v>
      </c>
      <c r="AT354" s="176"/>
      <c r="AU354" s="176" t="n">
        <f aca="false">SUM(AU355)</f>
        <v>32397.25</v>
      </c>
      <c r="AV354" s="177" t="n">
        <f aca="false">SUM(AU354/AR354*100)</f>
        <v>56.6350533932715</v>
      </c>
      <c r="BB354" s="19" t="n">
        <f aca="false">SUM(AW354+AX354+AY354+AZ354+BA354)</f>
        <v>0</v>
      </c>
      <c r="BC354" s="143" t="n">
        <f aca="false">SUM(AU354-BB354)</f>
        <v>32397.25</v>
      </c>
    </row>
    <row r="355" customFormat="false" ht="12.75" hidden="true" customHeight="false" outlineLevel="0" collapsed="false">
      <c r="A355" s="193"/>
      <c r="B355" s="194" t="s">
        <v>83</v>
      </c>
      <c r="C355" s="194"/>
      <c r="D355" s="194"/>
      <c r="E355" s="194"/>
      <c r="F355" s="194"/>
      <c r="G355" s="194"/>
      <c r="H355" s="194"/>
      <c r="I355" s="195" t="n">
        <v>381</v>
      </c>
      <c r="J355" s="196" t="s">
        <v>220</v>
      </c>
      <c r="K355" s="197" t="n">
        <f aca="false">SUM(K356)</f>
        <v>398010</v>
      </c>
      <c r="L355" s="197" t="n">
        <f aca="false">SUM(L356)</f>
        <v>170000</v>
      </c>
      <c r="M355" s="197" t="n">
        <f aca="false">SUM(M356)</f>
        <v>170000</v>
      </c>
      <c r="N355" s="197" t="n">
        <f aca="false">SUM(N356)</f>
        <v>36000</v>
      </c>
      <c r="O355" s="197" t="n">
        <f aca="false">SUM(O356)</f>
        <v>36000</v>
      </c>
      <c r="P355" s="197" t="n">
        <f aca="false">SUM(P356)</f>
        <v>70000</v>
      </c>
      <c r="Q355" s="197" t="n">
        <f aca="false">SUM(Q356)</f>
        <v>70000</v>
      </c>
      <c r="R355" s="197" t="n">
        <f aca="false">SUM(R356)</f>
        <v>40000</v>
      </c>
      <c r="S355" s="197" t="n">
        <f aca="false">SUM(S356)</f>
        <v>80000</v>
      </c>
      <c r="T355" s="197" t="n">
        <f aca="false">SUM(T356)</f>
        <v>45000</v>
      </c>
      <c r="U355" s="197" t="n">
        <f aca="false">SUM(U356)</f>
        <v>0</v>
      </c>
      <c r="V355" s="197" t="n">
        <f aca="false">SUM(V356)</f>
        <v>114.285714285714</v>
      </c>
      <c r="W355" s="197" t="n">
        <f aca="false">SUM(W356:W356)</f>
        <v>100000</v>
      </c>
      <c r="X355" s="197" t="n">
        <f aca="false">SUM(X356:X358)</f>
        <v>150000</v>
      </c>
      <c r="Y355" s="197" t="n">
        <f aca="false">SUM(Y356:Y358)</f>
        <v>174000</v>
      </c>
      <c r="Z355" s="197" t="n">
        <f aca="false">SUM(Z356:Z358)</f>
        <v>207000</v>
      </c>
      <c r="AA355" s="197" t="n">
        <f aca="false">SUM(AA356:AA358)</f>
        <v>207000</v>
      </c>
      <c r="AB355" s="197" t="n">
        <f aca="false">SUM(AB356:AB358)</f>
        <v>135700</v>
      </c>
      <c r="AC355" s="197" t="n">
        <f aca="false">SUM(AC356:AC358)</f>
        <v>207000</v>
      </c>
      <c r="AD355" s="197" t="n">
        <f aca="false">SUM(AD356:AD358)</f>
        <v>207000</v>
      </c>
      <c r="AE355" s="197" t="n">
        <f aca="false">SUM(AE356:AE358)</f>
        <v>0</v>
      </c>
      <c r="AF355" s="197" t="n">
        <f aca="false">SUM(AF356:AF358)</f>
        <v>0</v>
      </c>
      <c r="AG355" s="197" t="n">
        <f aca="false">SUM(AG356:AG358)</f>
        <v>207000</v>
      </c>
      <c r="AH355" s="197" t="n">
        <f aca="false">SUM(AH356:AH358)</f>
        <v>138000</v>
      </c>
      <c r="AI355" s="197" t="n">
        <f aca="false">SUM(AI356:AI358)</f>
        <v>207000</v>
      </c>
      <c r="AJ355" s="197" t="n">
        <f aca="false">SUM(AJ356:AJ358)</f>
        <v>115000</v>
      </c>
      <c r="AK355" s="197" t="n">
        <f aca="false">SUM(AK356:AK358)</f>
        <v>293000</v>
      </c>
      <c r="AL355" s="197" t="n">
        <f aca="false">SUM(AL356:AL358)</f>
        <v>130000</v>
      </c>
      <c r="AM355" s="197" t="n">
        <f aca="false">SUM(AM356:AM358)</f>
        <v>0</v>
      </c>
      <c r="AN355" s="197" t="n">
        <f aca="false">SUM(AN356:AN358)</f>
        <v>423000</v>
      </c>
      <c r="AO355" s="176" t="n">
        <f aca="false">SUM(AN355/$AN$10)</f>
        <v>56141.7479593868</v>
      </c>
      <c r="AP355" s="188" t="n">
        <f aca="false">SUM(AP356:AP358)</f>
        <v>431000</v>
      </c>
      <c r="AQ355" s="188"/>
      <c r="AR355" s="176" t="n">
        <f aca="false">SUM(AP355/$AN$10)</f>
        <v>57203.5304267038</v>
      </c>
      <c r="AS355" s="188"/>
      <c r="AT355" s="188"/>
      <c r="AU355" s="176" t="n">
        <f aca="false">SUM(AU356:AU358)</f>
        <v>32397.25</v>
      </c>
      <c r="AV355" s="177" t="n">
        <f aca="false">SUM(AU355/AR355*100)</f>
        <v>56.6350533932715</v>
      </c>
      <c r="BB355" s="19" t="n">
        <f aca="false">SUM(AW355+AX355+AY355+AZ355+BA355)</f>
        <v>0</v>
      </c>
      <c r="BC355" s="143" t="n">
        <f aca="false">SUM(AU355-BB355)</f>
        <v>32397.25</v>
      </c>
    </row>
    <row r="356" customFormat="false" ht="12.75" hidden="true" customHeight="false" outlineLevel="0" collapsed="false">
      <c r="A356" s="193"/>
      <c r="B356" s="194"/>
      <c r="C356" s="194"/>
      <c r="D356" s="194"/>
      <c r="E356" s="194"/>
      <c r="F356" s="194"/>
      <c r="G356" s="194"/>
      <c r="H356" s="194"/>
      <c r="I356" s="195" t="n">
        <v>38112</v>
      </c>
      <c r="J356" s="196" t="s">
        <v>481</v>
      </c>
      <c r="K356" s="197" t="n">
        <v>398010</v>
      </c>
      <c r="L356" s="197" t="n">
        <v>170000</v>
      </c>
      <c r="M356" s="197" t="n">
        <v>170000</v>
      </c>
      <c r="N356" s="197" t="n">
        <v>36000</v>
      </c>
      <c r="O356" s="197" t="n">
        <v>36000</v>
      </c>
      <c r="P356" s="197" t="n">
        <v>70000</v>
      </c>
      <c r="Q356" s="197" t="n">
        <v>70000</v>
      </c>
      <c r="R356" s="197" t="n">
        <v>40000</v>
      </c>
      <c r="S356" s="197" t="n">
        <v>80000</v>
      </c>
      <c r="T356" s="197" t="n">
        <v>45000</v>
      </c>
      <c r="U356" s="197"/>
      <c r="V356" s="176" t="n">
        <f aca="false">S356/P356*100</f>
        <v>114.285714285714</v>
      </c>
      <c r="W356" s="188" t="n">
        <v>100000</v>
      </c>
      <c r="X356" s="197" t="n">
        <v>150000</v>
      </c>
      <c r="Y356" s="197" t="n">
        <v>165000</v>
      </c>
      <c r="Z356" s="197" t="n">
        <v>180000</v>
      </c>
      <c r="AA356" s="197" t="n">
        <v>180000</v>
      </c>
      <c r="AB356" s="197" t="n">
        <v>117200</v>
      </c>
      <c r="AC356" s="197" t="n">
        <v>180000</v>
      </c>
      <c r="AD356" s="197" t="n">
        <v>180000</v>
      </c>
      <c r="AE356" s="197"/>
      <c r="AF356" s="197"/>
      <c r="AG356" s="198" t="n">
        <f aca="false">SUM(AD356+AE356-AF356)</f>
        <v>180000</v>
      </c>
      <c r="AH356" s="197" t="n">
        <v>125000</v>
      </c>
      <c r="AI356" s="197" t="n">
        <v>180000</v>
      </c>
      <c r="AJ356" s="129" t="n">
        <v>93000</v>
      </c>
      <c r="AK356" s="197" t="n">
        <v>266000</v>
      </c>
      <c r="AL356" s="197" t="n">
        <v>130000</v>
      </c>
      <c r="AM356" s="197"/>
      <c r="AN356" s="129" t="n">
        <f aca="false">SUM(AK356+AL356-AM356)</f>
        <v>396000</v>
      </c>
      <c r="AO356" s="176" t="n">
        <f aca="false">SUM(AN356/$AN$10)</f>
        <v>52558.2321321919</v>
      </c>
      <c r="AP356" s="131" t="n">
        <v>400000</v>
      </c>
      <c r="AQ356" s="131"/>
      <c r="AR356" s="176" t="n">
        <f aca="false">SUM(AP356/$AN$10)</f>
        <v>53089.1233658504</v>
      </c>
      <c r="AS356" s="131"/>
      <c r="AT356" s="131"/>
      <c r="AU356" s="176" t="n">
        <v>31000</v>
      </c>
      <c r="AV356" s="177" t="n">
        <f aca="false">SUM(AU356/AR356*100)</f>
        <v>58.392375</v>
      </c>
      <c r="BA356" s="176" t="n">
        <v>31000</v>
      </c>
      <c r="BB356" s="19" t="n">
        <f aca="false">SUM(AW356+AX356+AY356+AZ356+BA356)</f>
        <v>31000</v>
      </c>
      <c r="BC356" s="143" t="n">
        <f aca="false">SUM(AU356-BB356)</f>
        <v>0</v>
      </c>
    </row>
    <row r="357" customFormat="false" ht="12.75" hidden="true" customHeight="false" outlineLevel="0" collapsed="false">
      <c r="A357" s="193"/>
      <c r="B357" s="194"/>
      <c r="C357" s="194"/>
      <c r="D357" s="194"/>
      <c r="E357" s="194"/>
      <c r="F357" s="194"/>
      <c r="G357" s="194"/>
      <c r="H357" s="194"/>
      <c r="I357" s="195" t="n">
        <v>38112</v>
      </c>
      <c r="J357" s="196" t="s">
        <v>482</v>
      </c>
      <c r="K357" s="197"/>
      <c r="L357" s="197"/>
      <c r="M357" s="197"/>
      <c r="N357" s="197"/>
      <c r="O357" s="197"/>
      <c r="P357" s="197"/>
      <c r="Q357" s="197"/>
      <c r="R357" s="197"/>
      <c r="S357" s="197"/>
      <c r="T357" s="197"/>
      <c r="U357" s="197"/>
      <c r="V357" s="176"/>
      <c r="W357" s="188"/>
      <c r="X357" s="197"/>
      <c r="Y357" s="197" t="n">
        <v>3000</v>
      </c>
      <c r="Z357" s="197" t="n">
        <v>18000</v>
      </c>
      <c r="AA357" s="197" t="n">
        <v>18000</v>
      </c>
      <c r="AB357" s="197" t="n">
        <v>13500</v>
      </c>
      <c r="AC357" s="197" t="n">
        <v>18000</v>
      </c>
      <c r="AD357" s="197" t="n">
        <v>18000</v>
      </c>
      <c r="AE357" s="197"/>
      <c r="AF357" s="197"/>
      <c r="AG357" s="198" t="n">
        <f aca="false">SUM(AD357+AE357-AF357)</f>
        <v>18000</v>
      </c>
      <c r="AH357" s="197" t="n">
        <v>7000</v>
      </c>
      <c r="AI357" s="197" t="n">
        <v>18000</v>
      </c>
      <c r="AJ357" s="129" t="n">
        <v>18000</v>
      </c>
      <c r="AK357" s="197" t="n">
        <v>18000</v>
      </c>
      <c r="AL357" s="197"/>
      <c r="AM357" s="197"/>
      <c r="AN357" s="129" t="n">
        <f aca="false">SUM(AK357+AL357-AM357)</f>
        <v>18000</v>
      </c>
      <c r="AO357" s="176" t="n">
        <f aca="false">SUM(AN357/$AN$10)</f>
        <v>2389.01055146327</v>
      </c>
      <c r="AP357" s="131" t="n">
        <v>18000</v>
      </c>
      <c r="AQ357" s="131"/>
      <c r="AR357" s="176" t="n">
        <f aca="false">SUM(AP357/$AN$10)</f>
        <v>2389.01055146327</v>
      </c>
      <c r="AS357" s="131"/>
      <c r="AT357" s="131"/>
      <c r="AU357" s="176" t="n">
        <v>1397.25</v>
      </c>
      <c r="AV357" s="177" t="n">
        <f aca="false">SUM(AU357/AR357*100)</f>
        <v>58.48655625</v>
      </c>
      <c r="BA357" s="176" t="n">
        <v>1397.25</v>
      </c>
      <c r="BB357" s="19" t="n">
        <f aca="false">SUM(AW357+AX357+AY357+AZ357+BA357)</f>
        <v>1397.25</v>
      </c>
      <c r="BC357" s="143" t="n">
        <f aca="false">SUM(AU357-BB357)</f>
        <v>0</v>
      </c>
    </row>
    <row r="358" customFormat="false" ht="12.75" hidden="true" customHeight="false" outlineLevel="0" collapsed="false">
      <c r="A358" s="193"/>
      <c r="B358" s="194"/>
      <c r="C358" s="194"/>
      <c r="D358" s="194"/>
      <c r="E358" s="194"/>
      <c r="F358" s="194"/>
      <c r="G358" s="194"/>
      <c r="H358" s="194"/>
      <c r="I358" s="195" t="n">
        <v>38112</v>
      </c>
      <c r="J358" s="196" t="s">
        <v>483</v>
      </c>
      <c r="K358" s="197"/>
      <c r="L358" s="197"/>
      <c r="M358" s="197"/>
      <c r="N358" s="197"/>
      <c r="O358" s="197"/>
      <c r="P358" s="197"/>
      <c r="Q358" s="197"/>
      <c r="R358" s="197"/>
      <c r="S358" s="197"/>
      <c r="T358" s="197"/>
      <c r="U358" s="197"/>
      <c r="V358" s="176"/>
      <c r="W358" s="188"/>
      <c r="X358" s="197"/>
      <c r="Y358" s="197" t="n">
        <v>6000</v>
      </c>
      <c r="Z358" s="197" t="n">
        <v>9000</v>
      </c>
      <c r="AA358" s="197" t="n">
        <v>9000</v>
      </c>
      <c r="AB358" s="197" t="n">
        <v>5000</v>
      </c>
      <c r="AC358" s="197" t="n">
        <v>9000</v>
      </c>
      <c r="AD358" s="197" t="n">
        <v>9000</v>
      </c>
      <c r="AE358" s="197"/>
      <c r="AF358" s="197"/>
      <c r="AG358" s="198" t="n">
        <f aca="false">SUM(AD358+AE358-AF358)</f>
        <v>9000</v>
      </c>
      <c r="AH358" s="197" t="n">
        <v>6000</v>
      </c>
      <c r="AI358" s="197" t="n">
        <v>9000</v>
      </c>
      <c r="AJ358" s="129" t="n">
        <v>4000</v>
      </c>
      <c r="AK358" s="197" t="n">
        <v>9000</v>
      </c>
      <c r="AL358" s="197"/>
      <c r="AM358" s="197"/>
      <c r="AN358" s="129" t="n">
        <f aca="false">SUM(AK358+AL358-AM358)</f>
        <v>9000</v>
      </c>
      <c r="AO358" s="176" t="n">
        <f aca="false">SUM(AN358/$AN$10)</f>
        <v>1194.50527573163</v>
      </c>
      <c r="AP358" s="131" t="n">
        <v>13000</v>
      </c>
      <c r="AQ358" s="131"/>
      <c r="AR358" s="176" t="n">
        <f aca="false">SUM(AP358/$AN$10)</f>
        <v>1725.39650939014</v>
      </c>
      <c r="AS358" s="131"/>
      <c r="AT358" s="131"/>
      <c r="AU358" s="176" t="n">
        <v>0</v>
      </c>
      <c r="AV358" s="177" t="n">
        <f aca="false">SUM(AU358/AR358*100)</f>
        <v>0</v>
      </c>
      <c r="BA358" s="176" t="n">
        <v>0</v>
      </c>
      <c r="BB358" s="19" t="n">
        <f aca="false">SUM(AW358+AX358+AY358+AZ358+BA358)</f>
        <v>0</v>
      </c>
      <c r="BC358" s="143" t="n">
        <f aca="false">SUM(AU358-BB358)</f>
        <v>0</v>
      </c>
    </row>
    <row r="359" s="223" customFormat="true" ht="12.75" hidden="true" customHeight="false" outlineLevel="0" collapsed="false">
      <c r="A359" s="184" t="s">
        <v>484</v>
      </c>
      <c r="B359" s="200"/>
      <c r="C359" s="200"/>
      <c r="D359" s="200"/>
      <c r="E359" s="200"/>
      <c r="F359" s="200"/>
      <c r="G359" s="200"/>
      <c r="H359" s="200"/>
      <c r="I359" s="180" t="s">
        <v>485</v>
      </c>
      <c r="J359" s="181" t="s">
        <v>486</v>
      </c>
      <c r="K359" s="182" t="n">
        <f aca="false">SUM(K360)</f>
        <v>0</v>
      </c>
      <c r="L359" s="182" t="n">
        <f aca="false">SUM(L360)</f>
        <v>105000</v>
      </c>
      <c r="M359" s="182" t="n">
        <f aca="false">SUM(M360)</f>
        <v>105000</v>
      </c>
      <c r="N359" s="182" t="n">
        <f aca="false">SUM(N360)</f>
        <v>8000</v>
      </c>
      <c r="O359" s="182" t="n">
        <f aca="false">SUM(O360)</f>
        <v>8000</v>
      </c>
      <c r="P359" s="182" t="n">
        <f aca="false">SUM(P360)</f>
        <v>10000</v>
      </c>
      <c r="Q359" s="182" t="n">
        <f aca="false">SUM(Q360)</f>
        <v>10000</v>
      </c>
      <c r="R359" s="182" t="n">
        <f aca="false">SUM(R360)</f>
        <v>1000</v>
      </c>
      <c r="S359" s="182" t="n">
        <f aca="false">SUM(S360)</f>
        <v>10000</v>
      </c>
      <c r="T359" s="182" t="n">
        <f aca="false">SUM(T360)</f>
        <v>3000</v>
      </c>
      <c r="U359" s="182" t="n">
        <f aca="false">SUM(U360)</f>
        <v>0</v>
      </c>
      <c r="V359" s="182" t="n">
        <f aca="false">SUM(V360)</f>
        <v>100</v>
      </c>
      <c r="W359" s="182" t="n">
        <f aca="false">SUM(W360)</f>
        <v>10000</v>
      </c>
      <c r="X359" s="182" t="n">
        <f aca="false">SUM(X360)</f>
        <v>40000</v>
      </c>
      <c r="Y359" s="182" t="n">
        <f aca="false">SUM(Y360)</f>
        <v>30000</v>
      </c>
      <c r="Z359" s="182" t="n">
        <f aca="false">SUM(Z360)</f>
        <v>30000</v>
      </c>
      <c r="AA359" s="182" t="n">
        <f aca="false">SUM(AA360)</f>
        <v>35000</v>
      </c>
      <c r="AB359" s="182" t="n">
        <f aca="false">SUM(AB360)</f>
        <v>18000</v>
      </c>
      <c r="AC359" s="182" t="n">
        <f aca="false">SUM(AC360)</f>
        <v>315000</v>
      </c>
      <c r="AD359" s="182" t="n">
        <f aca="false">SUM(AD360)</f>
        <v>290000</v>
      </c>
      <c r="AE359" s="182" t="n">
        <f aca="false">SUM(AE360)</f>
        <v>0</v>
      </c>
      <c r="AF359" s="182" t="n">
        <f aca="false">SUM(AF360)</f>
        <v>0</v>
      </c>
      <c r="AG359" s="182" t="n">
        <f aca="false">SUM(AG360)</f>
        <v>290000</v>
      </c>
      <c r="AH359" s="182" t="n">
        <f aca="false">SUM(AH360)</f>
        <v>133000</v>
      </c>
      <c r="AI359" s="182" t="n">
        <f aca="false">SUM(AI360)</f>
        <v>555000</v>
      </c>
      <c r="AJ359" s="182" t="n">
        <f aca="false">SUM(AJ360)</f>
        <v>0</v>
      </c>
      <c r="AK359" s="182" t="n">
        <f aca="false">SUM(AK360)</f>
        <v>555000</v>
      </c>
      <c r="AL359" s="182" t="n">
        <f aca="false">SUM(AL360)</f>
        <v>0</v>
      </c>
      <c r="AM359" s="182" t="n">
        <f aca="false">SUM(AM360)</f>
        <v>150000</v>
      </c>
      <c r="AN359" s="182" t="n">
        <f aca="false">SUM(AN360)</f>
        <v>405000</v>
      </c>
      <c r="AO359" s="176" t="n">
        <f aca="false">SUM(AN359/$AN$10)</f>
        <v>53752.7374079235</v>
      </c>
      <c r="AP359" s="183" t="n">
        <f aca="false">SUM(AP360)</f>
        <v>260000</v>
      </c>
      <c r="AQ359" s="183" t="n">
        <f aca="false">SUM(AQ360)</f>
        <v>0</v>
      </c>
      <c r="AR359" s="176" t="n">
        <f aca="false">SUM(AP359/$AN$10)</f>
        <v>34507.9301878028</v>
      </c>
      <c r="AS359" s="183" t="n">
        <f aca="false">SUM(AS360)</f>
        <v>370000</v>
      </c>
      <c r="AT359" s="183" t="n">
        <f aca="false">SUM(AT360)</f>
        <v>0</v>
      </c>
      <c r="AU359" s="176" t="n">
        <f aca="false">SUM(AU360)</f>
        <v>18354.45</v>
      </c>
      <c r="AV359" s="177" t="n">
        <f aca="false">SUM(AU359/AR359*100)</f>
        <v>53.1890782788462</v>
      </c>
      <c r="AW359" s="222"/>
      <c r="AX359" s="222"/>
      <c r="AY359" s="222"/>
      <c r="AZ359" s="222"/>
      <c r="BA359" s="222"/>
      <c r="BB359" s="19" t="n">
        <f aca="false">SUM(AW359+AX359+AY359+AZ359+BA359)</f>
        <v>0</v>
      </c>
      <c r="BC359" s="143" t="n">
        <f aca="false">SUM(AU359-BB359)</f>
        <v>18354.45</v>
      </c>
    </row>
    <row r="360" s="223" customFormat="true" ht="12.75" hidden="true" customHeight="false" outlineLevel="0" collapsed="false">
      <c r="A360" s="178" t="s">
        <v>487</v>
      </c>
      <c r="B360" s="172"/>
      <c r="C360" s="172"/>
      <c r="D360" s="172"/>
      <c r="E360" s="172"/>
      <c r="F360" s="172"/>
      <c r="G360" s="172"/>
      <c r="H360" s="172"/>
      <c r="I360" s="185" t="s">
        <v>207</v>
      </c>
      <c r="J360" s="186" t="s">
        <v>486</v>
      </c>
      <c r="K360" s="187" t="n">
        <f aca="false">SUM(K361)</f>
        <v>0</v>
      </c>
      <c r="L360" s="187" t="n">
        <f aca="false">SUM(L361)</f>
        <v>105000</v>
      </c>
      <c r="M360" s="187" t="n">
        <f aca="false">SUM(M361)</f>
        <v>105000</v>
      </c>
      <c r="N360" s="187" t="n">
        <f aca="false">SUM(N361)</f>
        <v>8000</v>
      </c>
      <c r="O360" s="187" t="n">
        <f aca="false">SUM(O361)</f>
        <v>8000</v>
      </c>
      <c r="P360" s="187" t="n">
        <f aca="false">SUM(P361)</f>
        <v>10000</v>
      </c>
      <c r="Q360" s="187" t="n">
        <f aca="false">SUM(Q361)</f>
        <v>10000</v>
      </c>
      <c r="R360" s="187" t="n">
        <f aca="false">SUM(R361)</f>
        <v>1000</v>
      </c>
      <c r="S360" s="187" t="n">
        <f aca="false">SUM(S361)</f>
        <v>10000</v>
      </c>
      <c r="T360" s="187" t="n">
        <f aca="false">SUM(T361)</f>
        <v>3000</v>
      </c>
      <c r="U360" s="187" t="n">
        <f aca="false">SUM(U361)</f>
        <v>0</v>
      </c>
      <c r="V360" s="187" t="n">
        <f aca="false">SUM(V361)</f>
        <v>100</v>
      </c>
      <c r="W360" s="187" t="n">
        <f aca="false">SUM(W361)</f>
        <v>10000</v>
      </c>
      <c r="X360" s="187" t="n">
        <f aca="false">SUM(X361)</f>
        <v>40000</v>
      </c>
      <c r="Y360" s="187" t="n">
        <f aca="false">SUM(Y361)</f>
        <v>30000</v>
      </c>
      <c r="Z360" s="187" t="n">
        <f aca="false">SUM(Z361)</f>
        <v>30000</v>
      </c>
      <c r="AA360" s="187" t="n">
        <f aca="false">SUM(AA361)</f>
        <v>35000</v>
      </c>
      <c r="AB360" s="187" t="n">
        <f aca="false">SUM(AB361)</f>
        <v>18000</v>
      </c>
      <c r="AC360" s="187" t="n">
        <f aca="false">SUM(AC361)</f>
        <v>315000</v>
      </c>
      <c r="AD360" s="187" t="n">
        <f aca="false">SUM(AD361)</f>
        <v>290000</v>
      </c>
      <c r="AE360" s="187" t="n">
        <f aca="false">SUM(AE361)</f>
        <v>0</v>
      </c>
      <c r="AF360" s="187" t="n">
        <f aca="false">SUM(AF361)</f>
        <v>0</v>
      </c>
      <c r="AG360" s="187" t="n">
        <f aca="false">SUM(AG361)</f>
        <v>290000</v>
      </c>
      <c r="AH360" s="187" t="n">
        <f aca="false">SUM(AH361)</f>
        <v>133000</v>
      </c>
      <c r="AI360" s="187" t="n">
        <f aca="false">SUM(AI361)</f>
        <v>555000</v>
      </c>
      <c r="AJ360" s="187" t="n">
        <f aca="false">SUM(AJ361)</f>
        <v>0</v>
      </c>
      <c r="AK360" s="187" t="n">
        <f aca="false">SUM(AK361)</f>
        <v>555000</v>
      </c>
      <c r="AL360" s="187" t="n">
        <f aca="false">SUM(AL361)</f>
        <v>0</v>
      </c>
      <c r="AM360" s="187" t="n">
        <f aca="false">SUM(AM361)</f>
        <v>150000</v>
      </c>
      <c r="AN360" s="187" t="n">
        <f aca="false">SUM(AN361)</f>
        <v>405000</v>
      </c>
      <c r="AO360" s="176" t="n">
        <f aca="false">SUM(AN360/$AN$10)</f>
        <v>53752.7374079235</v>
      </c>
      <c r="AP360" s="188" t="n">
        <f aca="false">SUM(AP361)</f>
        <v>260000</v>
      </c>
      <c r="AQ360" s="188" t="n">
        <f aca="false">SUM(AQ361)</f>
        <v>0</v>
      </c>
      <c r="AR360" s="176" t="n">
        <f aca="false">SUM(AP360/$AN$10)</f>
        <v>34507.9301878028</v>
      </c>
      <c r="AS360" s="188" t="n">
        <f aca="false">SUM(AS361)</f>
        <v>370000</v>
      </c>
      <c r="AT360" s="188" t="n">
        <f aca="false">SUM(AT361)</f>
        <v>0</v>
      </c>
      <c r="AU360" s="176" t="n">
        <f aca="false">SUM(AU361)</f>
        <v>18354.45</v>
      </c>
      <c r="AV360" s="177" t="n">
        <f aca="false">SUM(AU360/AR360*100)</f>
        <v>53.1890782788462</v>
      </c>
      <c r="AW360" s="222"/>
      <c r="AX360" s="222"/>
      <c r="AY360" s="222"/>
      <c r="AZ360" s="222"/>
      <c r="BA360" s="222"/>
      <c r="BB360" s="19" t="n">
        <f aca="false">SUM(AW360+AX360+AY360+AZ360+BA360)</f>
        <v>0</v>
      </c>
      <c r="BC360" s="143" t="n">
        <f aca="false">SUM(AU360-BB360)</f>
        <v>18354.45</v>
      </c>
    </row>
    <row r="361" s="223" customFormat="true" ht="12.75" hidden="true" customHeight="false" outlineLevel="0" collapsed="false">
      <c r="A361" s="178"/>
      <c r="B361" s="172"/>
      <c r="C361" s="172"/>
      <c r="D361" s="172"/>
      <c r="E361" s="172"/>
      <c r="F361" s="172"/>
      <c r="G361" s="172"/>
      <c r="H361" s="172"/>
      <c r="I361" s="185" t="s">
        <v>488</v>
      </c>
      <c r="J361" s="186"/>
      <c r="K361" s="187" t="n">
        <f aca="false">SUM(K363)</f>
        <v>0</v>
      </c>
      <c r="L361" s="187" t="n">
        <f aca="false">SUM(L363)</f>
        <v>105000</v>
      </c>
      <c r="M361" s="187" t="n">
        <f aca="false">SUM(M363)</f>
        <v>105000</v>
      </c>
      <c r="N361" s="187" t="n">
        <f aca="false">SUM(N363)</f>
        <v>8000</v>
      </c>
      <c r="O361" s="187" t="n">
        <f aca="false">SUM(O363)</f>
        <v>8000</v>
      </c>
      <c r="P361" s="187" t="n">
        <f aca="false">SUM(P363)</f>
        <v>10000</v>
      </c>
      <c r="Q361" s="187" t="n">
        <f aca="false">SUM(Q363)</f>
        <v>10000</v>
      </c>
      <c r="R361" s="187" t="n">
        <f aca="false">SUM(R363)</f>
        <v>1000</v>
      </c>
      <c r="S361" s="187" t="n">
        <f aca="false">SUM(S363)</f>
        <v>10000</v>
      </c>
      <c r="T361" s="187" t="n">
        <f aca="false">SUM(T363)</f>
        <v>3000</v>
      </c>
      <c r="U361" s="187" t="n">
        <f aca="false">SUM(U363)</f>
        <v>0</v>
      </c>
      <c r="V361" s="187" t="n">
        <f aca="false">SUM(V363)</f>
        <v>100</v>
      </c>
      <c r="W361" s="187" t="n">
        <f aca="false">SUM(W363)</f>
        <v>10000</v>
      </c>
      <c r="X361" s="187" t="n">
        <f aca="false">SUM(X363)</f>
        <v>40000</v>
      </c>
      <c r="Y361" s="187" t="n">
        <f aca="false">SUM(Y363)</f>
        <v>30000</v>
      </c>
      <c r="Z361" s="187" t="n">
        <f aca="false">SUM(Z363)</f>
        <v>30000</v>
      </c>
      <c r="AA361" s="187" t="n">
        <f aca="false">SUM(AA363)</f>
        <v>35000</v>
      </c>
      <c r="AB361" s="187" t="n">
        <f aca="false">SUM(AB363)</f>
        <v>18000</v>
      </c>
      <c r="AC361" s="187" t="n">
        <f aca="false">SUM(AC363)</f>
        <v>315000</v>
      </c>
      <c r="AD361" s="187" t="n">
        <f aca="false">SUM(AD363)</f>
        <v>290000</v>
      </c>
      <c r="AE361" s="187" t="n">
        <f aca="false">SUM(AE363)</f>
        <v>0</v>
      </c>
      <c r="AF361" s="187" t="n">
        <f aca="false">SUM(AF363)</f>
        <v>0</v>
      </c>
      <c r="AG361" s="187" t="n">
        <f aca="false">SUM(AG363)</f>
        <v>290000</v>
      </c>
      <c r="AH361" s="187" t="n">
        <f aca="false">SUM(AH363)</f>
        <v>133000</v>
      </c>
      <c r="AI361" s="187" t="n">
        <f aca="false">SUM(AI363)</f>
        <v>555000</v>
      </c>
      <c r="AJ361" s="187" t="n">
        <f aca="false">SUM(AJ363)</f>
        <v>0</v>
      </c>
      <c r="AK361" s="187" t="n">
        <f aca="false">SUM(AK363)</f>
        <v>555000</v>
      </c>
      <c r="AL361" s="187" t="n">
        <f aca="false">SUM(AL363)</f>
        <v>0</v>
      </c>
      <c r="AM361" s="187" t="n">
        <f aca="false">SUM(AM363)</f>
        <v>150000</v>
      </c>
      <c r="AN361" s="187" t="n">
        <f aca="false">SUM(AN363)</f>
        <v>405000</v>
      </c>
      <c r="AO361" s="176" t="n">
        <f aca="false">SUM(AN361/$AN$10)</f>
        <v>53752.7374079235</v>
      </c>
      <c r="AP361" s="188" t="n">
        <f aca="false">SUM(AP363)</f>
        <v>260000</v>
      </c>
      <c r="AQ361" s="188" t="n">
        <f aca="false">SUM(AQ363)</f>
        <v>0</v>
      </c>
      <c r="AR361" s="176" t="n">
        <f aca="false">SUM(AP361/$AN$10)</f>
        <v>34507.9301878028</v>
      </c>
      <c r="AS361" s="188" t="n">
        <f aca="false">SUM(AS363)</f>
        <v>370000</v>
      </c>
      <c r="AT361" s="188" t="n">
        <f aca="false">SUM(AT363)</f>
        <v>0</v>
      </c>
      <c r="AU361" s="176" t="n">
        <f aca="false">SUM(AU362)</f>
        <v>18354.45</v>
      </c>
      <c r="AV361" s="177" t="n">
        <f aca="false">SUM(AU361/AR361*100)</f>
        <v>53.1890782788462</v>
      </c>
      <c r="AW361" s="222"/>
      <c r="AX361" s="222"/>
      <c r="AY361" s="222"/>
      <c r="AZ361" s="222"/>
      <c r="BA361" s="222"/>
      <c r="BB361" s="19" t="n">
        <f aca="false">SUM(AW361+AX361+AY361+AZ361+BA361)</f>
        <v>0</v>
      </c>
      <c r="BC361" s="143" t="n">
        <f aca="false">SUM(AU361-BB361)</f>
        <v>18354.45</v>
      </c>
    </row>
    <row r="362" s="223" customFormat="true" ht="12.75" hidden="true" customHeight="false" outlineLevel="0" collapsed="false">
      <c r="A362" s="178"/>
      <c r="B362" s="172" t="s">
        <v>229</v>
      </c>
      <c r="C362" s="172"/>
      <c r="D362" s="172"/>
      <c r="E362" s="172"/>
      <c r="F362" s="172"/>
      <c r="G362" s="172"/>
      <c r="H362" s="172"/>
      <c r="I362" s="201" t="s">
        <v>230</v>
      </c>
      <c r="J362" s="186" t="s">
        <v>28</v>
      </c>
      <c r="K362" s="187"/>
      <c r="L362" s="187"/>
      <c r="M362" s="187"/>
      <c r="N362" s="187"/>
      <c r="O362" s="187"/>
      <c r="P362" s="187"/>
      <c r="Q362" s="187"/>
      <c r="R362" s="187"/>
      <c r="S362" s="187"/>
      <c r="T362" s="187"/>
      <c r="U362" s="187"/>
      <c r="V362" s="187"/>
      <c r="W362" s="187"/>
      <c r="X362" s="187"/>
      <c r="Y362" s="187"/>
      <c r="Z362" s="187"/>
      <c r="AA362" s="187"/>
      <c r="AB362" s="187"/>
      <c r="AC362" s="187"/>
      <c r="AD362" s="187"/>
      <c r="AE362" s="187"/>
      <c r="AF362" s="187"/>
      <c r="AG362" s="187"/>
      <c r="AH362" s="187"/>
      <c r="AI362" s="187"/>
      <c r="AJ362" s="187"/>
      <c r="AK362" s="187"/>
      <c r="AL362" s="187"/>
      <c r="AM362" s="187"/>
      <c r="AN362" s="187"/>
      <c r="AO362" s="176" t="n">
        <f aca="false">SUM(AN362/$AN$10)</f>
        <v>0</v>
      </c>
      <c r="AP362" s="188" t="n">
        <v>260000</v>
      </c>
      <c r="AQ362" s="188"/>
      <c r="AR362" s="176" t="n">
        <f aca="false">SUM(AP362/$AN$10)</f>
        <v>34507.9301878028</v>
      </c>
      <c r="AS362" s="188" t="n">
        <v>370000</v>
      </c>
      <c r="AT362" s="188"/>
      <c r="AU362" s="176" t="n">
        <f aca="false">SUM(AU363)</f>
        <v>18354.45</v>
      </c>
      <c r="AV362" s="177" t="n">
        <f aca="false">SUM(AU362/AR362*100)</f>
        <v>53.1890782788462</v>
      </c>
      <c r="AW362" s="222"/>
      <c r="AX362" s="222"/>
      <c r="AY362" s="222"/>
      <c r="AZ362" s="222"/>
      <c r="BA362" s="222"/>
      <c r="BB362" s="19"/>
      <c r="BC362" s="143" t="n">
        <f aca="false">SUM(AU362-BB362)</f>
        <v>18354.45</v>
      </c>
    </row>
    <row r="363" s="92" customFormat="true" ht="12.75" hidden="true" customHeight="false" outlineLevel="0" collapsed="false">
      <c r="A363" s="224"/>
      <c r="B363" s="225"/>
      <c r="C363" s="225"/>
      <c r="D363" s="225"/>
      <c r="E363" s="225"/>
      <c r="F363" s="225"/>
      <c r="G363" s="225"/>
      <c r="H363" s="225"/>
      <c r="I363" s="226" t="n">
        <v>3</v>
      </c>
      <c r="J363" s="227" t="s">
        <v>64</v>
      </c>
      <c r="K363" s="176" t="n">
        <f aca="false">SUM(K364)</f>
        <v>0</v>
      </c>
      <c r="L363" s="176" t="n">
        <f aca="false">SUM(L364)</f>
        <v>105000</v>
      </c>
      <c r="M363" s="176" t="n">
        <f aca="false">SUM(M364)</f>
        <v>105000</v>
      </c>
      <c r="N363" s="176" t="n">
        <f aca="false">SUM(N364)</f>
        <v>8000</v>
      </c>
      <c r="O363" s="176" t="n">
        <f aca="false">SUM(O364)</f>
        <v>8000</v>
      </c>
      <c r="P363" s="176" t="n">
        <f aca="false">SUM(P364)</f>
        <v>10000</v>
      </c>
      <c r="Q363" s="176" t="n">
        <f aca="false">SUM(Q364)</f>
        <v>10000</v>
      </c>
      <c r="R363" s="176" t="n">
        <f aca="false">SUM(R364)</f>
        <v>1000</v>
      </c>
      <c r="S363" s="176" t="n">
        <f aca="false">SUM(S364)</f>
        <v>10000</v>
      </c>
      <c r="T363" s="176" t="n">
        <f aca="false">SUM(T364)</f>
        <v>3000</v>
      </c>
      <c r="U363" s="176" t="n">
        <f aca="false">SUM(U364)</f>
        <v>0</v>
      </c>
      <c r="V363" s="176" t="n">
        <f aca="false">SUM(V364)</f>
        <v>100</v>
      </c>
      <c r="W363" s="176" t="n">
        <f aca="false">SUM(W364)</f>
        <v>10000</v>
      </c>
      <c r="X363" s="176" t="n">
        <f aca="false">SUM(X364)</f>
        <v>40000</v>
      </c>
      <c r="Y363" s="176" t="n">
        <f aca="false">SUM(Y364)</f>
        <v>30000</v>
      </c>
      <c r="Z363" s="176" t="n">
        <f aca="false">SUM(Z364)</f>
        <v>30000</v>
      </c>
      <c r="AA363" s="176" t="n">
        <f aca="false">SUM(AA364)</f>
        <v>35000</v>
      </c>
      <c r="AB363" s="176" t="n">
        <f aca="false">SUM(AB364)</f>
        <v>18000</v>
      </c>
      <c r="AC363" s="176" t="n">
        <f aca="false">SUM(AC364)</f>
        <v>315000</v>
      </c>
      <c r="AD363" s="176" t="n">
        <f aca="false">SUM(AD364)</f>
        <v>290000</v>
      </c>
      <c r="AE363" s="176" t="n">
        <f aca="false">SUM(AE364)</f>
        <v>0</v>
      </c>
      <c r="AF363" s="176" t="n">
        <f aca="false">SUM(AF364)</f>
        <v>0</v>
      </c>
      <c r="AG363" s="176" t="n">
        <f aca="false">SUM(AG364)</f>
        <v>290000</v>
      </c>
      <c r="AH363" s="176" t="n">
        <f aca="false">SUM(AH364)</f>
        <v>133000</v>
      </c>
      <c r="AI363" s="176" t="n">
        <f aca="false">SUM(AI364)</f>
        <v>555000</v>
      </c>
      <c r="AJ363" s="176" t="n">
        <f aca="false">SUM(AJ364)</f>
        <v>0</v>
      </c>
      <c r="AK363" s="176" t="n">
        <f aca="false">SUM(AK364+AK369)</f>
        <v>555000</v>
      </c>
      <c r="AL363" s="176" t="n">
        <f aca="false">SUM(AL364+AL369)</f>
        <v>0</v>
      </c>
      <c r="AM363" s="176" t="n">
        <f aca="false">SUM(AM364+AM369)</f>
        <v>150000</v>
      </c>
      <c r="AN363" s="176" t="n">
        <f aca="false">SUM(AN364+AN369)</f>
        <v>405000</v>
      </c>
      <c r="AO363" s="176" t="n">
        <f aca="false">SUM(AN363/$AN$10)</f>
        <v>53752.7374079235</v>
      </c>
      <c r="AP363" s="176" t="n">
        <f aca="false">SUM(AP364+AP369)</f>
        <v>260000</v>
      </c>
      <c r="AQ363" s="176" t="n">
        <f aca="false">SUM(AQ364+AQ369)</f>
        <v>0</v>
      </c>
      <c r="AR363" s="176" t="n">
        <f aca="false">SUM(AP363/$AN$10)</f>
        <v>34507.9301878028</v>
      </c>
      <c r="AS363" s="176" t="n">
        <f aca="false">SUM(AS364+AS369)</f>
        <v>370000</v>
      </c>
      <c r="AT363" s="176" t="n">
        <f aca="false">SUM(AT364+AT369)</f>
        <v>0</v>
      </c>
      <c r="AU363" s="176" t="n">
        <f aca="false">SUM(AU364+AU369)</f>
        <v>18354.45</v>
      </c>
      <c r="AV363" s="177" t="n">
        <f aca="false">SUM(AU363/AR363*100)</f>
        <v>53.1890782788462</v>
      </c>
      <c r="AW363" s="93"/>
      <c r="AX363" s="93"/>
      <c r="AY363" s="93"/>
      <c r="AZ363" s="93"/>
      <c r="BA363" s="93"/>
      <c r="BB363" s="19" t="n">
        <f aca="false">SUM(AW363+AX363+AY363+AZ363+BA363)</f>
        <v>0</v>
      </c>
      <c r="BC363" s="143" t="n">
        <f aca="false">SUM(AU363-BB363)</f>
        <v>18354.45</v>
      </c>
    </row>
    <row r="364" s="92" customFormat="true" ht="12.75" hidden="true" customHeight="false" outlineLevel="0" collapsed="false">
      <c r="A364" s="224"/>
      <c r="B364" s="225"/>
      <c r="C364" s="225"/>
      <c r="D364" s="225"/>
      <c r="E364" s="225"/>
      <c r="F364" s="225"/>
      <c r="G364" s="225"/>
      <c r="H364" s="225"/>
      <c r="I364" s="226" t="n">
        <v>37</v>
      </c>
      <c r="J364" s="227" t="s">
        <v>359</v>
      </c>
      <c r="K364" s="176" t="n">
        <f aca="false">SUM(K365)</f>
        <v>0</v>
      </c>
      <c r="L364" s="176" t="n">
        <f aca="false">SUM(L365)</f>
        <v>105000</v>
      </c>
      <c r="M364" s="176" t="n">
        <f aca="false">SUM(M365)</f>
        <v>105000</v>
      </c>
      <c r="N364" s="176" t="n">
        <f aca="false">SUM(N365)</f>
        <v>8000</v>
      </c>
      <c r="O364" s="176" t="n">
        <f aca="false">SUM(O365)</f>
        <v>8000</v>
      </c>
      <c r="P364" s="176" t="n">
        <f aca="false">SUM(P365)</f>
        <v>10000</v>
      </c>
      <c r="Q364" s="176" t="n">
        <f aca="false">SUM(Q365)</f>
        <v>10000</v>
      </c>
      <c r="R364" s="176" t="n">
        <f aca="false">SUM(R365)</f>
        <v>1000</v>
      </c>
      <c r="S364" s="176" t="n">
        <f aca="false">SUM(S365)</f>
        <v>10000</v>
      </c>
      <c r="T364" s="176" t="n">
        <f aca="false">SUM(T365)</f>
        <v>3000</v>
      </c>
      <c r="U364" s="176" t="n">
        <f aca="false">SUM(U365)</f>
        <v>0</v>
      </c>
      <c r="V364" s="176" t="n">
        <f aca="false">SUM(V365)</f>
        <v>100</v>
      </c>
      <c r="W364" s="176" t="n">
        <f aca="false">SUM(W365)</f>
        <v>10000</v>
      </c>
      <c r="X364" s="176" t="n">
        <f aca="false">SUM(X365)</f>
        <v>40000</v>
      </c>
      <c r="Y364" s="176" t="n">
        <f aca="false">SUM(Y365)</f>
        <v>30000</v>
      </c>
      <c r="Z364" s="176" t="n">
        <f aca="false">SUM(Z365)</f>
        <v>30000</v>
      </c>
      <c r="AA364" s="176" t="n">
        <f aca="false">SUM(AA365)</f>
        <v>35000</v>
      </c>
      <c r="AB364" s="176" t="n">
        <f aca="false">SUM(AB365)</f>
        <v>18000</v>
      </c>
      <c r="AC364" s="176" t="n">
        <f aca="false">SUM(AC365)</f>
        <v>315000</v>
      </c>
      <c r="AD364" s="176" t="n">
        <f aca="false">SUM(AD365)</f>
        <v>290000</v>
      </c>
      <c r="AE364" s="176" t="n">
        <f aca="false">SUM(AE365)</f>
        <v>0</v>
      </c>
      <c r="AF364" s="176" t="n">
        <f aca="false">SUM(AF365)</f>
        <v>0</v>
      </c>
      <c r="AG364" s="176" t="n">
        <f aca="false">SUM(AG365)</f>
        <v>290000</v>
      </c>
      <c r="AH364" s="176" t="n">
        <f aca="false">SUM(AH365)</f>
        <v>133000</v>
      </c>
      <c r="AI364" s="176" t="n">
        <f aca="false">SUM(AI365)</f>
        <v>555000</v>
      </c>
      <c r="AJ364" s="176" t="n">
        <f aca="false">SUM(AJ365)</f>
        <v>0</v>
      </c>
      <c r="AK364" s="176" t="n">
        <f aca="false">SUM(AK365)</f>
        <v>305000</v>
      </c>
      <c r="AL364" s="176" t="n">
        <f aca="false">SUM(AL365)</f>
        <v>0</v>
      </c>
      <c r="AM364" s="176" t="n">
        <f aca="false">SUM(AM365)</f>
        <v>150000</v>
      </c>
      <c r="AN364" s="176" t="n">
        <f aca="false">SUM(AN365)</f>
        <v>155000</v>
      </c>
      <c r="AO364" s="176" t="n">
        <f aca="false">SUM(AN364/$AN$10)</f>
        <v>20572.035304267</v>
      </c>
      <c r="AP364" s="176" t="n">
        <f aca="false">SUM(AP365)</f>
        <v>160000</v>
      </c>
      <c r="AQ364" s="176"/>
      <c r="AR364" s="176" t="n">
        <f aca="false">SUM(AP364/$AN$10)</f>
        <v>21235.6493463402</v>
      </c>
      <c r="AS364" s="176" t="n">
        <v>170000</v>
      </c>
      <c r="AT364" s="176"/>
      <c r="AU364" s="176" t="n">
        <f aca="false">SUM(AU365)</f>
        <v>8700</v>
      </c>
      <c r="AV364" s="177" t="n">
        <f aca="false">SUM(AU364/AR364*100)</f>
        <v>40.96884375</v>
      </c>
      <c r="AW364" s="93"/>
      <c r="AX364" s="93"/>
      <c r="AY364" s="93"/>
      <c r="AZ364" s="93"/>
      <c r="BA364" s="93"/>
      <c r="BB364" s="19" t="n">
        <f aca="false">SUM(AW364+AX364+AY364+AZ364+BA364)</f>
        <v>0</v>
      </c>
      <c r="BC364" s="143" t="n">
        <f aca="false">SUM(AU364-BB364)</f>
        <v>8700</v>
      </c>
    </row>
    <row r="365" s="92" customFormat="true" ht="12.75" hidden="true" customHeight="false" outlineLevel="0" collapsed="false">
      <c r="A365" s="207"/>
      <c r="B365" s="208" t="s">
        <v>83</v>
      </c>
      <c r="C365" s="208"/>
      <c r="D365" s="208"/>
      <c r="E365" s="208"/>
      <c r="F365" s="208"/>
      <c r="G365" s="208"/>
      <c r="H365" s="208"/>
      <c r="I365" s="206" t="n">
        <v>372</v>
      </c>
      <c r="J365" s="203" t="s">
        <v>421</v>
      </c>
      <c r="K365" s="188" t="n">
        <f aca="false">SUM(K366)</f>
        <v>0</v>
      </c>
      <c r="L365" s="188" t="n">
        <f aca="false">SUM(L366)</f>
        <v>105000</v>
      </c>
      <c r="M365" s="188" t="n">
        <f aca="false">SUM(M366)</f>
        <v>105000</v>
      </c>
      <c r="N365" s="188" t="n">
        <f aca="false">SUM(N366)</f>
        <v>8000</v>
      </c>
      <c r="O365" s="188" t="n">
        <f aca="false">SUM(O366)</f>
        <v>8000</v>
      </c>
      <c r="P365" s="188" t="n">
        <f aca="false">SUM(P366)</f>
        <v>10000</v>
      </c>
      <c r="Q365" s="188" t="n">
        <f aca="false">SUM(Q366)</f>
        <v>10000</v>
      </c>
      <c r="R365" s="188" t="n">
        <f aca="false">SUM(R366)</f>
        <v>1000</v>
      </c>
      <c r="S365" s="188" t="n">
        <f aca="false">SUM(S366)</f>
        <v>10000</v>
      </c>
      <c r="T365" s="188" t="n">
        <f aca="false">SUM(T366)</f>
        <v>3000</v>
      </c>
      <c r="U365" s="188" t="n">
        <f aca="false">SUM(U366)</f>
        <v>0</v>
      </c>
      <c r="V365" s="188" t="n">
        <f aca="false">SUM(V366)</f>
        <v>100</v>
      </c>
      <c r="W365" s="188" t="n">
        <f aca="false">SUM(W366)</f>
        <v>10000</v>
      </c>
      <c r="X365" s="188" t="n">
        <f aca="false">SUM(X366)</f>
        <v>40000</v>
      </c>
      <c r="Y365" s="188" t="n">
        <f aca="false">SUM(Y366:Y368)</f>
        <v>30000</v>
      </c>
      <c r="Z365" s="188" t="n">
        <f aca="false">SUM(Z366:Z368)</f>
        <v>30000</v>
      </c>
      <c r="AA365" s="188" t="n">
        <f aca="false">SUM(AA366:AA368)</f>
        <v>35000</v>
      </c>
      <c r="AB365" s="188" t="n">
        <f aca="false">SUM(AB366:AB368)</f>
        <v>18000</v>
      </c>
      <c r="AC365" s="188" t="n">
        <f aca="false">SUM(AC366:AC371)</f>
        <v>315000</v>
      </c>
      <c r="AD365" s="188" t="n">
        <f aca="false">SUM(AD366:AD371)</f>
        <v>290000</v>
      </c>
      <c r="AE365" s="188" t="n">
        <f aca="false">SUM(AE366:AE368)</f>
        <v>0</v>
      </c>
      <c r="AF365" s="188" t="n">
        <f aca="false">SUM(AF366:AF368)</f>
        <v>0</v>
      </c>
      <c r="AG365" s="188" t="n">
        <f aca="false">SUM(AG366:AG371)</f>
        <v>290000</v>
      </c>
      <c r="AH365" s="188" t="n">
        <f aca="false">SUM(AH366:AH371)</f>
        <v>133000</v>
      </c>
      <c r="AI365" s="188" t="n">
        <f aca="false">SUM(AI366:AI371)</f>
        <v>555000</v>
      </c>
      <c r="AJ365" s="188" t="n">
        <f aca="false">SUM(AJ366:AJ371)</f>
        <v>0</v>
      </c>
      <c r="AK365" s="188" t="n">
        <f aca="false">SUM(AK366:AK368)</f>
        <v>305000</v>
      </c>
      <c r="AL365" s="188" t="n">
        <f aca="false">SUM(AL366:AL368)</f>
        <v>0</v>
      </c>
      <c r="AM365" s="188" t="n">
        <f aca="false">SUM(AM366:AM368)</f>
        <v>150000</v>
      </c>
      <c r="AN365" s="188" t="n">
        <f aca="false">SUM(AN366:AN368)</f>
        <v>155000</v>
      </c>
      <c r="AO365" s="176" t="n">
        <f aca="false">SUM(AN365/$AN$10)</f>
        <v>20572.035304267</v>
      </c>
      <c r="AP365" s="188" t="n">
        <f aca="false">SUM(AP366:AP368)</f>
        <v>160000</v>
      </c>
      <c r="AQ365" s="188"/>
      <c r="AR365" s="176" t="n">
        <f aca="false">SUM(AP365/$AN$10)</f>
        <v>21235.6493463402</v>
      </c>
      <c r="AS365" s="188"/>
      <c r="AT365" s="188"/>
      <c r="AU365" s="176" t="n">
        <f aca="false">SUM(AU366:AU368)</f>
        <v>8700</v>
      </c>
      <c r="AV365" s="177" t="n">
        <f aca="false">SUM(AU365/AR365*100)</f>
        <v>40.96884375</v>
      </c>
      <c r="AW365" s="93"/>
      <c r="AX365" s="93"/>
      <c r="AY365" s="93"/>
      <c r="AZ365" s="93"/>
      <c r="BA365" s="93"/>
      <c r="BB365" s="19" t="n">
        <f aca="false">SUM(AW365+AX365+AY365+AZ365+BA365)</f>
        <v>0</v>
      </c>
      <c r="BC365" s="143" t="n">
        <f aca="false">SUM(AU365-BB365)</f>
        <v>8700</v>
      </c>
    </row>
    <row r="366" s="92" customFormat="true" ht="12.75" hidden="true" customHeight="false" outlineLevel="0" collapsed="false">
      <c r="A366" s="207"/>
      <c r="B366" s="208"/>
      <c r="C366" s="208"/>
      <c r="D366" s="208"/>
      <c r="E366" s="208"/>
      <c r="F366" s="208"/>
      <c r="G366" s="208"/>
      <c r="H366" s="208"/>
      <c r="I366" s="206" t="n">
        <v>37211</v>
      </c>
      <c r="J366" s="203" t="s">
        <v>489</v>
      </c>
      <c r="K366" s="188" t="n">
        <v>0</v>
      </c>
      <c r="L366" s="188" t="n">
        <v>105000</v>
      </c>
      <c r="M366" s="188" t="n">
        <v>105000</v>
      </c>
      <c r="N366" s="188" t="n">
        <v>8000</v>
      </c>
      <c r="O366" s="188" t="n">
        <v>8000</v>
      </c>
      <c r="P366" s="188" t="n">
        <v>10000</v>
      </c>
      <c r="Q366" s="188" t="n">
        <v>10000</v>
      </c>
      <c r="R366" s="188" t="n">
        <v>1000</v>
      </c>
      <c r="S366" s="188" t="n">
        <v>10000</v>
      </c>
      <c r="T366" s="188" t="n">
        <v>3000</v>
      </c>
      <c r="U366" s="188"/>
      <c r="V366" s="176" t="n">
        <f aca="false">S366/P366*100</f>
        <v>100</v>
      </c>
      <c r="W366" s="188" t="n">
        <v>10000</v>
      </c>
      <c r="X366" s="188" t="n">
        <v>40000</v>
      </c>
      <c r="Y366" s="188" t="n">
        <v>30000</v>
      </c>
      <c r="Z366" s="188" t="n">
        <v>30000</v>
      </c>
      <c r="AA366" s="188" t="n">
        <v>35000</v>
      </c>
      <c r="AB366" s="188" t="n">
        <v>18000</v>
      </c>
      <c r="AC366" s="188" t="n">
        <v>35000</v>
      </c>
      <c r="AD366" s="188" t="n">
        <v>35000</v>
      </c>
      <c r="AE366" s="188"/>
      <c r="AF366" s="188"/>
      <c r="AG366" s="210" t="n">
        <f aca="false">SUM(AD366+AE366-AF366)</f>
        <v>35000</v>
      </c>
      <c r="AH366" s="188" t="n">
        <v>8000</v>
      </c>
      <c r="AI366" s="188" t="n">
        <v>30000</v>
      </c>
      <c r="AJ366" s="131" t="n">
        <v>0</v>
      </c>
      <c r="AK366" s="188" t="n">
        <v>30000</v>
      </c>
      <c r="AL366" s="188"/>
      <c r="AM366" s="188"/>
      <c r="AN366" s="129" t="n">
        <f aca="false">SUM(AK366+AL366-AM366)</f>
        <v>30000</v>
      </c>
      <c r="AO366" s="176" t="n">
        <f aca="false">SUM(AN366/$AN$10)</f>
        <v>3981.68425243878</v>
      </c>
      <c r="AP366" s="131" t="n">
        <v>30000</v>
      </c>
      <c r="AQ366" s="131"/>
      <c r="AR366" s="176" t="n">
        <f aca="false">SUM(AP366/$AN$10)</f>
        <v>3981.68425243878</v>
      </c>
      <c r="AS366" s="131"/>
      <c r="AT366" s="131"/>
      <c r="AU366" s="176" t="n">
        <v>2100</v>
      </c>
      <c r="AV366" s="177" t="n">
        <f aca="false">SUM(AU366/AR366*100)</f>
        <v>52.7415</v>
      </c>
      <c r="AW366" s="93"/>
      <c r="AX366" s="93"/>
      <c r="AY366" s="93"/>
      <c r="AZ366" s="93"/>
      <c r="BA366" s="93" t="n">
        <v>2100</v>
      </c>
      <c r="BB366" s="19" t="n">
        <f aca="false">SUM(AW366+AX366+AY366+AZ366+BA366)</f>
        <v>2100</v>
      </c>
      <c r="BC366" s="143" t="n">
        <f aca="false">SUM(AU366-BB366)</f>
        <v>0</v>
      </c>
    </row>
    <row r="367" s="92" customFormat="true" ht="12.75" hidden="true" customHeight="false" outlineLevel="0" collapsed="false">
      <c r="A367" s="207"/>
      <c r="B367" s="208"/>
      <c r="C367" s="208"/>
      <c r="D367" s="208"/>
      <c r="E367" s="208"/>
      <c r="F367" s="208"/>
      <c r="G367" s="208"/>
      <c r="H367" s="208"/>
      <c r="I367" s="206" t="n">
        <v>37215</v>
      </c>
      <c r="J367" s="203" t="s">
        <v>490</v>
      </c>
      <c r="K367" s="188"/>
      <c r="L367" s="188"/>
      <c r="M367" s="188"/>
      <c r="N367" s="188"/>
      <c r="O367" s="188"/>
      <c r="P367" s="188"/>
      <c r="Q367" s="188"/>
      <c r="R367" s="188"/>
      <c r="S367" s="188"/>
      <c r="T367" s="188"/>
      <c r="U367" s="188"/>
      <c r="V367" s="176"/>
      <c r="W367" s="188"/>
      <c r="X367" s="188"/>
      <c r="Y367" s="188"/>
      <c r="Z367" s="188"/>
      <c r="AA367" s="188"/>
      <c r="AB367" s="188"/>
      <c r="AC367" s="188" t="n">
        <v>30000</v>
      </c>
      <c r="AD367" s="188" t="n">
        <v>30000</v>
      </c>
      <c r="AE367" s="188"/>
      <c r="AF367" s="188"/>
      <c r="AG367" s="210" t="n">
        <f aca="false">SUM(AD367+AE367-AF367)</f>
        <v>30000</v>
      </c>
      <c r="AH367" s="188"/>
      <c r="AI367" s="188" t="n">
        <v>25000</v>
      </c>
      <c r="AJ367" s="131" t="n">
        <v>0</v>
      </c>
      <c r="AK367" s="188" t="n">
        <v>25000</v>
      </c>
      <c r="AL367" s="188"/>
      <c r="AM367" s="188"/>
      <c r="AN367" s="129" t="n">
        <f aca="false">SUM(AK367+AL367-AM367)</f>
        <v>25000</v>
      </c>
      <c r="AO367" s="176" t="n">
        <f aca="false">SUM(AN367/$AN$10)</f>
        <v>3318.07021036565</v>
      </c>
      <c r="AP367" s="131" t="n">
        <v>30000</v>
      </c>
      <c r="AQ367" s="131"/>
      <c r="AR367" s="176" t="n">
        <f aca="false">SUM(AP367/$AN$10)</f>
        <v>3981.68425243878</v>
      </c>
      <c r="AS367" s="131"/>
      <c r="AT367" s="131"/>
      <c r="AU367" s="176"/>
      <c r="AV367" s="177" t="n">
        <f aca="false">SUM(AU367/AR367*100)</f>
        <v>0</v>
      </c>
      <c r="AW367" s="93"/>
      <c r="AX367" s="93"/>
      <c r="AY367" s="93"/>
      <c r="AZ367" s="93"/>
      <c r="BA367" s="93"/>
      <c r="BB367" s="19" t="n">
        <f aca="false">SUM(AW367+AX367+AY367+AZ367+BA367)</f>
        <v>0</v>
      </c>
      <c r="BC367" s="143" t="n">
        <f aca="false">SUM(AU367-BB367)</f>
        <v>0</v>
      </c>
    </row>
    <row r="368" s="92" customFormat="true" ht="12.75" hidden="true" customHeight="false" outlineLevel="0" collapsed="false">
      <c r="A368" s="207"/>
      <c r="B368" s="208"/>
      <c r="C368" s="208"/>
      <c r="D368" s="208"/>
      <c r="E368" s="208"/>
      <c r="F368" s="208"/>
      <c r="G368" s="208"/>
      <c r="H368" s="208"/>
      <c r="I368" s="206" t="n">
        <v>37216</v>
      </c>
      <c r="J368" s="203" t="s">
        <v>491</v>
      </c>
      <c r="K368" s="188"/>
      <c r="L368" s="188"/>
      <c r="M368" s="188"/>
      <c r="N368" s="188"/>
      <c r="O368" s="188"/>
      <c r="P368" s="188"/>
      <c r="Q368" s="188"/>
      <c r="R368" s="188"/>
      <c r="S368" s="188"/>
      <c r="T368" s="188"/>
      <c r="U368" s="188"/>
      <c r="V368" s="176"/>
      <c r="W368" s="188"/>
      <c r="X368" s="188"/>
      <c r="Y368" s="188"/>
      <c r="Z368" s="188"/>
      <c r="AA368" s="188"/>
      <c r="AB368" s="188"/>
      <c r="AC368" s="188" t="n">
        <v>150000</v>
      </c>
      <c r="AD368" s="188" t="n">
        <v>125000</v>
      </c>
      <c r="AE368" s="188"/>
      <c r="AF368" s="188"/>
      <c r="AG368" s="210" t="n">
        <f aca="false">SUM(AD368+AE368-AF368)</f>
        <v>125000</v>
      </c>
      <c r="AH368" s="188" t="n">
        <v>125000</v>
      </c>
      <c r="AI368" s="188" t="n">
        <v>250000</v>
      </c>
      <c r="AJ368" s="131" t="n">
        <v>0</v>
      </c>
      <c r="AK368" s="188" t="n">
        <v>250000</v>
      </c>
      <c r="AL368" s="188"/>
      <c r="AM368" s="188" t="n">
        <v>150000</v>
      </c>
      <c r="AN368" s="129" t="n">
        <f aca="false">SUM(AK368+AL368-AM368)</f>
        <v>100000</v>
      </c>
      <c r="AO368" s="176" t="n">
        <f aca="false">SUM(AN368/$AN$10)</f>
        <v>13272.2808414626</v>
      </c>
      <c r="AP368" s="131" t="n">
        <v>100000</v>
      </c>
      <c r="AQ368" s="131"/>
      <c r="AR368" s="176" t="n">
        <f aca="false">SUM(AP368/$AN$10)</f>
        <v>13272.2808414626</v>
      </c>
      <c r="AS368" s="131"/>
      <c r="AT368" s="131"/>
      <c r="AU368" s="176" t="n">
        <v>6600</v>
      </c>
      <c r="AV368" s="177" t="n">
        <f aca="false">SUM(AU368/AR368*100)</f>
        <v>49.7277</v>
      </c>
      <c r="AW368" s="93"/>
      <c r="AX368" s="93"/>
      <c r="AY368" s="93"/>
      <c r="AZ368" s="93"/>
      <c r="BA368" s="93" t="n">
        <v>6600</v>
      </c>
      <c r="BB368" s="19" t="n">
        <f aca="false">SUM(AW368+AX368+AY368+AZ368+BA368)</f>
        <v>6600</v>
      </c>
      <c r="BC368" s="143" t="n">
        <f aca="false">SUM(AU368-BB368)</f>
        <v>0</v>
      </c>
    </row>
    <row r="369" s="92" customFormat="true" ht="12.75" hidden="true" customHeight="false" outlineLevel="0" collapsed="false">
      <c r="A369" s="207"/>
      <c r="B369" s="208"/>
      <c r="C369" s="208"/>
      <c r="D369" s="208"/>
      <c r="E369" s="208"/>
      <c r="F369" s="208"/>
      <c r="G369" s="208"/>
      <c r="H369" s="208"/>
      <c r="I369" s="206" t="n">
        <v>38</v>
      </c>
      <c r="J369" s="203" t="s">
        <v>70</v>
      </c>
      <c r="K369" s="188"/>
      <c r="L369" s="188"/>
      <c r="M369" s="188"/>
      <c r="N369" s="188"/>
      <c r="O369" s="188"/>
      <c r="P369" s="188"/>
      <c r="Q369" s="188"/>
      <c r="R369" s="188"/>
      <c r="S369" s="188"/>
      <c r="T369" s="188"/>
      <c r="U369" s="188"/>
      <c r="V369" s="176"/>
      <c r="W369" s="188"/>
      <c r="X369" s="188"/>
      <c r="Y369" s="188"/>
      <c r="Z369" s="188"/>
      <c r="AA369" s="188"/>
      <c r="AB369" s="188"/>
      <c r="AC369" s="188"/>
      <c r="AD369" s="188"/>
      <c r="AE369" s="188"/>
      <c r="AF369" s="188"/>
      <c r="AG369" s="210"/>
      <c r="AH369" s="188"/>
      <c r="AI369" s="188"/>
      <c r="AJ369" s="131"/>
      <c r="AK369" s="188" t="n">
        <f aca="false">SUM(AK370)</f>
        <v>250000</v>
      </c>
      <c r="AL369" s="188" t="n">
        <f aca="false">SUM(AL370)</f>
        <v>0</v>
      </c>
      <c r="AM369" s="188" t="n">
        <f aca="false">SUM(AM370)</f>
        <v>0</v>
      </c>
      <c r="AN369" s="188" t="n">
        <f aca="false">SUM(AN370)</f>
        <v>250000</v>
      </c>
      <c r="AO369" s="176" t="n">
        <f aca="false">SUM(AN369/$AN$10)</f>
        <v>33180.7021036565</v>
      </c>
      <c r="AP369" s="188" t="n">
        <f aca="false">SUM(AP370)</f>
        <v>100000</v>
      </c>
      <c r="AQ369" s="188"/>
      <c r="AR369" s="176" t="n">
        <f aca="false">SUM(AP369/$AN$10)</f>
        <v>13272.2808414626</v>
      </c>
      <c r="AS369" s="188" t="n">
        <v>200000</v>
      </c>
      <c r="AT369" s="188"/>
      <c r="AU369" s="176" t="n">
        <f aca="false">SUM(AU370)</f>
        <v>9654.45</v>
      </c>
      <c r="AV369" s="177" t="n">
        <f aca="false">SUM(AU369/AR369*100)</f>
        <v>72.741453525</v>
      </c>
      <c r="AW369" s="93"/>
      <c r="AX369" s="93"/>
      <c r="AY369" s="93"/>
      <c r="AZ369" s="93"/>
      <c r="BA369" s="93"/>
      <c r="BB369" s="19" t="n">
        <f aca="false">SUM(AW369+AX369+AY369+AZ369+BA369)</f>
        <v>0</v>
      </c>
      <c r="BC369" s="143" t="n">
        <f aca="false">SUM(AU369-BB369)</f>
        <v>9654.45</v>
      </c>
    </row>
    <row r="370" s="92" customFormat="true" ht="12.75" hidden="true" customHeight="false" outlineLevel="0" collapsed="false">
      <c r="A370" s="207"/>
      <c r="B370" s="208"/>
      <c r="C370" s="208"/>
      <c r="D370" s="208"/>
      <c r="E370" s="208"/>
      <c r="F370" s="208"/>
      <c r="G370" s="208"/>
      <c r="H370" s="208"/>
      <c r="I370" s="206" t="n">
        <v>386</v>
      </c>
      <c r="J370" s="203" t="s">
        <v>492</v>
      </c>
      <c r="K370" s="188"/>
      <c r="L370" s="188"/>
      <c r="M370" s="188"/>
      <c r="N370" s="188"/>
      <c r="O370" s="188"/>
      <c r="P370" s="188"/>
      <c r="Q370" s="188"/>
      <c r="R370" s="188"/>
      <c r="S370" s="188"/>
      <c r="T370" s="188"/>
      <c r="U370" s="188"/>
      <c r="V370" s="176"/>
      <c r="W370" s="188"/>
      <c r="X370" s="188"/>
      <c r="Y370" s="188"/>
      <c r="Z370" s="188"/>
      <c r="AA370" s="188"/>
      <c r="AB370" s="188"/>
      <c r="AC370" s="188"/>
      <c r="AD370" s="188"/>
      <c r="AE370" s="188"/>
      <c r="AF370" s="188"/>
      <c r="AG370" s="210"/>
      <c r="AH370" s="188"/>
      <c r="AI370" s="188"/>
      <c r="AJ370" s="131"/>
      <c r="AK370" s="188" t="n">
        <f aca="false">SUM(AK371)</f>
        <v>250000</v>
      </c>
      <c r="AL370" s="188" t="n">
        <f aca="false">SUM(AL371)</f>
        <v>0</v>
      </c>
      <c r="AM370" s="188" t="n">
        <f aca="false">SUM(AM371)</f>
        <v>0</v>
      </c>
      <c r="AN370" s="188" t="n">
        <f aca="false">SUM(AN371)</f>
        <v>250000</v>
      </c>
      <c r="AO370" s="176" t="n">
        <f aca="false">SUM(AN370/$AN$10)</f>
        <v>33180.7021036565</v>
      </c>
      <c r="AP370" s="188" t="n">
        <f aca="false">SUM(AP371)</f>
        <v>100000</v>
      </c>
      <c r="AQ370" s="188"/>
      <c r="AR370" s="176" t="n">
        <f aca="false">SUM(AP370/$AN$10)</f>
        <v>13272.2808414626</v>
      </c>
      <c r="AS370" s="188"/>
      <c r="AT370" s="188"/>
      <c r="AU370" s="176" t="n">
        <f aca="false">SUM(AU371)</f>
        <v>9654.45</v>
      </c>
      <c r="AV370" s="177" t="n">
        <f aca="false">SUM(AU370/AR370*100)</f>
        <v>72.741453525</v>
      </c>
      <c r="AW370" s="93"/>
      <c r="AX370" s="93"/>
      <c r="AY370" s="93"/>
      <c r="AZ370" s="93"/>
      <c r="BA370" s="93"/>
      <c r="BB370" s="19" t="n">
        <f aca="false">SUM(AW370+AX370+AY370+AZ370+BA370)</f>
        <v>0</v>
      </c>
      <c r="BC370" s="143" t="n">
        <f aca="false">SUM(AU370-BB370)</f>
        <v>9654.45</v>
      </c>
    </row>
    <row r="371" s="92" customFormat="true" ht="12.75" hidden="true" customHeight="false" outlineLevel="0" collapsed="false">
      <c r="A371" s="207"/>
      <c r="B371" s="208"/>
      <c r="C371" s="208"/>
      <c r="D371" s="208"/>
      <c r="E371" s="208"/>
      <c r="F371" s="208"/>
      <c r="G371" s="208"/>
      <c r="H371" s="208"/>
      <c r="I371" s="206" t="n">
        <v>38632</v>
      </c>
      <c r="J371" s="203" t="s">
        <v>493</v>
      </c>
      <c r="K371" s="188"/>
      <c r="L371" s="188"/>
      <c r="M371" s="188"/>
      <c r="N371" s="188"/>
      <c r="O371" s="188"/>
      <c r="P371" s="188"/>
      <c r="Q371" s="188"/>
      <c r="R371" s="188"/>
      <c r="S371" s="188"/>
      <c r="T371" s="188"/>
      <c r="U371" s="188"/>
      <c r="V371" s="176"/>
      <c r="W371" s="188"/>
      <c r="X371" s="188"/>
      <c r="Y371" s="188"/>
      <c r="Z371" s="188"/>
      <c r="AA371" s="188"/>
      <c r="AB371" s="188"/>
      <c r="AC371" s="188" t="n">
        <v>100000</v>
      </c>
      <c r="AD371" s="188" t="n">
        <v>100000</v>
      </c>
      <c r="AE371" s="188"/>
      <c r="AF371" s="188"/>
      <c r="AG371" s="210" t="n">
        <f aca="false">SUM(AD371+AE371-AF371)</f>
        <v>100000</v>
      </c>
      <c r="AH371" s="188"/>
      <c r="AI371" s="188" t="n">
        <v>250000</v>
      </c>
      <c r="AJ371" s="131" t="n">
        <v>0</v>
      </c>
      <c r="AK371" s="188" t="n">
        <v>250000</v>
      </c>
      <c r="AL371" s="188"/>
      <c r="AM371" s="188"/>
      <c r="AN371" s="129" t="n">
        <f aca="false">SUM(AK371+AL371-AM371)</f>
        <v>250000</v>
      </c>
      <c r="AO371" s="176" t="n">
        <f aca="false">SUM(AN371/$AN$10)</f>
        <v>33180.7021036565</v>
      </c>
      <c r="AP371" s="131" t="n">
        <v>100000</v>
      </c>
      <c r="AQ371" s="131"/>
      <c r="AR371" s="176" t="n">
        <f aca="false">SUM(AP371/$AN$10)</f>
        <v>13272.2808414626</v>
      </c>
      <c r="AS371" s="131"/>
      <c r="AT371" s="131"/>
      <c r="AU371" s="176" t="n">
        <v>9654.45</v>
      </c>
      <c r="AV371" s="177" t="n">
        <f aca="false">SUM(AU371/AR371*100)</f>
        <v>72.741453525</v>
      </c>
      <c r="AW371" s="93"/>
      <c r="AX371" s="93"/>
      <c r="AY371" s="93"/>
      <c r="AZ371" s="93"/>
      <c r="BA371" s="93" t="n">
        <v>9654.45</v>
      </c>
      <c r="BB371" s="19" t="n">
        <f aca="false">SUM(AW371+AX371+AY371+AZ371+BA371)</f>
        <v>9654.45</v>
      </c>
      <c r="BC371" s="143" t="n">
        <f aca="false">SUM(AU371-BB371)</f>
        <v>0</v>
      </c>
    </row>
    <row r="372" customFormat="false" ht="12.75" hidden="true" customHeight="false" outlineLevel="0" collapsed="false">
      <c r="A372" s="184" t="s">
        <v>494</v>
      </c>
      <c r="B372" s="200"/>
      <c r="C372" s="200"/>
      <c r="D372" s="200"/>
      <c r="E372" s="200"/>
      <c r="F372" s="200"/>
      <c r="G372" s="200"/>
      <c r="H372" s="200"/>
      <c r="I372" s="180" t="s">
        <v>495</v>
      </c>
      <c r="J372" s="181" t="s">
        <v>152</v>
      </c>
      <c r="K372" s="182" t="n">
        <f aca="false">SUM(K373)</f>
        <v>0</v>
      </c>
      <c r="L372" s="182" t="e">
        <f aca="false">SUM(L373+#REF!)</f>
        <v>#REF!</v>
      </c>
      <c r="M372" s="182" t="e">
        <f aca="false">SUM(M373+#REF!)</f>
        <v>#REF!</v>
      </c>
      <c r="N372" s="182" t="e">
        <f aca="false">SUM(N373+#REF!)</f>
        <v>#REF!</v>
      </c>
      <c r="O372" s="182" t="e">
        <f aca="false">SUM(O373+#REF!)</f>
        <v>#REF!</v>
      </c>
      <c r="P372" s="182" t="e">
        <f aca="false">SUM(P373+#REF!)</f>
        <v>#REF!</v>
      </c>
      <c r="Q372" s="182" t="n">
        <f aca="false">SUM(Q373)</f>
        <v>317000</v>
      </c>
      <c r="R372" s="182" t="e">
        <f aca="false">SUM(R373+#REF!)</f>
        <v>#REF!</v>
      </c>
      <c r="S372" s="182" t="e">
        <f aca="false">SUM(S373+S399)</f>
        <v>#REF!</v>
      </c>
      <c r="T372" s="182" t="e">
        <f aca="false">SUM(T373+T399)</f>
        <v>#REF!</v>
      </c>
      <c r="U372" s="182" t="e">
        <f aca="false">SUM(U373+U399)</f>
        <v>#REF!</v>
      </c>
      <c r="V372" s="182" t="e">
        <f aca="false">SUM(V373+V399)</f>
        <v>#REF!</v>
      </c>
      <c r="W372" s="182" t="e">
        <f aca="false">SUM(W373+W399)</f>
        <v>#REF!</v>
      </c>
      <c r="X372" s="182" t="e">
        <f aca="false">SUM(X373+X399)</f>
        <v>#REF!</v>
      </c>
      <c r="Y372" s="182" t="e">
        <f aca="false">SUM(Y373+Y399)</f>
        <v>#REF!</v>
      </c>
      <c r="Z372" s="182" t="e">
        <f aca="false">SUM(Z373+Z399)</f>
        <v>#REF!</v>
      </c>
      <c r="AA372" s="182" t="e">
        <f aca="false">SUM(AA373+AA399)</f>
        <v>#REF!</v>
      </c>
      <c r="AB372" s="182" t="e">
        <f aca="false">SUM(AB373+AB399)</f>
        <v>#REF!</v>
      </c>
      <c r="AC372" s="182" t="e">
        <f aca="false">SUM(AC373+AC399)</f>
        <v>#REF!</v>
      </c>
      <c r="AD372" s="182" t="n">
        <f aca="false">SUM(AD373+AD399)</f>
        <v>961000</v>
      </c>
      <c r="AE372" s="182" t="n">
        <f aca="false">SUM(AE373+AE399)</f>
        <v>0</v>
      </c>
      <c r="AF372" s="182" t="n">
        <f aca="false">SUM(AF373+AF399)</f>
        <v>0</v>
      </c>
      <c r="AG372" s="182" t="e">
        <f aca="false">SUM(AG373+AG399)</f>
        <v>#REF!</v>
      </c>
      <c r="AH372" s="182" t="n">
        <f aca="false">SUM(AH373+AH399)</f>
        <v>554110.41</v>
      </c>
      <c r="AI372" s="182" t="n">
        <f aca="false">SUM(AI373+AI399)</f>
        <v>1027800</v>
      </c>
      <c r="AJ372" s="182" t="n">
        <f aca="false">SUM(AJ373+AJ399)</f>
        <v>593900.29</v>
      </c>
      <c r="AK372" s="182" t="n">
        <f aca="false">SUM(AK373+AK399)</f>
        <v>980000</v>
      </c>
      <c r="AL372" s="182" t="n">
        <f aca="false">SUM(AL373+AL399)</f>
        <v>0</v>
      </c>
      <c r="AM372" s="182" t="n">
        <f aca="false">SUM(AM373+AM399)</f>
        <v>0</v>
      </c>
      <c r="AN372" s="182" t="n">
        <f aca="false">SUM(AN373+AN399)</f>
        <v>980000</v>
      </c>
      <c r="AO372" s="176" t="n">
        <f aca="false">SUM(AN372/$AN$10)</f>
        <v>130068.352246334</v>
      </c>
      <c r="AP372" s="183" t="n">
        <f aca="false">SUM(AP373+AP399)</f>
        <v>600000</v>
      </c>
      <c r="AQ372" s="183" t="n">
        <f aca="false">SUM(AQ373+AQ399)</f>
        <v>0</v>
      </c>
      <c r="AR372" s="176" t="n">
        <f aca="false">SUM(AP372/$AN$10)</f>
        <v>79633.6850487756</v>
      </c>
      <c r="AS372" s="183" t="n">
        <f aca="false">SUM(AS373+AS399)</f>
        <v>600000</v>
      </c>
      <c r="AT372" s="183" t="n">
        <f aca="false">SUM(AT373+AT399)</f>
        <v>0</v>
      </c>
      <c r="AU372" s="176" t="n">
        <f aca="false">SUM(AU373)</f>
        <v>105150.11</v>
      </c>
      <c r="AV372" s="177" t="n">
        <f aca="false">SUM(AU372/AR372*100)</f>
        <v>132.0422506325</v>
      </c>
      <c r="BB372" s="19" t="n">
        <f aca="false">SUM(AW372+AX372+AY372+AZ372+BA372)</f>
        <v>0</v>
      </c>
      <c r="BC372" s="143" t="n">
        <f aca="false">SUM(AU372-BB372)</f>
        <v>105150.11</v>
      </c>
    </row>
    <row r="373" customFormat="false" ht="12.75" hidden="true" customHeight="false" outlineLevel="0" collapsed="false">
      <c r="A373" s="171" t="s">
        <v>496</v>
      </c>
      <c r="B373" s="172"/>
      <c r="C373" s="172"/>
      <c r="D373" s="172"/>
      <c r="E373" s="172"/>
      <c r="F373" s="172"/>
      <c r="G373" s="172"/>
      <c r="H373" s="172"/>
      <c r="I373" s="185" t="s">
        <v>497</v>
      </c>
      <c r="J373" s="186" t="s">
        <v>228</v>
      </c>
      <c r="K373" s="187" t="n">
        <f aca="false">SUM(K374)</f>
        <v>0</v>
      </c>
      <c r="L373" s="187" t="n">
        <f aca="false">SUM(L374)</f>
        <v>0</v>
      </c>
      <c r="M373" s="187" t="n">
        <f aca="false">SUM(M374)</f>
        <v>0</v>
      </c>
      <c r="N373" s="187" t="n">
        <f aca="false">SUM(N374)</f>
        <v>0</v>
      </c>
      <c r="O373" s="187" t="n">
        <f aca="false">SUM(O374)</f>
        <v>0</v>
      </c>
      <c r="P373" s="187" t="n">
        <f aca="false">SUM(P374)</f>
        <v>0</v>
      </c>
      <c r="Q373" s="187" t="n">
        <v>317000</v>
      </c>
      <c r="R373" s="187" t="e">
        <f aca="false">SUM(R374)</f>
        <v>#REF!</v>
      </c>
      <c r="S373" s="187" t="e">
        <f aca="false">SUM(S374)</f>
        <v>#REF!</v>
      </c>
      <c r="T373" s="187" t="e">
        <f aca="false">SUM(T374)</f>
        <v>#REF!</v>
      </c>
      <c r="U373" s="187" t="e">
        <f aca="false">SUM(U374)</f>
        <v>#REF!</v>
      </c>
      <c r="V373" s="187" t="e">
        <f aca="false">SUM(V374)</f>
        <v>#REF!</v>
      </c>
      <c r="W373" s="187" t="n">
        <f aca="false">SUM(W374)</f>
        <v>0</v>
      </c>
      <c r="X373" s="187" t="e">
        <f aca="false">SUM(X374)</f>
        <v>#REF!</v>
      </c>
      <c r="Y373" s="187" t="n">
        <f aca="false">SUM(Y374)</f>
        <v>1173441.66</v>
      </c>
      <c r="Z373" s="187" t="n">
        <f aca="false">SUM(Z374)</f>
        <v>1223141.66</v>
      </c>
      <c r="AA373" s="187" t="n">
        <f aca="false">SUM(AA374)</f>
        <v>324000</v>
      </c>
      <c r="AB373" s="187" t="n">
        <f aca="false">SUM(AB374)</f>
        <v>815696.4</v>
      </c>
      <c r="AC373" s="187" t="n">
        <f aca="false">SUM(AC374)</f>
        <v>648000</v>
      </c>
      <c r="AD373" s="187" t="n">
        <f aca="false">SUM(AD374)</f>
        <v>961000</v>
      </c>
      <c r="AE373" s="187" t="n">
        <f aca="false">SUM(AE374)</f>
        <v>0</v>
      </c>
      <c r="AF373" s="187" t="n">
        <f aca="false">SUM(AF374)</f>
        <v>0</v>
      </c>
      <c r="AG373" s="187" t="n">
        <f aca="false">SUM(AG374)</f>
        <v>961000</v>
      </c>
      <c r="AH373" s="187" t="n">
        <f aca="false">SUM(AH374)</f>
        <v>554110.41</v>
      </c>
      <c r="AI373" s="187" t="n">
        <f aca="false">SUM(AI374)</f>
        <v>1027800</v>
      </c>
      <c r="AJ373" s="187" t="n">
        <f aca="false">SUM(AJ374)</f>
        <v>593900.29</v>
      </c>
      <c r="AK373" s="187" t="n">
        <f aca="false">SUM(AK374)</f>
        <v>980000</v>
      </c>
      <c r="AL373" s="187" t="n">
        <f aca="false">SUM(AL374)</f>
        <v>0</v>
      </c>
      <c r="AM373" s="187" t="n">
        <f aca="false">SUM(AM374)</f>
        <v>0</v>
      </c>
      <c r="AN373" s="187" t="n">
        <f aca="false">SUM(AN374)</f>
        <v>980000</v>
      </c>
      <c r="AO373" s="176" t="n">
        <f aca="false">SUM(AN373/$AN$10)</f>
        <v>130068.352246334</v>
      </c>
      <c r="AP373" s="188" t="n">
        <f aca="false">SUM(AP374)</f>
        <v>600000</v>
      </c>
      <c r="AQ373" s="188" t="n">
        <f aca="false">SUM(AQ374)</f>
        <v>0</v>
      </c>
      <c r="AR373" s="176" t="n">
        <f aca="false">SUM(AP373/$AN$10)</f>
        <v>79633.6850487756</v>
      </c>
      <c r="AS373" s="188" t="n">
        <f aca="false">SUM(AS374)</f>
        <v>600000</v>
      </c>
      <c r="AT373" s="188" t="n">
        <f aca="false">SUM(AT374)</f>
        <v>0</v>
      </c>
      <c r="AU373" s="176" t="n">
        <f aca="false">SUM(AU374)</f>
        <v>105150.11</v>
      </c>
      <c r="AV373" s="177" t="n">
        <f aca="false">SUM(AU373/AR373*100)</f>
        <v>132.0422506325</v>
      </c>
      <c r="BB373" s="19" t="n">
        <f aca="false">SUM(AW373+AX373+AY373+AZ373+BA373)</f>
        <v>0</v>
      </c>
      <c r="BC373" s="143" t="n">
        <f aca="false">SUM(AU373-BB373)</f>
        <v>105150.11</v>
      </c>
    </row>
    <row r="374" customFormat="false" ht="12.75" hidden="true" customHeight="false" outlineLevel="0" collapsed="false">
      <c r="A374" s="171"/>
      <c r="B374" s="172"/>
      <c r="C374" s="172"/>
      <c r="D374" s="172"/>
      <c r="E374" s="172"/>
      <c r="F374" s="172"/>
      <c r="G374" s="172"/>
      <c r="H374" s="172"/>
      <c r="I374" s="185" t="s">
        <v>209</v>
      </c>
      <c r="J374" s="186"/>
      <c r="K374" s="172"/>
      <c r="L374" s="172"/>
      <c r="M374" s="172"/>
      <c r="N374" s="172"/>
      <c r="O374" s="172"/>
      <c r="P374" s="185" t="s">
        <v>209</v>
      </c>
      <c r="Q374" s="186"/>
      <c r="R374" s="182" t="e">
        <f aca="false">SUM(#REF!)</f>
        <v>#REF!</v>
      </c>
      <c r="S374" s="182" t="e">
        <f aca="false">SUM(S376)</f>
        <v>#REF!</v>
      </c>
      <c r="T374" s="182" t="e">
        <f aca="false">SUM(T376)</f>
        <v>#REF!</v>
      </c>
      <c r="U374" s="182" t="e">
        <f aca="false">SUM(U376)</f>
        <v>#REF!</v>
      </c>
      <c r="V374" s="182" t="e">
        <f aca="false">SUM(V376)</f>
        <v>#REF!</v>
      </c>
      <c r="W374" s="182" t="n">
        <f aca="false">SUM(W376)</f>
        <v>0</v>
      </c>
      <c r="X374" s="182" t="e">
        <f aca="false">SUM(X376)</f>
        <v>#REF!</v>
      </c>
      <c r="Y374" s="182" t="n">
        <f aca="false">SUM(Y376)</f>
        <v>1173441.66</v>
      </c>
      <c r="Z374" s="182" t="n">
        <f aca="false">SUM(Z376)</f>
        <v>1223141.66</v>
      </c>
      <c r="AA374" s="182" t="n">
        <f aca="false">SUM(AA376)</f>
        <v>324000</v>
      </c>
      <c r="AB374" s="182" t="n">
        <f aca="false">SUM(AB376)</f>
        <v>815696.4</v>
      </c>
      <c r="AC374" s="182" t="n">
        <f aca="false">SUM(AC376)</f>
        <v>648000</v>
      </c>
      <c r="AD374" s="182" t="n">
        <f aca="false">SUM(AD376)</f>
        <v>961000</v>
      </c>
      <c r="AE374" s="182" t="n">
        <f aca="false">SUM(AE376)</f>
        <v>0</v>
      </c>
      <c r="AF374" s="182" t="n">
        <f aca="false">SUM(AF376)</f>
        <v>0</v>
      </c>
      <c r="AG374" s="182" t="n">
        <f aca="false">SUM(AG376)</f>
        <v>961000</v>
      </c>
      <c r="AH374" s="182" t="n">
        <f aca="false">SUM(AH376)</f>
        <v>554110.41</v>
      </c>
      <c r="AI374" s="182" t="n">
        <f aca="false">SUM(AI376)</f>
        <v>1027800</v>
      </c>
      <c r="AJ374" s="182" t="n">
        <f aca="false">SUM(AJ376)</f>
        <v>593900.29</v>
      </c>
      <c r="AK374" s="182" t="n">
        <f aca="false">SUM(AK376)</f>
        <v>980000</v>
      </c>
      <c r="AL374" s="182" t="n">
        <f aca="false">SUM(AL376)</f>
        <v>0</v>
      </c>
      <c r="AM374" s="182" t="n">
        <f aca="false">SUM(AM376)</f>
        <v>0</v>
      </c>
      <c r="AN374" s="182" t="n">
        <f aca="false">SUM(AN376)</f>
        <v>980000</v>
      </c>
      <c r="AO374" s="176" t="n">
        <f aca="false">SUM(AN374/$AN$10)</f>
        <v>130068.352246334</v>
      </c>
      <c r="AP374" s="183" t="n">
        <f aca="false">SUM(AP376)</f>
        <v>600000</v>
      </c>
      <c r="AQ374" s="183" t="n">
        <f aca="false">SUM(AQ376)</f>
        <v>0</v>
      </c>
      <c r="AR374" s="176" t="n">
        <f aca="false">SUM(AP374/$AN$10)</f>
        <v>79633.6850487756</v>
      </c>
      <c r="AS374" s="183" t="n">
        <f aca="false">SUM(AS376)</f>
        <v>600000</v>
      </c>
      <c r="AT374" s="183" t="n">
        <f aca="false">SUM(AT376)</f>
        <v>0</v>
      </c>
      <c r="AU374" s="176" t="n">
        <f aca="false">SUM(AU375)</f>
        <v>105150.11</v>
      </c>
      <c r="AV374" s="177" t="n">
        <f aca="false">SUM(AU374/AR374*100)</f>
        <v>132.0422506325</v>
      </c>
      <c r="BB374" s="19" t="n">
        <f aca="false">SUM(AW374+AX374+AY374+AZ374+BA374)</f>
        <v>0</v>
      </c>
      <c r="BC374" s="143" t="n">
        <f aca="false">SUM(AU374-BB374)</f>
        <v>105150.11</v>
      </c>
    </row>
    <row r="375" customFormat="false" ht="12.75" hidden="true" customHeight="false" outlineLevel="0" collapsed="false">
      <c r="A375" s="171"/>
      <c r="B375" s="172" t="s">
        <v>229</v>
      </c>
      <c r="C375" s="172"/>
      <c r="D375" s="172"/>
      <c r="E375" s="172"/>
      <c r="F375" s="172"/>
      <c r="G375" s="172"/>
      <c r="H375" s="172"/>
      <c r="I375" s="201" t="s">
        <v>402</v>
      </c>
      <c r="J375" s="186" t="s">
        <v>403</v>
      </c>
      <c r="K375" s="172"/>
      <c r="L375" s="172"/>
      <c r="M375" s="172"/>
      <c r="N375" s="172"/>
      <c r="O375" s="172"/>
      <c r="P375" s="185"/>
      <c r="Q375" s="186"/>
      <c r="R375" s="182"/>
      <c r="S375" s="182"/>
      <c r="T375" s="182"/>
      <c r="U375" s="182"/>
      <c r="V375" s="182"/>
      <c r="W375" s="182"/>
      <c r="X375" s="182"/>
      <c r="Y375" s="182"/>
      <c r="Z375" s="182"/>
      <c r="AA375" s="182"/>
      <c r="AB375" s="182"/>
      <c r="AC375" s="182"/>
      <c r="AD375" s="182"/>
      <c r="AE375" s="182"/>
      <c r="AF375" s="182"/>
      <c r="AG375" s="182"/>
      <c r="AH375" s="182"/>
      <c r="AI375" s="182"/>
      <c r="AJ375" s="182"/>
      <c r="AK375" s="182"/>
      <c r="AL375" s="182"/>
      <c r="AM375" s="182"/>
      <c r="AN375" s="182"/>
      <c r="AO375" s="176" t="n">
        <f aca="false">SUM(AN375/$AN$10)</f>
        <v>0</v>
      </c>
      <c r="AP375" s="183" t="n">
        <v>600000</v>
      </c>
      <c r="AQ375" s="183"/>
      <c r="AR375" s="176" t="n">
        <f aca="false">SUM(AP375/$AN$10)</f>
        <v>79633.6850487756</v>
      </c>
      <c r="AS375" s="183" t="n">
        <v>600000</v>
      </c>
      <c r="AT375" s="183"/>
      <c r="AU375" s="176" t="n">
        <f aca="false">SUM(AU376)</f>
        <v>105150.11</v>
      </c>
      <c r="AV375" s="177" t="n">
        <f aca="false">SUM(AU375/AR375*100)</f>
        <v>132.0422506325</v>
      </c>
      <c r="BC375" s="143" t="n">
        <f aca="false">SUM(AU375-BB375)</f>
        <v>105150.11</v>
      </c>
    </row>
    <row r="376" customFormat="false" ht="12.75" hidden="true" customHeight="false" outlineLevel="0" collapsed="false">
      <c r="A376" s="228"/>
      <c r="B376" s="225"/>
      <c r="C376" s="225"/>
      <c r="D376" s="225"/>
      <c r="E376" s="225"/>
      <c r="F376" s="225"/>
      <c r="G376" s="225"/>
      <c r="H376" s="225"/>
      <c r="I376" s="226" t="n">
        <v>3</v>
      </c>
      <c r="J376" s="227" t="s">
        <v>64</v>
      </c>
      <c r="K376" s="225"/>
      <c r="L376" s="225"/>
      <c r="M376" s="225"/>
      <c r="N376" s="225"/>
      <c r="O376" s="225"/>
      <c r="P376" s="226" t="n">
        <v>3</v>
      </c>
      <c r="Q376" s="227" t="s">
        <v>64</v>
      </c>
      <c r="R376" s="183"/>
      <c r="S376" s="192" t="e">
        <f aca="false">SUM(S377)</f>
        <v>#REF!</v>
      </c>
      <c r="T376" s="192" t="e">
        <f aca="false">SUM(T377)</f>
        <v>#REF!</v>
      </c>
      <c r="U376" s="192" t="e">
        <f aca="false">SUM(U377)</f>
        <v>#REF!</v>
      </c>
      <c r="V376" s="192" t="e">
        <f aca="false">SUM(V377)</f>
        <v>#REF!</v>
      </c>
      <c r="W376" s="192" t="n">
        <f aca="false">SUM(W377)</f>
        <v>0</v>
      </c>
      <c r="X376" s="192" t="e">
        <f aca="false">SUM(X377+X384)</f>
        <v>#REF!</v>
      </c>
      <c r="Y376" s="192" t="n">
        <f aca="false">SUM(Y377+Y384)</f>
        <v>1173441.66</v>
      </c>
      <c r="Z376" s="192" t="n">
        <f aca="false">SUM(Z377+Z384)</f>
        <v>1223141.66</v>
      </c>
      <c r="AA376" s="192" t="n">
        <f aca="false">SUM(AA377+AA384)</f>
        <v>324000</v>
      </c>
      <c r="AB376" s="192" t="n">
        <f aca="false">SUM(AB377+AB384)</f>
        <v>815696.4</v>
      </c>
      <c r="AC376" s="192" t="n">
        <f aca="false">SUM(AC377+AC384)</f>
        <v>648000</v>
      </c>
      <c r="AD376" s="192" t="n">
        <f aca="false">SUM(AD377+AD384)</f>
        <v>961000</v>
      </c>
      <c r="AE376" s="192" t="n">
        <f aca="false">SUM(AE377+AE384)</f>
        <v>0</v>
      </c>
      <c r="AF376" s="192" t="n">
        <f aca="false">SUM(AF377+AF384)</f>
        <v>0</v>
      </c>
      <c r="AG376" s="192" t="n">
        <f aca="false">SUM(AG377+AG384)</f>
        <v>961000</v>
      </c>
      <c r="AH376" s="192" t="n">
        <f aca="false">SUM(AH377+AH384)</f>
        <v>554110.41</v>
      </c>
      <c r="AI376" s="192" t="n">
        <f aca="false">SUM(AI377+AI384)</f>
        <v>1027800</v>
      </c>
      <c r="AJ376" s="192" t="n">
        <f aca="false">SUM(AJ377+AJ384)</f>
        <v>593900.29</v>
      </c>
      <c r="AK376" s="192" t="n">
        <f aca="false">SUM(AK377+AK384)</f>
        <v>980000</v>
      </c>
      <c r="AL376" s="192" t="n">
        <f aca="false">SUM(AL377+AL384)</f>
        <v>0</v>
      </c>
      <c r="AM376" s="192" t="n">
        <f aca="false">SUM(AM377+AM384)</f>
        <v>0</v>
      </c>
      <c r="AN376" s="192" t="n">
        <f aca="false">SUM(AN377+AN384)</f>
        <v>980000</v>
      </c>
      <c r="AO376" s="176" t="n">
        <f aca="false">SUM(AN376/$AN$10)</f>
        <v>130068.352246334</v>
      </c>
      <c r="AP376" s="176" t="n">
        <f aca="false">SUM(AP377+AP384)</f>
        <v>600000</v>
      </c>
      <c r="AQ376" s="176" t="n">
        <f aca="false">SUM(AQ377+AQ384)</f>
        <v>0</v>
      </c>
      <c r="AR376" s="176" t="n">
        <f aca="false">SUM(AP376/$AN$10)</f>
        <v>79633.6850487756</v>
      </c>
      <c r="AS376" s="176" t="n">
        <f aca="false">SUM(AS377+AS384)</f>
        <v>600000</v>
      </c>
      <c r="AT376" s="176" t="n">
        <f aca="false">SUM(AT377+AT384)</f>
        <v>0</v>
      </c>
      <c r="AU376" s="176" t="n">
        <f aca="false">SUM(AU377+AU384)</f>
        <v>105150.11</v>
      </c>
      <c r="AV376" s="177" t="n">
        <f aca="false">SUM(AU376/AR376*100)</f>
        <v>132.0422506325</v>
      </c>
      <c r="BB376" s="19" t="n">
        <f aca="false">SUM(AW376+AX376+AY376+AZ376+BA376)</f>
        <v>0</v>
      </c>
      <c r="BC376" s="143" t="n">
        <f aca="false">SUM(AU376-BB376)</f>
        <v>105150.11</v>
      </c>
    </row>
    <row r="377" customFormat="false" ht="12.75" hidden="true" customHeight="false" outlineLevel="0" collapsed="false">
      <c r="A377" s="228"/>
      <c r="B377" s="225"/>
      <c r="C377" s="225"/>
      <c r="D377" s="225"/>
      <c r="E377" s="225"/>
      <c r="F377" s="225"/>
      <c r="G377" s="225"/>
      <c r="H377" s="225"/>
      <c r="I377" s="226" t="n">
        <v>31</v>
      </c>
      <c r="J377" s="227" t="s">
        <v>65</v>
      </c>
      <c r="K377" s="225"/>
      <c r="L377" s="225"/>
      <c r="M377" s="225"/>
      <c r="N377" s="225"/>
      <c r="O377" s="225"/>
      <c r="P377" s="226" t="n">
        <v>31</v>
      </c>
      <c r="Q377" s="227" t="s">
        <v>498</v>
      </c>
      <c r="R377" s="183"/>
      <c r="S377" s="192" t="e">
        <f aca="false">SUM(S378+S382)</f>
        <v>#REF!</v>
      </c>
      <c r="T377" s="192" t="e">
        <f aca="false">SUM(T378+T382)</f>
        <v>#REF!</v>
      </c>
      <c r="U377" s="192" t="e">
        <f aca="false">SUM(U378+U382)</f>
        <v>#REF!</v>
      </c>
      <c r="V377" s="192" t="e">
        <f aca="false">SUM(V378+V382)</f>
        <v>#REF!</v>
      </c>
      <c r="W377" s="192" t="n">
        <f aca="false">SUM(W378+W382)</f>
        <v>0</v>
      </c>
      <c r="X377" s="192" t="e">
        <f aca="false">SUM(X378+X382+#REF!)</f>
        <v>#REF!</v>
      </c>
      <c r="Y377" s="192" t="n">
        <f aca="false">SUM(Y378+Y382)</f>
        <v>905441.66</v>
      </c>
      <c r="Z377" s="192" t="n">
        <f aca="false">SUM(Z378+Z382)</f>
        <v>905441.66</v>
      </c>
      <c r="AA377" s="192" t="n">
        <f aca="false">SUM(AA378+AA382)</f>
        <v>206500</v>
      </c>
      <c r="AB377" s="192" t="n">
        <f aca="false">SUM(AB378+AB382)</f>
        <v>743375.5</v>
      </c>
      <c r="AC377" s="192" t="n">
        <f aca="false">SUM(AC378+AC382)</f>
        <v>413000</v>
      </c>
      <c r="AD377" s="192" t="n">
        <f aca="false">SUM(AD378+AD382)</f>
        <v>721000</v>
      </c>
      <c r="AE377" s="192" t="n">
        <f aca="false">SUM(AE378+AE382)</f>
        <v>0</v>
      </c>
      <c r="AF377" s="192" t="n">
        <f aca="false">SUM(AF378+AF382)</f>
        <v>0</v>
      </c>
      <c r="AG377" s="192" t="n">
        <f aca="false">SUM(AG378+AG382)</f>
        <v>721000</v>
      </c>
      <c r="AH377" s="192" t="n">
        <f aca="false">SUM(AH378+AH382)</f>
        <v>459991.9</v>
      </c>
      <c r="AI377" s="192" t="n">
        <f aca="false">SUM(AI378+AI382+AI380)</f>
        <v>858000</v>
      </c>
      <c r="AJ377" s="192" t="n">
        <f aca="false">SUM(AJ378+AJ382+AJ380)</f>
        <v>562659.07</v>
      </c>
      <c r="AK377" s="192" t="n">
        <f aca="false">SUM(AK378+AK382+AK380)</f>
        <v>858000</v>
      </c>
      <c r="AL377" s="192" t="n">
        <f aca="false">SUM(AL378+AL382+AL380)</f>
        <v>0</v>
      </c>
      <c r="AM377" s="192" t="n">
        <f aca="false">SUM(AM378+AM382+AM380)</f>
        <v>0</v>
      </c>
      <c r="AN377" s="192" t="n">
        <f aca="false">SUM(AN378+AN382+AN380)</f>
        <v>858000</v>
      </c>
      <c r="AO377" s="176" t="n">
        <f aca="false">SUM(AN377/$AN$10)</f>
        <v>113876.169619749</v>
      </c>
      <c r="AP377" s="176" t="n">
        <f aca="false">SUM(AP378+AP382+AP380)</f>
        <v>508000</v>
      </c>
      <c r="AQ377" s="176"/>
      <c r="AR377" s="176" t="n">
        <f aca="false">SUM(AP377/$AN$10)</f>
        <v>67423.18667463</v>
      </c>
      <c r="AS377" s="176" t="n">
        <v>508000</v>
      </c>
      <c r="AT377" s="176"/>
      <c r="AU377" s="176" t="n">
        <f aca="false">SUM(AU378+AU380+AU382)</f>
        <v>98130.67</v>
      </c>
      <c r="AV377" s="177" t="n">
        <f aca="false">SUM(AU377/AR377*100)</f>
        <v>145.54439628248</v>
      </c>
      <c r="BB377" s="19" t="n">
        <f aca="false">SUM(AW377+AX377+AY377+AZ377+BA377)</f>
        <v>0</v>
      </c>
      <c r="BC377" s="143" t="n">
        <f aca="false">SUM(AU377-BB377)</f>
        <v>98130.67</v>
      </c>
    </row>
    <row r="378" customFormat="false" ht="12.75" hidden="true" customHeight="false" outlineLevel="0" collapsed="false">
      <c r="A378" s="229"/>
      <c r="B378" s="208" t="n">
        <v>52</v>
      </c>
      <c r="C378" s="208"/>
      <c r="D378" s="208"/>
      <c r="E378" s="208"/>
      <c r="F378" s="208"/>
      <c r="G378" s="208"/>
      <c r="H378" s="208"/>
      <c r="I378" s="206" t="n">
        <v>311</v>
      </c>
      <c r="J378" s="203" t="s">
        <v>233</v>
      </c>
      <c r="K378" s="208"/>
      <c r="L378" s="208"/>
      <c r="M378" s="208"/>
      <c r="N378" s="208"/>
      <c r="O378" s="208"/>
      <c r="P378" s="206" t="n">
        <v>311</v>
      </c>
      <c r="Q378" s="203" t="s">
        <v>233</v>
      </c>
      <c r="R378" s="183"/>
      <c r="S378" s="197" t="e">
        <f aca="false">SUM(#REF!)</f>
        <v>#REF!</v>
      </c>
      <c r="T378" s="197" t="e">
        <f aca="false">SUM(#REF!)</f>
        <v>#REF!</v>
      </c>
      <c r="U378" s="197" t="e">
        <f aca="false">SUM(#REF!)</f>
        <v>#REF!</v>
      </c>
      <c r="V378" s="197" t="e">
        <f aca="false">SUM(#REF!)</f>
        <v>#REF!</v>
      </c>
      <c r="W378" s="197" t="n">
        <v>0</v>
      </c>
      <c r="X378" s="197" t="n">
        <v>670000</v>
      </c>
      <c r="Y378" s="197" t="n">
        <f aca="false">SUM(Y379)</f>
        <v>783080.3</v>
      </c>
      <c r="Z378" s="197" t="n">
        <f aca="false">SUM(Z379)</f>
        <v>783080.3</v>
      </c>
      <c r="AA378" s="197" t="n">
        <f aca="false">SUM(AA379)</f>
        <v>182500</v>
      </c>
      <c r="AB378" s="197" t="n">
        <f aca="false">SUM(AB379)</f>
        <v>687632.27</v>
      </c>
      <c r="AC378" s="197" t="n">
        <f aca="false">SUM(AC379)</f>
        <v>365000</v>
      </c>
      <c r="AD378" s="197" t="n">
        <f aca="false">SUM(AD379)</f>
        <v>665000</v>
      </c>
      <c r="AE378" s="197" t="n">
        <f aca="false">SUM(AE379)</f>
        <v>0</v>
      </c>
      <c r="AF378" s="197" t="n">
        <f aca="false">SUM(AF379)</f>
        <v>0</v>
      </c>
      <c r="AG378" s="197" t="n">
        <f aca="false">SUM(AG379)</f>
        <v>665000</v>
      </c>
      <c r="AH378" s="197" t="n">
        <f aca="false">SUM(AH379)</f>
        <v>394588.01</v>
      </c>
      <c r="AI378" s="197" t="n">
        <f aca="false">SUM(AI379)</f>
        <v>720000</v>
      </c>
      <c r="AJ378" s="197" t="n">
        <f aca="false">SUM(AJ379)</f>
        <v>482969.21</v>
      </c>
      <c r="AK378" s="197" t="n">
        <f aca="false">SUM(AK379)</f>
        <v>720000</v>
      </c>
      <c r="AL378" s="197" t="n">
        <f aca="false">SUM(AL379)</f>
        <v>0</v>
      </c>
      <c r="AM378" s="197" t="n">
        <f aca="false">SUM(AM379)</f>
        <v>0</v>
      </c>
      <c r="AN378" s="197" t="n">
        <f aca="false">SUM(AN379)</f>
        <v>720000</v>
      </c>
      <c r="AO378" s="176" t="n">
        <f aca="false">SUM(AN378/$AN$10)</f>
        <v>95560.4220585308</v>
      </c>
      <c r="AP378" s="188" t="n">
        <f aca="false">SUM(AP379)</f>
        <v>450000</v>
      </c>
      <c r="AQ378" s="188"/>
      <c r="AR378" s="176" t="n">
        <f aca="false">SUM(AP378/$AN$10)</f>
        <v>59725.2637865817</v>
      </c>
      <c r="AS378" s="188"/>
      <c r="AT378" s="188"/>
      <c r="AU378" s="176" t="n">
        <f aca="false">SUM(AU379)</f>
        <v>90629.16</v>
      </c>
      <c r="AV378" s="177" t="n">
        <f aca="false">SUM(AU378/AR378*100)</f>
        <v>151.74342356</v>
      </c>
      <c r="BB378" s="19" t="n">
        <f aca="false">SUM(AW378+AX378+AY378+AZ378+BA378)</f>
        <v>0</v>
      </c>
      <c r="BC378" s="143" t="n">
        <f aca="false">SUM(AU378-BB378)</f>
        <v>90629.16</v>
      </c>
    </row>
    <row r="379" customFormat="false" ht="12.75" hidden="true" customHeight="false" outlineLevel="0" collapsed="false">
      <c r="A379" s="229"/>
      <c r="B379" s="208"/>
      <c r="C379" s="208"/>
      <c r="D379" s="208"/>
      <c r="E379" s="208"/>
      <c r="F379" s="208"/>
      <c r="G379" s="208"/>
      <c r="H379" s="208"/>
      <c r="I379" s="206" t="n">
        <v>31111</v>
      </c>
      <c r="J379" s="203" t="s">
        <v>499</v>
      </c>
      <c r="K379" s="208"/>
      <c r="L379" s="208"/>
      <c r="M379" s="208"/>
      <c r="N379" s="208"/>
      <c r="O379" s="208"/>
      <c r="P379" s="206"/>
      <c r="Q379" s="203"/>
      <c r="R379" s="183"/>
      <c r="S379" s="197"/>
      <c r="T379" s="197"/>
      <c r="U379" s="197"/>
      <c r="V379" s="197"/>
      <c r="W379" s="197"/>
      <c r="X379" s="197"/>
      <c r="Y379" s="197" t="n">
        <v>783080.3</v>
      </c>
      <c r="Z379" s="197" t="n">
        <v>783080.3</v>
      </c>
      <c r="AA379" s="197" t="n">
        <v>182500</v>
      </c>
      <c r="AB379" s="197" t="n">
        <v>687632.27</v>
      </c>
      <c r="AC379" s="197" t="n">
        <v>365000</v>
      </c>
      <c r="AD379" s="197" t="n">
        <v>665000</v>
      </c>
      <c r="AE379" s="197"/>
      <c r="AF379" s="197"/>
      <c r="AG379" s="198" t="n">
        <f aca="false">SUM(AD379+AE379-AF379)</f>
        <v>665000</v>
      </c>
      <c r="AH379" s="197" t="n">
        <v>394588.01</v>
      </c>
      <c r="AI379" s="197" t="n">
        <v>720000</v>
      </c>
      <c r="AJ379" s="129" t="n">
        <v>482969.21</v>
      </c>
      <c r="AK379" s="197" t="n">
        <v>720000</v>
      </c>
      <c r="AL379" s="197"/>
      <c r="AM379" s="197"/>
      <c r="AN379" s="129" t="n">
        <f aca="false">SUM(AK379+AL379-AM379)</f>
        <v>720000</v>
      </c>
      <c r="AO379" s="176" t="n">
        <f aca="false">SUM(AN379/$AN$10)</f>
        <v>95560.4220585308</v>
      </c>
      <c r="AP379" s="131" t="n">
        <v>450000</v>
      </c>
      <c r="AQ379" s="131"/>
      <c r="AR379" s="176" t="n">
        <f aca="false">SUM(AP379/$AN$10)</f>
        <v>59725.2637865817</v>
      </c>
      <c r="AS379" s="131"/>
      <c r="AT379" s="131"/>
      <c r="AU379" s="176" t="n">
        <v>90629.16</v>
      </c>
      <c r="AV379" s="177" t="n">
        <f aca="false">SUM(AU379/AR379*100)</f>
        <v>151.74342356</v>
      </c>
      <c r="AY379" s="176" t="n">
        <v>72546.54</v>
      </c>
      <c r="AZ379" s="176" t="n">
        <v>18082.62</v>
      </c>
      <c r="BB379" s="19" t="n">
        <f aca="false">SUM(AW379+AX379+AY379+AZ379+BA379)</f>
        <v>90629.16</v>
      </c>
      <c r="BC379" s="143" t="n">
        <f aca="false">SUM(AU379-BB379)</f>
        <v>0</v>
      </c>
    </row>
    <row r="380" customFormat="false" ht="12.75" hidden="true" customHeight="false" outlineLevel="0" collapsed="false">
      <c r="A380" s="229"/>
      <c r="B380" s="208"/>
      <c r="C380" s="208"/>
      <c r="D380" s="208"/>
      <c r="E380" s="208"/>
      <c r="F380" s="208"/>
      <c r="G380" s="208"/>
      <c r="H380" s="208"/>
      <c r="I380" s="206" t="n">
        <v>312</v>
      </c>
      <c r="J380" s="203" t="s">
        <v>236</v>
      </c>
      <c r="K380" s="208"/>
      <c r="L380" s="208"/>
      <c r="M380" s="208"/>
      <c r="N380" s="208"/>
      <c r="O380" s="208"/>
      <c r="P380" s="206"/>
      <c r="Q380" s="203"/>
      <c r="R380" s="183"/>
      <c r="S380" s="197"/>
      <c r="T380" s="197"/>
      <c r="U380" s="197"/>
      <c r="V380" s="197"/>
      <c r="W380" s="197"/>
      <c r="X380" s="197"/>
      <c r="Y380" s="197"/>
      <c r="Z380" s="197"/>
      <c r="AA380" s="197"/>
      <c r="AB380" s="197"/>
      <c r="AC380" s="197" t="n">
        <f aca="false">SUM(AC381:AC381)</f>
        <v>0</v>
      </c>
      <c r="AD380" s="197" t="n">
        <f aca="false">SUM(AD381:AD381)</f>
        <v>6000</v>
      </c>
      <c r="AE380" s="197" t="n">
        <f aca="false">SUM(AE381:AE381)</f>
        <v>0</v>
      </c>
      <c r="AF380" s="197" t="n">
        <f aca="false">SUM(AF381:AF381)</f>
        <v>0</v>
      </c>
      <c r="AG380" s="197" t="n">
        <f aca="false">SUM(AG381:AG381)</f>
        <v>6000</v>
      </c>
      <c r="AH380" s="197" t="n">
        <f aca="false">SUM(AH381:AH381)</f>
        <v>0</v>
      </c>
      <c r="AI380" s="197" t="n">
        <f aca="false">SUM(AI381:AI381)</f>
        <v>18000</v>
      </c>
      <c r="AJ380" s="197" t="n">
        <f aca="false">SUM(AJ381:AJ381)</f>
        <v>0</v>
      </c>
      <c r="AK380" s="197" t="n">
        <f aca="false">SUM(AK381:AK381)</f>
        <v>18000</v>
      </c>
      <c r="AL380" s="197" t="n">
        <f aca="false">SUM(AL381:AL381)</f>
        <v>0</v>
      </c>
      <c r="AM380" s="197" t="n">
        <f aca="false">SUM(AM381:AM381)</f>
        <v>0</v>
      </c>
      <c r="AN380" s="197" t="n">
        <f aca="false">SUM(AN381:AN381)</f>
        <v>18000</v>
      </c>
      <c r="AO380" s="176" t="n">
        <f aca="false">SUM(AN380/$AN$10)</f>
        <v>2389.01055146327</v>
      </c>
      <c r="AP380" s="188" t="n">
        <f aca="false">SUM(AP381:AP381)</f>
        <v>1500</v>
      </c>
      <c r="AQ380" s="188"/>
      <c r="AR380" s="176" t="n">
        <f aca="false">SUM(AP380/$AN$10)</f>
        <v>199.084212621939</v>
      </c>
      <c r="AS380" s="188"/>
      <c r="AT380" s="188"/>
      <c r="AU380" s="176" t="n">
        <v>0</v>
      </c>
      <c r="AV380" s="177" t="n">
        <f aca="false">SUM(AU380/AR380*100)</f>
        <v>0</v>
      </c>
      <c r="AY380" s="176"/>
      <c r="AZ380" s="176"/>
      <c r="BB380" s="19" t="n">
        <f aca="false">SUM(AW380+AX380+AY380+AZ380+BA380)</f>
        <v>0</v>
      </c>
      <c r="BC380" s="143" t="n">
        <f aca="false">SUM(AU380-BB380)</f>
        <v>0</v>
      </c>
    </row>
    <row r="381" customFormat="false" ht="12.75" hidden="true" customHeight="false" outlineLevel="0" collapsed="false">
      <c r="A381" s="229"/>
      <c r="B381" s="208"/>
      <c r="C381" s="208"/>
      <c r="D381" s="208"/>
      <c r="E381" s="208"/>
      <c r="F381" s="208"/>
      <c r="G381" s="208"/>
      <c r="H381" s="208"/>
      <c r="I381" s="206" t="n">
        <v>31216</v>
      </c>
      <c r="J381" s="203" t="s">
        <v>500</v>
      </c>
      <c r="K381" s="208"/>
      <c r="L381" s="208"/>
      <c r="M381" s="208"/>
      <c r="N381" s="208"/>
      <c r="O381" s="208"/>
      <c r="P381" s="206"/>
      <c r="Q381" s="203"/>
      <c r="R381" s="183"/>
      <c r="S381" s="197"/>
      <c r="T381" s="197"/>
      <c r="U381" s="197"/>
      <c r="V381" s="197"/>
      <c r="W381" s="197"/>
      <c r="X381" s="197"/>
      <c r="Y381" s="197"/>
      <c r="Z381" s="197"/>
      <c r="AA381" s="197"/>
      <c r="AB381" s="197"/>
      <c r="AC381" s="197"/>
      <c r="AD381" s="197" t="n">
        <v>6000</v>
      </c>
      <c r="AE381" s="197"/>
      <c r="AF381" s="197"/>
      <c r="AG381" s="198" t="n">
        <f aca="false">SUM(AD381+AE381-AF381)</f>
        <v>6000</v>
      </c>
      <c r="AH381" s="197"/>
      <c r="AI381" s="197" t="n">
        <v>18000</v>
      </c>
      <c r="AJ381" s="129" t="n">
        <v>0</v>
      </c>
      <c r="AK381" s="197" t="n">
        <v>18000</v>
      </c>
      <c r="AL381" s="197"/>
      <c r="AM381" s="197"/>
      <c r="AN381" s="129" t="n">
        <f aca="false">SUM(AK381+AL381-AM381)</f>
        <v>18000</v>
      </c>
      <c r="AO381" s="176" t="n">
        <f aca="false">SUM(AN381/$AN$10)</f>
        <v>2389.01055146327</v>
      </c>
      <c r="AP381" s="131" t="n">
        <v>1500</v>
      </c>
      <c r="AQ381" s="131"/>
      <c r="AR381" s="176" t="n">
        <f aca="false">SUM(AP381/$AN$10)</f>
        <v>199.084212621939</v>
      </c>
      <c r="AS381" s="131"/>
      <c r="AT381" s="131"/>
      <c r="AU381" s="176"/>
      <c r="AV381" s="177" t="n">
        <f aca="false">SUM(AU381/AR381*100)</f>
        <v>0</v>
      </c>
      <c r="AY381" s="176"/>
      <c r="AZ381" s="176"/>
      <c r="BB381" s="19" t="n">
        <f aca="false">SUM(AW381+AX381+AY381+AZ381+BA381)</f>
        <v>0</v>
      </c>
      <c r="BC381" s="143" t="n">
        <f aca="false">SUM(AU381-BB381)</f>
        <v>0</v>
      </c>
    </row>
    <row r="382" customFormat="false" ht="12.75" hidden="true" customHeight="false" outlineLevel="0" collapsed="false">
      <c r="A382" s="229"/>
      <c r="B382" s="208" t="n">
        <v>52</v>
      </c>
      <c r="C382" s="208"/>
      <c r="D382" s="208"/>
      <c r="E382" s="208"/>
      <c r="F382" s="208"/>
      <c r="G382" s="208"/>
      <c r="H382" s="208"/>
      <c r="I382" s="206" t="n">
        <v>313</v>
      </c>
      <c r="J382" s="203" t="s">
        <v>239</v>
      </c>
      <c r="K382" s="208"/>
      <c r="L382" s="208"/>
      <c r="M382" s="208"/>
      <c r="N382" s="208"/>
      <c r="O382" s="208"/>
      <c r="P382" s="206" t="n">
        <v>313</v>
      </c>
      <c r="Q382" s="203" t="s">
        <v>239</v>
      </c>
      <c r="R382" s="183"/>
      <c r="S382" s="197" t="n">
        <f aca="false">SUM(S383:S383)</f>
        <v>0</v>
      </c>
      <c r="T382" s="197" t="n">
        <f aca="false">SUM(T383:T383)</f>
        <v>97602.36</v>
      </c>
      <c r="U382" s="197" t="n">
        <f aca="false">SUM(U383:U383)</f>
        <v>97602.36</v>
      </c>
      <c r="V382" s="197" t="n">
        <f aca="false">SUM(V383:V383)</f>
        <v>0</v>
      </c>
      <c r="W382" s="197" t="n">
        <f aca="false">SUM(W383:W383)</f>
        <v>0</v>
      </c>
      <c r="X382" s="197" t="n">
        <f aca="false">SUM(X383:X383)</f>
        <v>101000</v>
      </c>
      <c r="Y382" s="197" t="n">
        <f aca="false">SUM(Y383:Y383)</f>
        <v>122361.36</v>
      </c>
      <c r="Z382" s="197" t="n">
        <f aca="false">SUM(Z383:Z383)</f>
        <v>122361.36</v>
      </c>
      <c r="AA382" s="197" t="n">
        <f aca="false">SUM(AA383:AA383)</f>
        <v>24000</v>
      </c>
      <c r="AB382" s="197" t="n">
        <f aca="false">SUM(AB383:AB383)</f>
        <v>55743.23</v>
      </c>
      <c r="AC382" s="197" t="n">
        <f aca="false">SUM(AC383:AC383)</f>
        <v>48000</v>
      </c>
      <c r="AD382" s="197" t="n">
        <f aca="false">SUM(AD383:AD383)</f>
        <v>56000</v>
      </c>
      <c r="AE382" s="197" t="n">
        <f aca="false">SUM(AE383:AE383)</f>
        <v>0</v>
      </c>
      <c r="AF382" s="197" t="n">
        <f aca="false">SUM(AF383:AF383)</f>
        <v>0</v>
      </c>
      <c r="AG382" s="197" t="n">
        <f aca="false">SUM(AG383:AG383)</f>
        <v>56000</v>
      </c>
      <c r="AH382" s="197" t="n">
        <f aca="false">SUM(AH383:AH383)</f>
        <v>65403.89</v>
      </c>
      <c r="AI382" s="197" t="n">
        <f aca="false">SUM(AI383:AI383)</f>
        <v>120000</v>
      </c>
      <c r="AJ382" s="197" t="n">
        <f aca="false">SUM(AJ383:AJ383)</f>
        <v>79689.86</v>
      </c>
      <c r="AK382" s="197" t="n">
        <f aca="false">SUM(AK383:AK383)</f>
        <v>120000</v>
      </c>
      <c r="AL382" s="197" t="n">
        <f aca="false">SUM(AL383:AL383)</f>
        <v>0</v>
      </c>
      <c r="AM382" s="197" t="n">
        <f aca="false">SUM(AM383:AM383)</f>
        <v>0</v>
      </c>
      <c r="AN382" s="197" t="n">
        <f aca="false">SUM(AN383:AN383)</f>
        <v>120000</v>
      </c>
      <c r="AO382" s="176" t="n">
        <f aca="false">SUM(AN382/$AN$10)</f>
        <v>15926.7370097551</v>
      </c>
      <c r="AP382" s="188" t="n">
        <f aca="false">SUM(AP383:AP383)</f>
        <v>56500</v>
      </c>
      <c r="AQ382" s="188"/>
      <c r="AR382" s="176" t="n">
        <f aca="false">SUM(AP382/$AN$10)</f>
        <v>7498.83867542637</v>
      </c>
      <c r="AS382" s="188"/>
      <c r="AT382" s="188"/>
      <c r="AU382" s="176" t="n">
        <f aca="false">SUM(AU383)</f>
        <v>7501.51</v>
      </c>
      <c r="AV382" s="177" t="n">
        <f aca="false">SUM(AU382/AR382*100)</f>
        <v>100.035623176991</v>
      </c>
      <c r="AY382" s="176"/>
      <c r="AZ382" s="176"/>
      <c r="BB382" s="19" t="n">
        <f aca="false">SUM(AW382+AX382+AY382+AZ382+BA382)</f>
        <v>0</v>
      </c>
      <c r="BC382" s="143" t="n">
        <f aca="false">SUM(AU382-BB382)</f>
        <v>7501.51</v>
      </c>
    </row>
    <row r="383" customFormat="false" ht="12.75" hidden="true" customHeight="false" outlineLevel="0" collapsed="false">
      <c r="A383" s="229"/>
      <c r="B383" s="208"/>
      <c r="C383" s="208"/>
      <c r="D383" s="208"/>
      <c r="E383" s="208"/>
      <c r="F383" s="208"/>
      <c r="G383" s="208"/>
      <c r="H383" s="208"/>
      <c r="I383" s="206" t="n">
        <v>31321</v>
      </c>
      <c r="J383" s="203" t="s">
        <v>240</v>
      </c>
      <c r="K383" s="208"/>
      <c r="L383" s="208"/>
      <c r="M383" s="208"/>
      <c r="N383" s="208"/>
      <c r="O383" s="208"/>
      <c r="P383" s="206" t="n">
        <v>3132</v>
      </c>
      <c r="Q383" s="203" t="s">
        <v>240</v>
      </c>
      <c r="R383" s="183"/>
      <c r="S383" s="197" t="n">
        <v>0</v>
      </c>
      <c r="T383" s="197" t="n">
        <v>97602.36</v>
      </c>
      <c r="U383" s="197" t="n">
        <v>97602.36</v>
      </c>
      <c r="V383" s="197"/>
      <c r="W383" s="197" t="n">
        <v>0</v>
      </c>
      <c r="X383" s="197" t="n">
        <v>101000</v>
      </c>
      <c r="Y383" s="197" t="n">
        <v>122361.36</v>
      </c>
      <c r="Z383" s="197" t="n">
        <v>122361.36</v>
      </c>
      <c r="AA383" s="197" t="n">
        <v>24000</v>
      </c>
      <c r="AB383" s="197" t="n">
        <v>55743.23</v>
      </c>
      <c r="AC383" s="197" t="n">
        <v>48000</v>
      </c>
      <c r="AD383" s="197" t="n">
        <v>56000</v>
      </c>
      <c r="AE383" s="197"/>
      <c r="AF383" s="197"/>
      <c r="AG383" s="198" t="n">
        <f aca="false">SUM(AD383+AE383-AF383)</f>
        <v>56000</v>
      </c>
      <c r="AH383" s="197" t="n">
        <v>65403.89</v>
      </c>
      <c r="AI383" s="197" t="n">
        <v>120000</v>
      </c>
      <c r="AJ383" s="129" t="n">
        <v>79689.86</v>
      </c>
      <c r="AK383" s="197" t="n">
        <v>120000</v>
      </c>
      <c r="AL383" s="197"/>
      <c r="AM383" s="197"/>
      <c r="AN383" s="129" t="n">
        <f aca="false">SUM(AK383+AL383-AM383)</f>
        <v>120000</v>
      </c>
      <c r="AO383" s="176" t="n">
        <f aca="false">SUM(AN383/$AN$10)</f>
        <v>15926.7370097551</v>
      </c>
      <c r="AP383" s="131" t="n">
        <v>56500</v>
      </c>
      <c r="AQ383" s="131"/>
      <c r="AR383" s="176" t="n">
        <f aca="false">SUM(AP383/$AN$10)</f>
        <v>7498.83867542637</v>
      </c>
      <c r="AS383" s="131"/>
      <c r="AT383" s="131"/>
      <c r="AU383" s="176" t="n">
        <v>7501.51</v>
      </c>
      <c r="AV383" s="177" t="n">
        <f aca="false">SUM(AU383/AR383*100)</f>
        <v>100.035623176991</v>
      </c>
      <c r="AY383" s="176" t="n">
        <v>7501.51</v>
      </c>
      <c r="AZ383" s="176"/>
      <c r="BB383" s="19" t="n">
        <f aca="false">SUM(AW383+AX383+AY383+AZ383+BA383)</f>
        <v>7501.51</v>
      </c>
      <c r="BC383" s="143" t="n">
        <f aca="false">SUM(AU383-BB383)</f>
        <v>0</v>
      </c>
    </row>
    <row r="384" customFormat="false" ht="12.75" hidden="true" customHeight="false" outlineLevel="0" collapsed="false">
      <c r="A384" s="224"/>
      <c r="B384" s="225"/>
      <c r="C384" s="225"/>
      <c r="D384" s="225"/>
      <c r="E384" s="225"/>
      <c r="F384" s="225"/>
      <c r="G384" s="225"/>
      <c r="H384" s="225"/>
      <c r="I384" s="191" t="n">
        <v>32</v>
      </c>
      <c r="J384" s="84" t="s">
        <v>66</v>
      </c>
      <c r="K384" s="192" t="n">
        <f aca="false">SUM(K385+K391+K408+K433)</f>
        <v>10000</v>
      </c>
      <c r="L384" s="192" t="n">
        <f aca="false">SUM(L385+L391+L408+L433)</f>
        <v>35000</v>
      </c>
      <c r="M384" s="192" t="n">
        <f aca="false">SUM(M385+M391+M408+M433)</f>
        <v>25000</v>
      </c>
      <c r="N384" s="192" t="n">
        <f aca="false">SUM(N385+N391+N408+N433)</f>
        <v>0</v>
      </c>
      <c r="O384" s="192" t="n">
        <f aca="false">SUM(O385+O391+O408+O433)</f>
        <v>0</v>
      </c>
      <c r="P384" s="192" t="n">
        <f aca="false">SUM(P385+P391+P408+P433)</f>
        <v>42000</v>
      </c>
      <c r="Q384" s="192" t="n">
        <f aca="false">SUM(Q385+Q391+Q408+Q433)</f>
        <v>156000</v>
      </c>
      <c r="R384" s="192" t="n">
        <v>815000</v>
      </c>
      <c r="S384" s="192" t="e">
        <f aca="false">SUM(S385+S390+S393)</f>
        <v>#REF!</v>
      </c>
      <c r="T384" s="192" t="e">
        <f aca="false">SUM(T385+T390+T393)</f>
        <v>#REF!</v>
      </c>
      <c r="U384" s="192" t="n">
        <f aca="false">SUM(U385+U390+U393)</f>
        <v>525680</v>
      </c>
      <c r="V384" s="192" t="n">
        <f aca="false">SUM(V385+V390+V393)</f>
        <v>0</v>
      </c>
      <c r="W384" s="192" t="e">
        <f aca="false">SUM(W385+W390+W393)</f>
        <v>#REF!</v>
      </c>
      <c r="X384" s="192" t="n">
        <f aca="false">SUM(X385+X390+X393+X396)</f>
        <v>105000</v>
      </c>
      <c r="Y384" s="192" t="n">
        <f aca="false">SUM(Y385+Y390+Y393+Y396)</f>
        <v>268000</v>
      </c>
      <c r="Z384" s="192" t="n">
        <f aca="false">SUM(Z385+Z390+Z393+Z396)</f>
        <v>317700</v>
      </c>
      <c r="AA384" s="192" t="n">
        <f aca="false">AA385+AA390+AA393+AA396</f>
        <v>117500</v>
      </c>
      <c r="AB384" s="192" t="n">
        <f aca="false">AB385+AB390+AB393+AB396</f>
        <v>72320.9</v>
      </c>
      <c r="AC384" s="192" t="n">
        <f aca="false">AC385+AC390+AC393+AC396</f>
        <v>235000</v>
      </c>
      <c r="AD384" s="192" t="n">
        <f aca="false">AD385+AD390+AD393+AD396</f>
        <v>240000</v>
      </c>
      <c r="AE384" s="192" t="n">
        <f aca="false">AE385+AE390+AE393+AE396</f>
        <v>0</v>
      </c>
      <c r="AF384" s="192" t="n">
        <f aca="false">AF385+AF390+AF393+AF396</f>
        <v>0</v>
      </c>
      <c r="AG384" s="192" t="n">
        <f aca="false">AG385+AG390+AG393+AG396</f>
        <v>240000</v>
      </c>
      <c r="AH384" s="192" t="n">
        <f aca="false">AH385+AH390+AH393+AH396</f>
        <v>94118.51</v>
      </c>
      <c r="AI384" s="192" t="n">
        <f aca="false">AI385+AI390+AI393+AI396</f>
        <v>169800</v>
      </c>
      <c r="AJ384" s="192" t="n">
        <f aca="false">AJ385+AJ390+AJ393+AJ396</f>
        <v>31241.22</v>
      </c>
      <c r="AK384" s="192" t="n">
        <f aca="false">AK385+AK390+AK393+AK396</f>
        <v>122000</v>
      </c>
      <c r="AL384" s="192" t="n">
        <f aca="false">AL385+AL390+AL393+AL396</f>
        <v>0</v>
      </c>
      <c r="AM384" s="192" t="n">
        <f aca="false">AM385+AM390+AM393+AM396</f>
        <v>0</v>
      </c>
      <c r="AN384" s="192" t="n">
        <f aca="false">AN385+AN390+AN393+AN396</f>
        <v>122000</v>
      </c>
      <c r="AO384" s="176" t="n">
        <f aca="false">SUM(AN384/$AN$10)</f>
        <v>16192.1826265844</v>
      </c>
      <c r="AP384" s="176" t="n">
        <f aca="false">AP385+AP390+AP393+AP396</f>
        <v>92000</v>
      </c>
      <c r="AQ384" s="176"/>
      <c r="AR384" s="176" t="n">
        <f aca="false">SUM(AP384/$AN$10)</f>
        <v>12210.4983741456</v>
      </c>
      <c r="AS384" s="176" t="n">
        <v>92000</v>
      </c>
      <c r="AT384" s="176"/>
      <c r="AU384" s="176" t="n">
        <f aca="false">SUM(AU385+AU390+AU393+AU396)</f>
        <v>7019.44</v>
      </c>
      <c r="AV384" s="177" t="n">
        <f aca="false">SUM(AU384/AR384*100)</f>
        <v>57.4869246521739</v>
      </c>
      <c r="AY384" s="176"/>
      <c r="AZ384" s="176"/>
      <c r="BB384" s="19" t="n">
        <f aca="false">SUM(AW384+AX384+AY384+AZ384+BA384)</f>
        <v>0</v>
      </c>
      <c r="BC384" s="143" t="n">
        <f aca="false">SUM(AU384-BB384)</f>
        <v>7019.44</v>
      </c>
    </row>
    <row r="385" customFormat="false" ht="12.75" hidden="true" customHeight="false" outlineLevel="0" collapsed="false">
      <c r="A385" s="207"/>
      <c r="B385" s="208" t="n">
        <v>52</v>
      </c>
      <c r="C385" s="208"/>
      <c r="D385" s="208"/>
      <c r="E385" s="208"/>
      <c r="F385" s="208"/>
      <c r="G385" s="208"/>
      <c r="H385" s="208"/>
      <c r="I385" s="195" t="n">
        <v>321</v>
      </c>
      <c r="J385" s="196" t="s">
        <v>242</v>
      </c>
      <c r="K385" s="197" t="n">
        <f aca="false">SUM(K387:K388)</f>
        <v>5000</v>
      </c>
      <c r="L385" s="197" t="n">
        <f aca="false">SUM(L387:L390)</f>
        <v>25000</v>
      </c>
      <c r="M385" s="197" t="n">
        <f aca="false">SUM(M387:M390)</f>
        <v>15000</v>
      </c>
      <c r="N385" s="197" t="n">
        <f aca="false">SUM(N387:N390)</f>
        <v>0</v>
      </c>
      <c r="O385" s="197" t="n">
        <f aca="false">SUM(O387:O390)</f>
        <v>0</v>
      </c>
      <c r="P385" s="197" t="n">
        <f aca="false">SUM(P387:P390)</f>
        <v>32000</v>
      </c>
      <c r="Q385" s="197" t="n">
        <f aca="false">SUM(Q387:Q390)</f>
        <v>145000</v>
      </c>
      <c r="R385" s="192"/>
      <c r="S385" s="197" t="n">
        <f aca="false">SUM(S387:S390)</f>
        <v>0</v>
      </c>
      <c r="T385" s="197" t="n">
        <f aca="false">SUM(T387:T390)</f>
        <v>272680</v>
      </c>
      <c r="U385" s="197" t="n">
        <f aca="false">SUM(U387:U390)</f>
        <v>263680</v>
      </c>
      <c r="V385" s="197"/>
      <c r="W385" s="197" t="n">
        <f aca="false">SUM(W387:W390)</f>
        <v>0</v>
      </c>
      <c r="X385" s="197" t="n">
        <f aca="false">SUM(X387:X389)</f>
        <v>14000</v>
      </c>
      <c r="Y385" s="197" t="n">
        <f aca="false">SUM(Y386:Y389)</f>
        <v>92000</v>
      </c>
      <c r="Z385" s="197" t="n">
        <f aca="false">SUM(Z386:Z389)</f>
        <v>88500</v>
      </c>
      <c r="AA385" s="197" t="n">
        <f aca="false">SUM(AA386:AA389)</f>
        <v>77500</v>
      </c>
      <c r="AB385" s="197" t="n">
        <f aca="false">SUM(AB386:AB389)</f>
        <v>2794</v>
      </c>
      <c r="AC385" s="197" t="n">
        <f aca="false">SUM(AC386:AC389)</f>
        <v>155000</v>
      </c>
      <c r="AD385" s="197" t="n">
        <f aca="false">SUM(AD386:AD389)</f>
        <v>145000</v>
      </c>
      <c r="AE385" s="197" t="n">
        <f aca="false">SUM(AE386:AE389)</f>
        <v>0</v>
      </c>
      <c r="AF385" s="197" t="n">
        <f aca="false">SUM(AF386:AF389)</f>
        <v>0</v>
      </c>
      <c r="AG385" s="197" t="n">
        <f aca="false">SUM(AG386:AG389)</f>
        <v>145000</v>
      </c>
      <c r="AH385" s="197" t="n">
        <f aca="false">SUM(AH386:AH389)</f>
        <v>43002</v>
      </c>
      <c r="AI385" s="197" t="n">
        <f aca="false">SUM(AI386:AI389)</f>
        <v>99800</v>
      </c>
      <c r="AJ385" s="197" t="n">
        <f aca="false">SUM(AJ386:AJ389)</f>
        <v>1280</v>
      </c>
      <c r="AK385" s="197" t="n">
        <f aca="false">SUM(AK386:AK389)</f>
        <v>52000</v>
      </c>
      <c r="AL385" s="197" t="n">
        <f aca="false">SUM(AL386:AL389)</f>
        <v>0</v>
      </c>
      <c r="AM385" s="197" t="n">
        <f aca="false">SUM(AM386:AM389)</f>
        <v>0</v>
      </c>
      <c r="AN385" s="197" t="n">
        <f aca="false">SUM(AN386:AN389)</f>
        <v>52000</v>
      </c>
      <c r="AO385" s="176" t="n">
        <f aca="false">SUM(AN385/$AN$10)</f>
        <v>6901.58603756055</v>
      </c>
      <c r="AP385" s="188" t="n">
        <f aca="false">SUM(AP386:AP389)</f>
        <v>12000</v>
      </c>
      <c r="AQ385" s="188"/>
      <c r="AR385" s="188"/>
      <c r="AS385" s="188"/>
      <c r="AT385" s="188"/>
      <c r="AU385" s="176" t="n">
        <v>69.97</v>
      </c>
      <c r="AV385" s="177" t="n">
        <v>0</v>
      </c>
      <c r="AY385" s="176"/>
      <c r="AZ385" s="176"/>
      <c r="BB385" s="19" t="n">
        <f aca="false">SUM(AW385+AX385+AY385+AZ385+BA385)</f>
        <v>0</v>
      </c>
      <c r="BC385" s="143" t="n">
        <f aca="false">SUM(AU385-BB385)</f>
        <v>69.97</v>
      </c>
    </row>
    <row r="386" customFormat="false" ht="12.75" hidden="true" customHeight="false" outlineLevel="0" collapsed="false">
      <c r="A386" s="207"/>
      <c r="B386" s="208"/>
      <c r="C386" s="208"/>
      <c r="D386" s="208"/>
      <c r="E386" s="208"/>
      <c r="F386" s="208"/>
      <c r="G386" s="208"/>
      <c r="H386" s="208"/>
      <c r="I386" s="195" t="n">
        <v>32111</v>
      </c>
      <c r="J386" s="196" t="s">
        <v>243</v>
      </c>
      <c r="K386" s="197"/>
      <c r="L386" s="197"/>
      <c r="M386" s="197"/>
      <c r="N386" s="197"/>
      <c r="O386" s="197"/>
      <c r="P386" s="197"/>
      <c r="Q386" s="197"/>
      <c r="R386" s="192"/>
      <c r="S386" s="197"/>
      <c r="T386" s="197"/>
      <c r="U386" s="197"/>
      <c r="V386" s="197"/>
      <c r="W386" s="197"/>
      <c r="X386" s="197"/>
      <c r="Y386" s="197"/>
      <c r="Z386" s="197" t="n">
        <v>1000</v>
      </c>
      <c r="AA386" s="197" t="n">
        <v>1000</v>
      </c>
      <c r="AB386" s="197" t="n">
        <v>170</v>
      </c>
      <c r="AC386" s="197" t="n">
        <v>2000</v>
      </c>
      <c r="AD386" s="197" t="n">
        <v>2000</v>
      </c>
      <c r="AE386" s="197"/>
      <c r="AF386" s="197"/>
      <c r="AG386" s="198" t="n">
        <f aca="false">SUM(AD386+AE386-AF386)</f>
        <v>2000</v>
      </c>
      <c r="AH386" s="197" t="n">
        <v>200</v>
      </c>
      <c r="AI386" s="197" t="n">
        <v>3000</v>
      </c>
      <c r="AJ386" s="129" t="n">
        <v>0</v>
      </c>
      <c r="AK386" s="197" t="n">
        <v>3000</v>
      </c>
      <c r="AL386" s="197"/>
      <c r="AM386" s="197"/>
      <c r="AN386" s="129" t="n">
        <f aca="false">SUM(AK386+AL386-AM386)</f>
        <v>3000</v>
      </c>
      <c r="AO386" s="176" t="n">
        <f aca="false">SUM(AN386/$AN$10)</f>
        <v>398.168425243878</v>
      </c>
      <c r="AP386" s="131" t="n">
        <v>3000</v>
      </c>
      <c r="AQ386" s="131"/>
      <c r="AR386" s="131"/>
      <c r="AS386" s="131"/>
      <c r="AT386" s="131"/>
      <c r="AU386" s="176" t="n">
        <f aca="false">SUM(AS386/$AN$10)</f>
        <v>0</v>
      </c>
      <c r="AV386" s="177" t="n">
        <v>0</v>
      </c>
      <c r="AY386" s="176"/>
      <c r="AZ386" s="176"/>
      <c r="BB386" s="19" t="n">
        <f aca="false">SUM(AW386+AX386+AY386+AZ386+BA386)</f>
        <v>0</v>
      </c>
      <c r="BC386" s="143" t="n">
        <f aca="false">SUM(AU386-BB386)</f>
        <v>0</v>
      </c>
    </row>
    <row r="387" customFormat="false" ht="12.75" hidden="true" customHeight="false" outlineLevel="0" collapsed="false">
      <c r="A387" s="207"/>
      <c r="B387" s="208"/>
      <c r="C387" s="208"/>
      <c r="D387" s="208"/>
      <c r="E387" s="208"/>
      <c r="F387" s="208"/>
      <c r="G387" s="208"/>
      <c r="H387" s="208"/>
      <c r="I387" s="195" t="n">
        <v>32115</v>
      </c>
      <c r="J387" s="196" t="s">
        <v>501</v>
      </c>
      <c r="K387" s="197"/>
      <c r="L387" s="197"/>
      <c r="M387" s="197"/>
      <c r="N387" s="197"/>
      <c r="O387" s="197"/>
      <c r="P387" s="197" t="n">
        <v>2000</v>
      </c>
      <c r="Q387" s="197" t="n">
        <v>4000</v>
      </c>
      <c r="R387" s="192"/>
      <c r="S387" s="197" t="n">
        <v>0</v>
      </c>
      <c r="T387" s="197" t="n">
        <v>9000</v>
      </c>
      <c r="U387" s="197"/>
      <c r="V387" s="197"/>
      <c r="W387" s="197" t="n">
        <v>0</v>
      </c>
      <c r="X387" s="197" t="n">
        <v>2000</v>
      </c>
      <c r="Y387" s="197" t="n">
        <v>15000</v>
      </c>
      <c r="Z387" s="197" t="n">
        <v>15000</v>
      </c>
      <c r="AA387" s="197" t="n">
        <v>0</v>
      </c>
      <c r="AB387" s="197" t="n">
        <v>518</v>
      </c>
      <c r="AC387" s="197" t="n">
        <v>0</v>
      </c>
      <c r="AD387" s="197" t="n">
        <v>5000</v>
      </c>
      <c r="AE387" s="197"/>
      <c r="AF387" s="197"/>
      <c r="AG387" s="198" t="n">
        <f aca="false">SUM(AD387+AE387-AF387)</f>
        <v>5000</v>
      </c>
      <c r="AH387" s="197" t="n">
        <v>864</v>
      </c>
      <c r="AI387" s="197" t="n">
        <v>3000</v>
      </c>
      <c r="AJ387" s="129" t="n">
        <v>0</v>
      </c>
      <c r="AK387" s="197" t="n">
        <v>4000</v>
      </c>
      <c r="AL387" s="197"/>
      <c r="AM387" s="197"/>
      <c r="AN387" s="129" t="n">
        <f aca="false">SUM(AK387+AL387-AM387)</f>
        <v>4000</v>
      </c>
      <c r="AO387" s="176" t="n">
        <f aca="false">SUM(AN387/$AN$10)</f>
        <v>530.891233658504</v>
      </c>
      <c r="AP387" s="131" t="n">
        <v>4000</v>
      </c>
      <c r="AQ387" s="131"/>
      <c r="AR387" s="131"/>
      <c r="AS387" s="131"/>
      <c r="AT387" s="131"/>
      <c r="AU387" s="176" t="n">
        <v>69.97</v>
      </c>
      <c r="AV387" s="177" t="n">
        <v>0</v>
      </c>
      <c r="AY387" s="176" t="n">
        <v>69.97</v>
      </c>
      <c r="AZ387" s="176"/>
      <c r="BB387" s="19" t="n">
        <f aca="false">SUM(AW387+AX387+AY387+AZ387+BA387)</f>
        <v>69.97</v>
      </c>
      <c r="BC387" s="143" t="n">
        <f aca="false">SUM(AU387-BB387)</f>
        <v>0</v>
      </c>
    </row>
    <row r="388" customFormat="false" ht="12.75" hidden="true" customHeight="false" outlineLevel="0" collapsed="false">
      <c r="A388" s="207"/>
      <c r="B388" s="208"/>
      <c r="C388" s="208"/>
      <c r="D388" s="208"/>
      <c r="E388" s="208"/>
      <c r="F388" s="208"/>
      <c r="G388" s="208"/>
      <c r="H388" s="208"/>
      <c r="I388" s="195" t="n">
        <v>32131</v>
      </c>
      <c r="J388" s="196" t="s">
        <v>247</v>
      </c>
      <c r="K388" s="197" t="n">
        <v>5000</v>
      </c>
      <c r="L388" s="197" t="n">
        <v>15000</v>
      </c>
      <c r="M388" s="197" t="n">
        <v>5000</v>
      </c>
      <c r="N388" s="197"/>
      <c r="O388" s="197"/>
      <c r="P388" s="197" t="n">
        <v>20000</v>
      </c>
      <c r="Q388" s="197" t="n">
        <v>10000</v>
      </c>
      <c r="R388" s="192"/>
      <c r="S388" s="197" t="n">
        <v>0</v>
      </c>
      <c r="T388" s="197" t="n">
        <v>70000</v>
      </c>
      <c r="U388" s="197"/>
      <c r="V388" s="197"/>
      <c r="W388" s="197" t="n">
        <v>0</v>
      </c>
      <c r="X388" s="197" t="n">
        <v>5000</v>
      </c>
      <c r="Y388" s="197" t="n">
        <v>75000</v>
      </c>
      <c r="Z388" s="197" t="n">
        <v>67500</v>
      </c>
      <c r="AA388" s="197" t="n">
        <v>75000</v>
      </c>
      <c r="AB388" s="197"/>
      <c r="AC388" s="197" t="n">
        <v>150000</v>
      </c>
      <c r="AD388" s="197" t="n">
        <v>130000</v>
      </c>
      <c r="AE388" s="197"/>
      <c r="AF388" s="197"/>
      <c r="AG388" s="198" t="n">
        <f aca="false">SUM(AD388+AE388-AF388)</f>
        <v>130000</v>
      </c>
      <c r="AH388" s="197" t="n">
        <v>36600</v>
      </c>
      <c r="AI388" s="197" t="n">
        <v>84800</v>
      </c>
      <c r="AJ388" s="129" t="n">
        <v>0</v>
      </c>
      <c r="AK388" s="197" t="n">
        <v>40000</v>
      </c>
      <c r="AL388" s="197"/>
      <c r="AM388" s="197"/>
      <c r="AN388" s="129" t="n">
        <f aca="false">SUM(AK388+AL388-AM388)</f>
        <v>40000</v>
      </c>
      <c r="AO388" s="176" t="n">
        <f aca="false">SUM(AN388/$AN$10)</f>
        <v>5308.91233658504</v>
      </c>
      <c r="AP388" s="131"/>
      <c r="AQ388" s="131"/>
      <c r="AR388" s="131"/>
      <c r="AS388" s="131"/>
      <c r="AT388" s="131"/>
      <c r="AU388" s="176" t="n">
        <f aca="false">SUM(AS388/$AN$10)</f>
        <v>0</v>
      </c>
      <c r="AV388" s="177" t="n">
        <v>0</v>
      </c>
      <c r="AY388" s="176"/>
      <c r="AZ388" s="176"/>
      <c r="BB388" s="19" t="n">
        <f aca="false">SUM(AW388+AX388+AY388+AZ388+BA388)</f>
        <v>0</v>
      </c>
      <c r="BC388" s="143" t="n">
        <f aca="false">SUM(AU388-BB388)</f>
        <v>0</v>
      </c>
    </row>
    <row r="389" customFormat="false" ht="14.25" hidden="true" customHeight="true" outlineLevel="0" collapsed="false">
      <c r="A389" s="207"/>
      <c r="B389" s="208"/>
      <c r="C389" s="208"/>
      <c r="D389" s="208"/>
      <c r="E389" s="208"/>
      <c r="F389" s="208"/>
      <c r="G389" s="208"/>
      <c r="H389" s="208"/>
      <c r="I389" s="195" t="n">
        <v>32141</v>
      </c>
      <c r="J389" s="196" t="s">
        <v>502</v>
      </c>
      <c r="K389" s="197"/>
      <c r="L389" s="197"/>
      <c r="M389" s="197"/>
      <c r="N389" s="197"/>
      <c r="O389" s="197"/>
      <c r="P389" s="197"/>
      <c r="Q389" s="197"/>
      <c r="R389" s="192"/>
      <c r="S389" s="197"/>
      <c r="T389" s="197" t="n">
        <v>1680</v>
      </c>
      <c r="U389" s="197" t="n">
        <v>1680</v>
      </c>
      <c r="V389" s="197"/>
      <c r="W389" s="197"/>
      <c r="X389" s="197" t="n">
        <v>7000</v>
      </c>
      <c r="Y389" s="197" t="n">
        <v>2000</v>
      </c>
      <c r="Z389" s="197" t="n">
        <v>5000</v>
      </c>
      <c r="AA389" s="197" t="n">
        <v>1500</v>
      </c>
      <c r="AB389" s="197" t="n">
        <v>2106</v>
      </c>
      <c r="AC389" s="197" t="n">
        <v>3000</v>
      </c>
      <c r="AD389" s="197" t="n">
        <v>8000</v>
      </c>
      <c r="AE389" s="197"/>
      <c r="AF389" s="197"/>
      <c r="AG389" s="198" t="n">
        <f aca="false">SUM(AD389+AE389-AF389)</f>
        <v>8000</v>
      </c>
      <c r="AH389" s="197" t="n">
        <v>5338</v>
      </c>
      <c r="AI389" s="197" t="n">
        <v>9000</v>
      </c>
      <c r="AJ389" s="129" t="n">
        <v>1280</v>
      </c>
      <c r="AK389" s="197" t="n">
        <v>5000</v>
      </c>
      <c r="AL389" s="197"/>
      <c r="AM389" s="197"/>
      <c r="AN389" s="129" t="n">
        <f aca="false">SUM(AK389+AL389-AM389)</f>
        <v>5000</v>
      </c>
      <c r="AO389" s="176" t="n">
        <f aca="false">SUM(AN389/$AN$10)</f>
        <v>663.61404207313</v>
      </c>
      <c r="AP389" s="131" t="n">
        <v>5000</v>
      </c>
      <c r="AQ389" s="131"/>
      <c r="AR389" s="131"/>
      <c r="AS389" s="131"/>
      <c r="AT389" s="131"/>
      <c r="AU389" s="176" t="n">
        <f aca="false">SUM(AS389/$AN$10)</f>
        <v>0</v>
      </c>
      <c r="AV389" s="177" t="n">
        <v>0</v>
      </c>
      <c r="AY389" s="176"/>
      <c r="AZ389" s="176"/>
      <c r="BB389" s="19" t="n">
        <f aca="false">SUM(AW389+AX389+AY389+AZ389+BA389)</f>
        <v>0</v>
      </c>
      <c r="BC389" s="143" t="n">
        <f aca="false">SUM(AU389-BB389)</f>
        <v>0</v>
      </c>
    </row>
    <row r="390" customFormat="false" ht="12.75" hidden="true" customHeight="false" outlineLevel="0" collapsed="false">
      <c r="A390" s="207"/>
      <c r="B390" s="208" t="n">
        <v>52</v>
      </c>
      <c r="C390" s="208"/>
      <c r="D390" s="208"/>
      <c r="E390" s="208"/>
      <c r="F390" s="208"/>
      <c r="G390" s="208"/>
      <c r="H390" s="208"/>
      <c r="I390" s="195" t="n">
        <v>322</v>
      </c>
      <c r="J390" s="196" t="s">
        <v>248</v>
      </c>
      <c r="K390" s="197" t="n">
        <f aca="false">SUM(K391:K398)</f>
        <v>5000</v>
      </c>
      <c r="L390" s="197" t="n">
        <f aca="false">SUM(L391:L398)</f>
        <v>10000</v>
      </c>
      <c r="M390" s="197" t="n">
        <f aca="false">SUM(M391:M398)</f>
        <v>10000</v>
      </c>
      <c r="N390" s="197" t="n">
        <f aca="false">SUM(N391:N398)</f>
        <v>0</v>
      </c>
      <c r="O390" s="197" t="n">
        <f aca="false">SUM(O391:O398)</f>
        <v>0</v>
      </c>
      <c r="P390" s="197" t="n">
        <f aca="false">SUM(P391:P398)</f>
        <v>10000</v>
      </c>
      <c r="Q390" s="197" t="n">
        <f aca="false">SUM(Q391:Q398)</f>
        <v>131000</v>
      </c>
      <c r="R390" s="192"/>
      <c r="S390" s="230" t="n">
        <f aca="false">SUM(S391:S391)</f>
        <v>0</v>
      </c>
      <c r="T390" s="230" t="n">
        <f aca="false">SUM(T391:T391)</f>
        <v>192000</v>
      </c>
      <c r="U390" s="230" t="n">
        <f aca="false">SUM(U391:U398)</f>
        <v>262000</v>
      </c>
      <c r="V390" s="230"/>
      <c r="W390" s="230" t="n">
        <f aca="false">SUM(W391:W391)</f>
        <v>0</v>
      </c>
      <c r="X390" s="230" t="n">
        <f aca="false">SUM(X391:X391)</f>
        <v>74000</v>
      </c>
      <c r="Y390" s="230" t="n">
        <f aca="false">SUM(Y391:Y391)</f>
        <v>144000</v>
      </c>
      <c r="Z390" s="230" t="n">
        <f aca="false">SUM(Z391:Z391)</f>
        <v>144000</v>
      </c>
      <c r="AA390" s="230" t="n">
        <f aca="false">SUM(AA391:AA391)</f>
        <v>25000</v>
      </c>
      <c r="AB390" s="230" t="n">
        <f aca="false">SUM(AB391:AB391)</f>
        <v>68991.9</v>
      </c>
      <c r="AC390" s="230" t="n">
        <f aca="false">SUM(AC391:AC392)</f>
        <v>50000</v>
      </c>
      <c r="AD390" s="230" t="n">
        <f aca="false">SUM(AD391:AD392)</f>
        <v>65000</v>
      </c>
      <c r="AE390" s="230" t="n">
        <f aca="false">SUM(AE391:AE392)</f>
        <v>0</v>
      </c>
      <c r="AF390" s="230" t="n">
        <f aca="false">SUM(AF391:AF392)</f>
        <v>0</v>
      </c>
      <c r="AG390" s="230" t="n">
        <f aca="false">SUM(AG391:AG392)</f>
        <v>65000</v>
      </c>
      <c r="AH390" s="230" t="n">
        <f aca="false">SUM(AH391:AH392)</f>
        <v>37972.51</v>
      </c>
      <c r="AI390" s="230" t="n">
        <f aca="false">SUM(AI391:AI392)</f>
        <v>65000</v>
      </c>
      <c r="AJ390" s="230" t="n">
        <f aca="false">SUM(AJ391:AJ392)</f>
        <v>29961.22</v>
      </c>
      <c r="AK390" s="230" t="n">
        <f aca="false">SUM(AK391:AK392)</f>
        <v>65000</v>
      </c>
      <c r="AL390" s="230" t="n">
        <f aca="false">SUM(AL391:AL392)</f>
        <v>0</v>
      </c>
      <c r="AM390" s="230" t="n">
        <f aca="false">SUM(AM391:AM392)</f>
        <v>0</v>
      </c>
      <c r="AN390" s="230" t="n">
        <f aca="false">SUM(AN391:AN392)</f>
        <v>65000</v>
      </c>
      <c r="AO390" s="176" t="n">
        <f aca="false">SUM(AN390/$AN$10)</f>
        <v>8626.98254695069</v>
      </c>
      <c r="AP390" s="230" t="n">
        <f aca="false">SUM(AP391:AP392)</f>
        <v>70000</v>
      </c>
      <c r="AQ390" s="230"/>
      <c r="AR390" s="230"/>
      <c r="AS390" s="230"/>
      <c r="AT390" s="230"/>
      <c r="AU390" s="176" t="n">
        <f aca="false">SUM(AU391:AU392)</f>
        <v>2884.22</v>
      </c>
      <c r="AV390" s="177" t="n">
        <v>0</v>
      </c>
      <c r="AY390" s="176"/>
      <c r="AZ390" s="176"/>
      <c r="BB390" s="19" t="n">
        <f aca="false">SUM(AW390+AX390+AY390+AZ390+BA390)</f>
        <v>0</v>
      </c>
      <c r="BC390" s="143" t="n">
        <f aca="false">SUM(AU390-BB390)</f>
        <v>2884.22</v>
      </c>
    </row>
    <row r="391" customFormat="false" ht="12.75" hidden="true" customHeight="false" outlineLevel="0" collapsed="false">
      <c r="A391" s="207"/>
      <c r="B391" s="208"/>
      <c r="C391" s="208"/>
      <c r="D391" s="208"/>
      <c r="E391" s="208"/>
      <c r="F391" s="208"/>
      <c r="G391" s="208"/>
      <c r="H391" s="208"/>
      <c r="I391" s="195" t="n">
        <v>32216</v>
      </c>
      <c r="J391" s="196" t="s">
        <v>503</v>
      </c>
      <c r="K391" s="197" t="n">
        <v>5000</v>
      </c>
      <c r="L391" s="197" t="n">
        <v>10000</v>
      </c>
      <c r="M391" s="197" t="n">
        <v>10000</v>
      </c>
      <c r="N391" s="197"/>
      <c r="O391" s="197"/>
      <c r="P391" s="197" t="n">
        <v>10000</v>
      </c>
      <c r="Q391" s="197" t="n">
        <v>11000</v>
      </c>
      <c r="R391" s="192"/>
      <c r="S391" s="197"/>
      <c r="T391" s="197" t="n">
        <v>192000</v>
      </c>
      <c r="U391" s="197" t="n">
        <v>192000</v>
      </c>
      <c r="V391" s="197"/>
      <c r="W391" s="197"/>
      <c r="X391" s="197" t="n">
        <v>74000</v>
      </c>
      <c r="Y391" s="197" t="n">
        <v>144000</v>
      </c>
      <c r="Z391" s="197" t="n">
        <v>144000</v>
      </c>
      <c r="AA391" s="197" t="n">
        <v>25000</v>
      </c>
      <c r="AB391" s="197" t="n">
        <v>68991.9</v>
      </c>
      <c r="AC391" s="197" t="n">
        <v>50000</v>
      </c>
      <c r="AD391" s="197" t="n">
        <v>60000</v>
      </c>
      <c r="AE391" s="197"/>
      <c r="AF391" s="197"/>
      <c r="AG391" s="198" t="n">
        <f aca="false">SUM(AD391+AE391-AF391)</f>
        <v>60000</v>
      </c>
      <c r="AH391" s="197" t="n">
        <v>33307.61</v>
      </c>
      <c r="AI391" s="197" t="n">
        <v>60000</v>
      </c>
      <c r="AJ391" s="129" t="n">
        <v>29961.22</v>
      </c>
      <c r="AK391" s="197" t="n">
        <v>60000</v>
      </c>
      <c r="AL391" s="197"/>
      <c r="AM391" s="197"/>
      <c r="AN391" s="129" t="n">
        <f aca="false">SUM(AK391+AL391-AM391)</f>
        <v>60000</v>
      </c>
      <c r="AO391" s="176" t="n">
        <f aca="false">SUM(AN391/$AN$10)</f>
        <v>7963.36850487756</v>
      </c>
      <c r="AP391" s="131" t="n">
        <v>60000</v>
      </c>
      <c r="AQ391" s="131"/>
      <c r="AR391" s="131"/>
      <c r="AS391" s="131"/>
      <c r="AT391" s="131"/>
      <c r="AU391" s="176" t="n">
        <v>2884.22</v>
      </c>
      <c r="AV391" s="177" t="n">
        <v>0</v>
      </c>
      <c r="AY391" s="176" t="n">
        <v>2884.22</v>
      </c>
      <c r="AZ391" s="176"/>
      <c r="BB391" s="19" t="n">
        <f aca="false">SUM(AW391+AX391+AY391+AZ391+BA391)</f>
        <v>2884.22</v>
      </c>
      <c r="BC391" s="143" t="n">
        <f aca="false">SUM(AU391-BB391)</f>
        <v>0</v>
      </c>
    </row>
    <row r="392" customFormat="false" ht="12.75" hidden="true" customHeight="false" outlineLevel="0" collapsed="false">
      <c r="A392" s="207"/>
      <c r="B392" s="208"/>
      <c r="C392" s="208"/>
      <c r="D392" s="208"/>
      <c r="E392" s="208"/>
      <c r="F392" s="208"/>
      <c r="G392" s="208"/>
      <c r="H392" s="208"/>
      <c r="I392" s="195" t="n">
        <v>32271</v>
      </c>
      <c r="J392" s="196" t="s">
        <v>259</v>
      </c>
      <c r="K392" s="197"/>
      <c r="L392" s="197"/>
      <c r="M392" s="197"/>
      <c r="N392" s="197"/>
      <c r="O392" s="197"/>
      <c r="P392" s="197"/>
      <c r="Q392" s="197"/>
      <c r="R392" s="192"/>
      <c r="S392" s="197"/>
      <c r="T392" s="197"/>
      <c r="U392" s="197"/>
      <c r="V392" s="197"/>
      <c r="W392" s="197"/>
      <c r="X392" s="197"/>
      <c r="Y392" s="197"/>
      <c r="Z392" s="197"/>
      <c r="AA392" s="197"/>
      <c r="AB392" s="197"/>
      <c r="AC392" s="197"/>
      <c r="AD392" s="197" t="n">
        <v>5000</v>
      </c>
      <c r="AE392" s="197"/>
      <c r="AF392" s="197"/>
      <c r="AG392" s="198" t="n">
        <f aca="false">SUM(AD392+AE392-AF392)</f>
        <v>5000</v>
      </c>
      <c r="AH392" s="197" t="n">
        <v>4664.9</v>
      </c>
      <c r="AI392" s="197" t="n">
        <v>5000</v>
      </c>
      <c r="AJ392" s="129" t="n">
        <v>0</v>
      </c>
      <c r="AK392" s="197" t="n">
        <v>5000</v>
      </c>
      <c r="AL392" s="197"/>
      <c r="AM392" s="197"/>
      <c r="AN392" s="129" t="n">
        <f aca="false">SUM(AK392+AL392-AM392)</f>
        <v>5000</v>
      </c>
      <c r="AO392" s="176" t="n">
        <f aca="false">SUM(AN392/$AN$10)</f>
        <v>663.61404207313</v>
      </c>
      <c r="AP392" s="131" t="n">
        <v>10000</v>
      </c>
      <c r="AQ392" s="131"/>
      <c r="AR392" s="131"/>
      <c r="AS392" s="131"/>
      <c r="AT392" s="131"/>
      <c r="AU392" s="176" t="n">
        <f aca="false">SUM(AS392/$AN$10)</f>
        <v>0</v>
      </c>
      <c r="AV392" s="177" t="n">
        <v>0</v>
      </c>
      <c r="AY392" s="176" t="n">
        <f aca="false">SUM(AW392/$AN$10)</f>
        <v>0</v>
      </c>
      <c r="AZ392" s="176"/>
      <c r="BB392" s="19" t="n">
        <f aca="false">SUM(AW392+AX392+AY392+AZ392+BA392)</f>
        <v>0</v>
      </c>
      <c r="BC392" s="143" t="n">
        <f aca="false">SUM(AU392-BB392)</f>
        <v>0</v>
      </c>
    </row>
    <row r="393" customFormat="false" ht="12.75" hidden="true" customHeight="false" outlineLevel="0" collapsed="false">
      <c r="A393" s="207"/>
      <c r="B393" s="208" t="n">
        <v>52</v>
      </c>
      <c r="C393" s="208"/>
      <c r="D393" s="208"/>
      <c r="E393" s="208"/>
      <c r="F393" s="208"/>
      <c r="G393" s="208"/>
      <c r="H393" s="208"/>
      <c r="I393" s="206" t="n">
        <v>323</v>
      </c>
      <c r="J393" s="203" t="s">
        <v>260</v>
      </c>
      <c r="K393" s="188" t="n">
        <f aca="false">SUM(K394:K423)</f>
        <v>0</v>
      </c>
      <c r="L393" s="188" t="n">
        <f aca="false">SUM(L394:L428)</f>
        <v>0</v>
      </c>
      <c r="M393" s="188" t="n">
        <f aca="false">SUM(M394:M428)</f>
        <v>0</v>
      </c>
      <c r="N393" s="188" t="n">
        <f aca="false">SUM(N394:N428)</f>
        <v>0</v>
      </c>
      <c r="O393" s="188" t="n">
        <f aca="false">SUM(O394:O428)</f>
        <v>0</v>
      </c>
      <c r="P393" s="188" t="n">
        <f aca="false">SUM(P394:P428)</f>
        <v>0</v>
      </c>
      <c r="Q393" s="188" t="n">
        <f aca="false">SUM(Q394:Q428)</f>
        <v>120000</v>
      </c>
      <c r="R393" s="176"/>
      <c r="S393" s="188" t="e">
        <f aca="false">SUM(#REF!)</f>
        <v>#REF!</v>
      </c>
      <c r="T393" s="188" t="e">
        <f aca="false">SUM(#REF!)</f>
        <v>#REF!</v>
      </c>
      <c r="U393" s="188"/>
      <c r="V393" s="188"/>
      <c r="W393" s="188" t="e">
        <f aca="false">SUM(#REF!)</f>
        <v>#REF!</v>
      </c>
      <c r="X393" s="188" t="n">
        <f aca="false">SUM(X394:X394)</f>
        <v>5000</v>
      </c>
      <c r="Y393" s="188" t="n">
        <f aca="false">SUM(Y394:Y394)</f>
        <v>0</v>
      </c>
      <c r="Z393" s="188" t="n">
        <v>53200</v>
      </c>
      <c r="AA393" s="188" t="n">
        <f aca="false">SUM(AA394:AA394)</f>
        <v>0</v>
      </c>
      <c r="AB393" s="188" t="n">
        <f aca="false">SUM(AB394:AB394)</f>
        <v>535</v>
      </c>
      <c r="AC393" s="188" t="n">
        <f aca="false">SUM(AC394:AC395)</f>
        <v>0</v>
      </c>
      <c r="AD393" s="188" t="n">
        <f aca="false">SUM(AD394:AD395)</f>
        <v>6000</v>
      </c>
      <c r="AE393" s="188" t="n">
        <f aca="false">SUM(AE394:AE395)</f>
        <v>0</v>
      </c>
      <c r="AF393" s="188" t="n">
        <f aca="false">SUM(AF394:AF395)</f>
        <v>0</v>
      </c>
      <c r="AG393" s="188" t="n">
        <f aca="false">SUM(AG394:AG395)</f>
        <v>6000</v>
      </c>
      <c r="AH393" s="188" t="n">
        <f aca="false">SUM(AH394:AH395)</f>
        <v>8845</v>
      </c>
      <c r="AI393" s="188" t="n">
        <f aca="false">SUM(AI394:AI395)</f>
        <v>5000</v>
      </c>
      <c r="AJ393" s="188" t="n">
        <f aca="false">SUM(AJ394:AJ395)</f>
        <v>0</v>
      </c>
      <c r="AK393" s="188" t="n">
        <f aca="false">SUM(AK394:AK395)</f>
        <v>5000</v>
      </c>
      <c r="AL393" s="188" t="n">
        <f aca="false">SUM(AL394:AL395)</f>
        <v>0</v>
      </c>
      <c r="AM393" s="188" t="n">
        <f aca="false">SUM(AM394:AM395)</f>
        <v>0</v>
      </c>
      <c r="AN393" s="188" t="n">
        <f aca="false">SUM(AN394:AN395)</f>
        <v>5000</v>
      </c>
      <c r="AO393" s="176" t="n">
        <f aca="false">SUM(AN393/$AN$10)</f>
        <v>663.61404207313</v>
      </c>
      <c r="AP393" s="188" t="n">
        <f aca="false">SUM(AP394:AP395)</f>
        <v>10000</v>
      </c>
      <c r="AQ393" s="188"/>
      <c r="AR393" s="188"/>
      <c r="AS393" s="188"/>
      <c r="AT393" s="188"/>
      <c r="AU393" s="176" t="n">
        <f aca="false">SUM(AU394:AU395)</f>
        <v>3765.25</v>
      </c>
      <c r="AV393" s="177" t="n">
        <v>0</v>
      </c>
      <c r="AY393" s="176"/>
      <c r="AZ393" s="176"/>
      <c r="BB393" s="19" t="n">
        <f aca="false">SUM(AW393+AX393+AY393+AZ393+BA393)</f>
        <v>0</v>
      </c>
      <c r="BC393" s="143" t="n">
        <f aca="false">SUM(AU393-BB393)</f>
        <v>3765.25</v>
      </c>
    </row>
    <row r="394" customFormat="false" ht="12.75" hidden="true" customHeight="false" outlineLevel="0" collapsed="false">
      <c r="A394" s="207"/>
      <c r="B394" s="208"/>
      <c r="C394" s="208"/>
      <c r="D394" s="208"/>
      <c r="E394" s="208"/>
      <c r="F394" s="208"/>
      <c r="G394" s="208"/>
      <c r="H394" s="208"/>
      <c r="I394" s="206" t="n">
        <v>32334</v>
      </c>
      <c r="J394" s="203" t="s">
        <v>504</v>
      </c>
      <c r="K394" s="208"/>
      <c r="L394" s="208"/>
      <c r="M394" s="208"/>
      <c r="N394" s="208"/>
      <c r="O394" s="208"/>
      <c r="P394" s="206"/>
      <c r="Q394" s="203"/>
      <c r="R394" s="176"/>
      <c r="S394" s="188"/>
      <c r="T394" s="188"/>
      <c r="U394" s="188"/>
      <c r="V394" s="188"/>
      <c r="W394" s="188"/>
      <c r="X394" s="188" t="n">
        <v>5000</v>
      </c>
      <c r="Y394" s="188" t="n">
        <v>0</v>
      </c>
      <c r="Z394" s="188" t="n">
        <v>1000</v>
      </c>
      <c r="AA394" s="197" t="n">
        <v>0</v>
      </c>
      <c r="AB394" s="188" t="n">
        <v>535</v>
      </c>
      <c r="AC394" s="197" t="n">
        <v>0</v>
      </c>
      <c r="AD394" s="197"/>
      <c r="AE394" s="197"/>
      <c r="AF394" s="197"/>
      <c r="AG394" s="198" t="n">
        <f aca="false">SUM(AD394+AE394-AF394)</f>
        <v>0</v>
      </c>
      <c r="AH394" s="197" t="n">
        <v>3685</v>
      </c>
      <c r="AI394" s="197" t="n">
        <v>5000</v>
      </c>
      <c r="AJ394" s="129" t="n">
        <v>0</v>
      </c>
      <c r="AK394" s="197" t="n">
        <v>5000</v>
      </c>
      <c r="AL394" s="197"/>
      <c r="AM394" s="197"/>
      <c r="AN394" s="129" t="n">
        <f aca="false">SUM(AK394+AL394-AM394)</f>
        <v>5000</v>
      </c>
      <c r="AO394" s="176" t="n">
        <f aca="false">SUM(AN394/$AN$10)</f>
        <v>663.61404207313</v>
      </c>
      <c r="AP394" s="131" t="n">
        <v>10000</v>
      </c>
      <c r="AQ394" s="131"/>
      <c r="AR394" s="131"/>
      <c r="AS394" s="131"/>
      <c r="AT394" s="131"/>
      <c r="AU394" s="176" t="n">
        <v>3765.25</v>
      </c>
      <c r="AV394" s="177" t="n">
        <v>0</v>
      </c>
      <c r="AY394" s="176" t="n">
        <v>3765.25</v>
      </c>
      <c r="AZ394" s="176"/>
      <c r="BB394" s="19" t="n">
        <f aca="false">SUM(AW394+AX394+AY394+AZ394+BA394)</f>
        <v>3765.25</v>
      </c>
      <c r="BC394" s="143" t="n">
        <f aca="false">SUM(AU394-BB394)</f>
        <v>0</v>
      </c>
    </row>
    <row r="395" customFormat="false" ht="12.75" hidden="true" customHeight="false" outlineLevel="0" collapsed="false">
      <c r="A395" s="207"/>
      <c r="B395" s="208"/>
      <c r="C395" s="208"/>
      <c r="D395" s="208"/>
      <c r="E395" s="208"/>
      <c r="F395" s="208"/>
      <c r="G395" s="208"/>
      <c r="H395" s="208"/>
      <c r="I395" s="206" t="n">
        <v>32363</v>
      </c>
      <c r="J395" s="203" t="s">
        <v>505</v>
      </c>
      <c r="K395" s="208"/>
      <c r="L395" s="208"/>
      <c r="M395" s="208"/>
      <c r="N395" s="208"/>
      <c r="O395" s="208"/>
      <c r="P395" s="206"/>
      <c r="Q395" s="203"/>
      <c r="R395" s="176"/>
      <c r="S395" s="188"/>
      <c r="T395" s="188"/>
      <c r="U395" s="188"/>
      <c r="V395" s="188"/>
      <c r="W395" s="188"/>
      <c r="X395" s="188"/>
      <c r="Y395" s="188"/>
      <c r="Z395" s="188"/>
      <c r="AA395" s="197"/>
      <c r="AB395" s="188"/>
      <c r="AC395" s="197"/>
      <c r="AD395" s="197" t="n">
        <v>6000</v>
      </c>
      <c r="AE395" s="197"/>
      <c r="AF395" s="197"/>
      <c r="AG395" s="198" t="n">
        <f aca="false">SUM(AD395+AE395-AF395)</f>
        <v>6000</v>
      </c>
      <c r="AH395" s="197" t="n">
        <v>5160</v>
      </c>
      <c r="AI395" s="197" t="n">
        <v>0</v>
      </c>
      <c r="AJ395" s="129" t="n">
        <v>0</v>
      </c>
      <c r="AK395" s="197"/>
      <c r="AL395" s="197"/>
      <c r="AM395" s="197"/>
      <c r="AN395" s="129" t="n">
        <f aca="false">SUM(AK395+AL395-AM395)</f>
        <v>0</v>
      </c>
      <c r="AO395" s="176" t="n">
        <f aca="false">SUM(AN395/$AN$10)</f>
        <v>0</v>
      </c>
      <c r="AP395" s="131"/>
      <c r="AQ395" s="131"/>
      <c r="AR395" s="131"/>
      <c r="AS395" s="131"/>
      <c r="AT395" s="131"/>
      <c r="AU395" s="176" t="n">
        <f aca="false">SUM(AS395/$AN$10)</f>
        <v>0</v>
      </c>
      <c r="AV395" s="177" t="n">
        <v>0</v>
      </c>
      <c r="AY395" s="176" t="n">
        <f aca="false">SUM(AW395/$AN$10)</f>
        <v>0</v>
      </c>
      <c r="AZ395" s="176"/>
      <c r="BB395" s="19" t="n">
        <f aca="false">SUM(AW395+AX395+AY395+AZ395+BA395)</f>
        <v>0</v>
      </c>
      <c r="BC395" s="143" t="n">
        <f aca="false">SUM(AU395-BB395)</f>
        <v>0</v>
      </c>
    </row>
    <row r="396" customFormat="false" ht="12.75" hidden="true" customHeight="false" outlineLevel="0" collapsed="false">
      <c r="A396" s="207"/>
      <c r="B396" s="208" t="n">
        <v>52</v>
      </c>
      <c r="C396" s="208"/>
      <c r="D396" s="208"/>
      <c r="E396" s="208"/>
      <c r="F396" s="208"/>
      <c r="G396" s="208"/>
      <c r="H396" s="208"/>
      <c r="I396" s="195" t="n">
        <v>329</v>
      </c>
      <c r="J396" s="196" t="s">
        <v>212</v>
      </c>
      <c r="K396" s="208"/>
      <c r="L396" s="208"/>
      <c r="M396" s="208"/>
      <c r="N396" s="208"/>
      <c r="O396" s="208"/>
      <c r="P396" s="206"/>
      <c r="Q396" s="203"/>
      <c r="R396" s="176"/>
      <c r="S396" s="197" t="n">
        <f aca="false">SUM(S398)</f>
        <v>0</v>
      </c>
      <c r="T396" s="197" t="n">
        <f aca="false">SUM(T398)</f>
        <v>33000</v>
      </c>
      <c r="U396" s="197" t="n">
        <f aca="false">SUM(U397:U398)</f>
        <v>35000</v>
      </c>
      <c r="V396" s="197" t="n">
        <f aca="false">SUM(V398)</f>
        <v>0</v>
      </c>
      <c r="W396" s="197" t="n">
        <f aca="false">SUM(W398)</f>
        <v>0</v>
      </c>
      <c r="X396" s="197" t="n">
        <f aca="false">SUM(X397:X398)</f>
        <v>12000</v>
      </c>
      <c r="Y396" s="197" t="n">
        <f aca="false">SUM(Y397:Y398)</f>
        <v>32000</v>
      </c>
      <c r="Z396" s="197" t="n">
        <f aca="false">SUM(Z397:Z398)</f>
        <v>32000</v>
      </c>
      <c r="AA396" s="197" t="n">
        <f aca="false">SUM(AA397:AA398)</f>
        <v>15000</v>
      </c>
      <c r="AB396" s="197" t="n">
        <f aca="false">SUM(AB397:AB398)</f>
        <v>0</v>
      </c>
      <c r="AC396" s="197" t="n">
        <f aca="false">SUM(AC397:AC398)</f>
        <v>30000</v>
      </c>
      <c r="AD396" s="197" t="n">
        <f aca="false">SUM(AD397:AD398)</f>
        <v>24000</v>
      </c>
      <c r="AE396" s="197" t="n">
        <f aca="false">SUM(AE397:AE398)</f>
        <v>0</v>
      </c>
      <c r="AF396" s="197" t="n">
        <f aca="false">SUM(AF397:AF398)</f>
        <v>0</v>
      </c>
      <c r="AG396" s="197" t="n">
        <f aca="false">SUM(AG397:AG398)</f>
        <v>24000</v>
      </c>
      <c r="AH396" s="197" t="n">
        <f aca="false">SUM(AH397:AH398)</f>
        <v>4299</v>
      </c>
      <c r="AI396" s="197" t="n">
        <f aca="false">SUM(AI397:AI398)</f>
        <v>0</v>
      </c>
      <c r="AJ396" s="129" t="n">
        <v>0</v>
      </c>
      <c r="AK396" s="197" t="n">
        <v>0</v>
      </c>
      <c r="AL396" s="197"/>
      <c r="AM396" s="197"/>
      <c r="AN396" s="129" t="n">
        <f aca="false">SUM(AK396+AL396-AM396)</f>
        <v>0</v>
      </c>
      <c r="AO396" s="176" t="n">
        <f aca="false">SUM(AN396/$AN$10)</f>
        <v>0</v>
      </c>
      <c r="AP396" s="131"/>
      <c r="AQ396" s="131"/>
      <c r="AR396" s="131"/>
      <c r="AS396" s="131"/>
      <c r="AT396" s="131"/>
      <c r="AU396" s="176" t="n">
        <f aca="false">SUM(AU397:AU398)</f>
        <v>300</v>
      </c>
      <c r="AV396" s="177" t="n">
        <v>0</v>
      </c>
      <c r="AY396" s="176"/>
      <c r="AZ396" s="176"/>
      <c r="BB396" s="19" t="n">
        <f aca="false">SUM(AW396+AX396+AY396+AZ396+BA396)</f>
        <v>0</v>
      </c>
      <c r="BC396" s="143" t="n">
        <f aca="false">SUM(AU396-BB396)</f>
        <v>300</v>
      </c>
    </row>
    <row r="397" customFormat="false" ht="12.75" hidden="true" customHeight="false" outlineLevel="0" collapsed="false">
      <c r="A397" s="207"/>
      <c r="B397" s="208"/>
      <c r="C397" s="208"/>
      <c r="D397" s="208"/>
      <c r="E397" s="208"/>
      <c r="F397" s="208"/>
      <c r="G397" s="208"/>
      <c r="H397" s="208"/>
      <c r="I397" s="195" t="n">
        <v>32931</v>
      </c>
      <c r="J397" s="196" t="s">
        <v>302</v>
      </c>
      <c r="K397" s="208"/>
      <c r="L397" s="208"/>
      <c r="M397" s="208"/>
      <c r="N397" s="208"/>
      <c r="O397" s="208"/>
      <c r="P397" s="206"/>
      <c r="Q397" s="203"/>
      <c r="R397" s="176"/>
      <c r="S397" s="197"/>
      <c r="T397" s="197"/>
      <c r="U397" s="197" t="n">
        <v>2000</v>
      </c>
      <c r="V397" s="197"/>
      <c r="W397" s="197"/>
      <c r="X397" s="197" t="n">
        <v>2000</v>
      </c>
      <c r="Y397" s="197" t="n">
        <v>2000</v>
      </c>
      <c r="Z397" s="197" t="n">
        <v>2000</v>
      </c>
      <c r="AA397" s="197" t="n">
        <v>15000</v>
      </c>
      <c r="AB397" s="197"/>
      <c r="AC397" s="197" t="n">
        <v>30000</v>
      </c>
      <c r="AD397" s="197" t="n">
        <v>24000</v>
      </c>
      <c r="AE397" s="197"/>
      <c r="AF397" s="197"/>
      <c r="AG397" s="198" t="n">
        <f aca="false">SUM(AD397+AE397-AF397)</f>
        <v>24000</v>
      </c>
      <c r="AH397" s="197" t="n">
        <v>4299</v>
      </c>
      <c r="AI397" s="197" t="n">
        <v>0</v>
      </c>
      <c r="AJ397" s="129" t="n">
        <v>0</v>
      </c>
      <c r="AK397" s="197" t="n">
        <v>0</v>
      </c>
      <c r="AL397" s="197"/>
      <c r="AM397" s="197"/>
      <c r="AN397" s="129" t="n">
        <f aca="false">SUM(AK397+AL397-AM397)</f>
        <v>0</v>
      </c>
      <c r="AO397" s="176" t="n">
        <f aca="false">SUM(AN397/$AN$10)</f>
        <v>0</v>
      </c>
      <c r="AP397" s="131"/>
      <c r="AQ397" s="131"/>
      <c r="AR397" s="131"/>
      <c r="AS397" s="131"/>
      <c r="AT397" s="131"/>
      <c r="AU397" s="176" t="n">
        <v>300</v>
      </c>
      <c r="AV397" s="177" t="n">
        <v>0</v>
      </c>
      <c r="AY397" s="176" t="n">
        <v>300</v>
      </c>
      <c r="AZ397" s="176"/>
      <c r="BB397" s="19" t="n">
        <f aca="false">SUM(AW397+AX397+AY397+AZ397+BA397)</f>
        <v>300</v>
      </c>
      <c r="BC397" s="143" t="n">
        <f aca="false">SUM(AU397-BB397)</f>
        <v>0</v>
      </c>
    </row>
    <row r="398" customFormat="false" ht="12.75" hidden="true" customHeight="false" outlineLevel="0" collapsed="false">
      <c r="A398" s="207"/>
      <c r="B398" s="208"/>
      <c r="C398" s="208"/>
      <c r="D398" s="208"/>
      <c r="E398" s="208"/>
      <c r="F398" s="208"/>
      <c r="G398" s="208"/>
      <c r="H398" s="208"/>
      <c r="I398" s="206" t="n">
        <v>32991</v>
      </c>
      <c r="J398" s="196" t="s">
        <v>212</v>
      </c>
      <c r="K398" s="208"/>
      <c r="L398" s="208"/>
      <c r="M398" s="208"/>
      <c r="N398" s="208"/>
      <c r="O398" s="208"/>
      <c r="P398" s="206"/>
      <c r="Q398" s="203"/>
      <c r="R398" s="176"/>
      <c r="S398" s="197"/>
      <c r="T398" s="197" t="n">
        <v>33000</v>
      </c>
      <c r="U398" s="197" t="n">
        <v>33000</v>
      </c>
      <c r="V398" s="197"/>
      <c r="W398" s="197"/>
      <c r="X398" s="197" t="n">
        <v>10000</v>
      </c>
      <c r="Y398" s="197" t="n">
        <v>30000</v>
      </c>
      <c r="Z398" s="197" t="n">
        <v>30000</v>
      </c>
      <c r="AA398" s="197" t="n">
        <v>0</v>
      </c>
      <c r="AB398" s="197"/>
      <c r="AC398" s="197" t="n">
        <v>0</v>
      </c>
      <c r="AD398" s="197"/>
      <c r="AE398" s="197"/>
      <c r="AF398" s="197"/>
      <c r="AG398" s="198" t="n">
        <f aca="false">SUM(AC398+AE398-AF398)</f>
        <v>0</v>
      </c>
      <c r="AH398" s="197"/>
      <c r="AI398" s="197" t="n">
        <v>0</v>
      </c>
      <c r="AJ398" s="129" t="n">
        <v>0</v>
      </c>
      <c r="AK398" s="197" t="n">
        <v>0</v>
      </c>
      <c r="AL398" s="197"/>
      <c r="AM398" s="197"/>
      <c r="AN398" s="129" t="n">
        <f aca="false">SUM(AK398+AL398-AM398)</f>
        <v>0</v>
      </c>
      <c r="AO398" s="176" t="n">
        <f aca="false">SUM(AN398/$AN$10)</f>
        <v>0</v>
      </c>
      <c r="AP398" s="131"/>
      <c r="AQ398" s="131"/>
      <c r="AR398" s="131"/>
      <c r="AS398" s="131"/>
      <c r="AT398" s="131"/>
      <c r="AU398" s="176" t="n">
        <f aca="false">SUM(AS398/$AN$10)</f>
        <v>0</v>
      </c>
      <c r="AV398" s="177" t="e">
        <f aca="false">SUM(AU398/AR398*100)</f>
        <v>#DIV/0!</v>
      </c>
    </row>
    <row r="399" customFormat="false" ht="12.75" hidden="true" customHeight="false" outlineLevel="0" collapsed="false">
      <c r="A399" s="178" t="s">
        <v>506</v>
      </c>
      <c r="B399" s="172"/>
      <c r="C399" s="172"/>
      <c r="D399" s="172"/>
      <c r="E399" s="172"/>
      <c r="F399" s="172"/>
      <c r="G399" s="172"/>
      <c r="H399" s="172"/>
      <c r="I399" s="185" t="s">
        <v>314</v>
      </c>
      <c r="J399" s="186" t="s">
        <v>315</v>
      </c>
      <c r="K399" s="187" t="n">
        <f aca="false">SUM(K401)</f>
        <v>0</v>
      </c>
      <c r="L399" s="187" t="n">
        <f aca="false">SUM(L401)</f>
        <v>0</v>
      </c>
      <c r="M399" s="187" t="n">
        <f aca="false">SUM(M401)</f>
        <v>0</v>
      </c>
      <c r="N399" s="187" t="n">
        <f aca="false">SUM(N401)</f>
        <v>0</v>
      </c>
      <c r="O399" s="187" t="n">
        <f aca="false">SUM(O401)</f>
        <v>0</v>
      </c>
      <c r="P399" s="187" t="n">
        <f aca="false">SUM(P401)</f>
        <v>0</v>
      </c>
      <c r="Q399" s="187" t="n">
        <f aca="false">SUM(Q401)</f>
        <v>0</v>
      </c>
      <c r="R399" s="187" t="n">
        <f aca="false">SUM(R401)</f>
        <v>0</v>
      </c>
      <c r="S399" s="187" t="e">
        <f aca="false">SUM(S401)</f>
        <v>#REF!</v>
      </c>
      <c r="T399" s="187" t="e">
        <f aca="false">SUM(T401)</f>
        <v>#REF!</v>
      </c>
      <c r="U399" s="187" t="n">
        <f aca="false">SUM(U401)</f>
        <v>0</v>
      </c>
      <c r="V399" s="187" t="n">
        <f aca="false">SUM(V401)</f>
        <v>0</v>
      </c>
      <c r="W399" s="187" t="e">
        <f aca="false">SUM(W401)</f>
        <v>#REF!</v>
      </c>
      <c r="X399" s="187" t="e">
        <f aca="false">SUM(X401)</f>
        <v>#REF!</v>
      </c>
      <c r="Y399" s="187" t="e">
        <f aca="false">SUM(Y401)</f>
        <v>#REF!</v>
      </c>
      <c r="Z399" s="187" t="e">
        <f aca="false">SUM(Z401)</f>
        <v>#REF!</v>
      </c>
      <c r="AA399" s="187" t="e">
        <f aca="false">SUM(AA401)</f>
        <v>#REF!</v>
      </c>
      <c r="AB399" s="187" t="e">
        <f aca="false">SUM(AB401)</f>
        <v>#REF!</v>
      </c>
      <c r="AC399" s="187" t="e">
        <f aca="false">SUM(AC401)</f>
        <v>#REF!</v>
      </c>
      <c r="AD399" s="187"/>
      <c r="AE399" s="187"/>
      <c r="AF399" s="187"/>
      <c r="AG399" s="198" t="e">
        <f aca="false">SUM(AC399+AE399-AF399)</f>
        <v>#REF!</v>
      </c>
      <c r="AH399" s="197"/>
      <c r="AI399" s="197" t="n">
        <v>0</v>
      </c>
      <c r="AJ399" s="129"/>
      <c r="AK399" s="197" t="n">
        <v>0</v>
      </c>
      <c r="AL399" s="197"/>
      <c r="AM399" s="197"/>
      <c r="AN399" s="129" t="n">
        <f aca="false">SUM(AK399+AL399-AM399)</f>
        <v>0</v>
      </c>
      <c r="AO399" s="176" t="n">
        <f aca="false">SUM(AN399/$AN$10)</f>
        <v>0</v>
      </c>
      <c r="AP399" s="131"/>
      <c r="AQ399" s="131"/>
      <c r="AR399" s="131"/>
      <c r="AS399" s="131"/>
      <c r="AT399" s="131"/>
      <c r="AU399" s="176" t="n">
        <f aca="false">SUM(AS399/$AN$10)</f>
        <v>0</v>
      </c>
      <c r="AV399" s="177" t="e">
        <f aca="false">SUM(AU399/AR399*100)</f>
        <v>#DIV/0!</v>
      </c>
    </row>
    <row r="400" customFormat="false" ht="12.75" hidden="true" customHeight="false" outlineLevel="0" collapsed="false">
      <c r="A400" s="178"/>
      <c r="B400" s="172"/>
      <c r="C400" s="172"/>
      <c r="D400" s="172"/>
      <c r="E400" s="172"/>
      <c r="F400" s="172"/>
      <c r="G400" s="172"/>
      <c r="H400" s="172"/>
      <c r="I400" s="185" t="s">
        <v>209</v>
      </c>
      <c r="J400" s="186"/>
      <c r="K400" s="187"/>
      <c r="L400" s="187"/>
      <c r="M400" s="187"/>
      <c r="N400" s="187"/>
      <c r="O400" s="187"/>
      <c r="P400" s="187"/>
      <c r="Q400" s="187" t="n">
        <v>120000</v>
      </c>
      <c r="R400" s="187"/>
      <c r="S400" s="187" t="e">
        <f aca="false">SUM(S401)</f>
        <v>#REF!</v>
      </c>
      <c r="T400" s="187" t="e">
        <f aca="false">SUM(T401)</f>
        <v>#REF!</v>
      </c>
      <c r="U400" s="187" t="n">
        <f aca="false">SUM(U401)</f>
        <v>0</v>
      </c>
      <c r="V400" s="187" t="n">
        <f aca="false">SUM(V401)</f>
        <v>0</v>
      </c>
      <c r="W400" s="187" t="e">
        <f aca="false">SUM(W401)</f>
        <v>#REF!</v>
      </c>
      <c r="X400" s="187" t="e">
        <f aca="false">SUM(X401)</f>
        <v>#REF!</v>
      </c>
      <c r="Y400" s="187" t="e">
        <f aca="false">SUM(Y401)</f>
        <v>#REF!</v>
      </c>
      <c r="Z400" s="187" t="e">
        <f aca="false">SUM(Z401)</f>
        <v>#REF!</v>
      </c>
      <c r="AA400" s="187" t="e">
        <f aca="false">SUM(AA401)</f>
        <v>#REF!</v>
      </c>
      <c r="AB400" s="187" t="e">
        <f aca="false">SUM(AB401)</f>
        <v>#REF!</v>
      </c>
      <c r="AC400" s="187" t="e">
        <f aca="false">SUM(AC401)</f>
        <v>#REF!</v>
      </c>
      <c r="AD400" s="187"/>
      <c r="AE400" s="187"/>
      <c r="AF400" s="187"/>
      <c r="AG400" s="198" t="e">
        <f aca="false">SUM(AC400+AE400-AF400)</f>
        <v>#REF!</v>
      </c>
      <c r="AH400" s="197"/>
      <c r="AI400" s="197" t="n">
        <v>0</v>
      </c>
      <c r="AJ400" s="129"/>
      <c r="AK400" s="197" t="n">
        <v>0</v>
      </c>
      <c r="AL400" s="197"/>
      <c r="AM400" s="197"/>
      <c r="AN400" s="129" t="n">
        <f aca="false">SUM(AK400+AL400-AM400)</f>
        <v>0</v>
      </c>
      <c r="AO400" s="176" t="n">
        <f aca="false">SUM(AN400/$AN$10)</f>
        <v>0</v>
      </c>
      <c r="AP400" s="131"/>
      <c r="AQ400" s="131"/>
      <c r="AR400" s="131"/>
      <c r="AS400" s="131"/>
      <c r="AT400" s="131"/>
      <c r="AU400" s="176" t="n">
        <f aca="false">SUM(AS400/$AN$10)</f>
        <v>0</v>
      </c>
      <c r="AV400" s="177" t="e">
        <f aca="false">SUM(AU400/AR400*100)</f>
        <v>#DIV/0!</v>
      </c>
    </row>
    <row r="401" customFormat="false" ht="12.75" hidden="true" customHeight="false" outlineLevel="0" collapsed="false">
      <c r="A401" s="184"/>
      <c r="B401" s="209"/>
      <c r="C401" s="209"/>
      <c r="D401" s="209"/>
      <c r="E401" s="209"/>
      <c r="F401" s="209"/>
      <c r="G401" s="209"/>
      <c r="H401" s="209"/>
      <c r="I401" s="173" t="n">
        <v>4</v>
      </c>
      <c r="J401" s="174" t="s">
        <v>71</v>
      </c>
      <c r="K401" s="175" t="n">
        <f aca="false">SUM(K402)</f>
        <v>0</v>
      </c>
      <c r="L401" s="175" t="n">
        <f aca="false">SUM(L402)</f>
        <v>0</v>
      </c>
      <c r="M401" s="175" t="n">
        <f aca="false">SUM(M402)</f>
        <v>0</v>
      </c>
      <c r="N401" s="175" t="n">
        <f aca="false">SUM(N402)</f>
        <v>0</v>
      </c>
      <c r="O401" s="175" t="n">
        <f aca="false">SUM(O402)</f>
        <v>0</v>
      </c>
      <c r="P401" s="175" t="n">
        <f aca="false">SUM(P402)</f>
        <v>0</v>
      </c>
      <c r="Q401" s="175" t="n">
        <f aca="false">SUM(Q402)</f>
        <v>0</v>
      </c>
      <c r="R401" s="175" t="n">
        <f aca="false">SUM(R402)</f>
        <v>0</v>
      </c>
      <c r="S401" s="175" t="e">
        <f aca="false">SUM(S402)</f>
        <v>#REF!</v>
      </c>
      <c r="T401" s="175" t="e">
        <f aca="false">SUM(T402)</f>
        <v>#REF!</v>
      </c>
      <c r="U401" s="175" t="n">
        <f aca="false">SUM(U402)</f>
        <v>0</v>
      </c>
      <c r="V401" s="175" t="n">
        <f aca="false">SUM(V402)</f>
        <v>0</v>
      </c>
      <c r="W401" s="175" t="e">
        <f aca="false">SUM(W402)</f>
        <v>#REF!</v>
      </c>
      <c r="X401" s="175" t="e">
        <f aca="false">SUM(X402)</f>
        <v>#REF!</v>
      </c>
      <c r="Y401" s="175" t="e">
        <f aca="false">SUM(Y402)</f>
        <v>#REF!</v>
      </c>
      <c r="Z401" s="175" t="e">
        <f aca="false">SUM(Z402)</f>
        <v>#REF!</v>
      </c>
      <c r="AA401" s="175" t="e">
        <f aca="false">SUM(AA402)</f>
        <v>#REF!</v>
      </c>
      <c r="AB401" s="175" t="e">
        <f aca="false">SUM(AB402)</f>
        <v>#REF!</v>
      </c>
      <c r="AC401" s="175" t="e">
        <f aca="false">SUM(AC402)</f>
        <v>#REF!</v>
      </c>
      <c r="AD401" s="175"/>
      <c r="AE401" s="175"/>
      <c r="AF401" s="175"/>
      <c r="AG401" s="198" t="e">
        <f aca="false">SUM(AC401+AE401-AF401)</f>
        <v>#REF!</v>
      </c>
      <c r="AH401" s="197"/>
      <c r="AI401" s="197" t="n">
        <v>0</v>
      </c>
      <c r="AJ401" s="129"/>
      <c r="AK401" s="197" t="n">
        <v>0</v>
      </c>
      <c r="AL401" s="197"/>
      <c r="AM401" s="197"/>
      <c r="AN401" s="129" t="n">
        <f aca="false">SUM(AK401+AL401-AM401)</f>
        <v>0</v>
      </c>
      <c r="AO401" s="176" t="n">
        <f aca="false">SUM(AN401/$AN$10)</f>
        <v>0</v>
      </c>
      <c r="AP401" s="131"/>
      <c r="AQ401" s="131"/>
      <c r="AR401" s="131"/>
      <c r="AS401" s="131"/>
      <c r="AT401" s="131"/>
      <c r="AU401" s="176" t="n">
        <f aca="false">SUM(AS401/$AN$10)</f>
        <v>0</v>
      </c>
      <c r="AV401" s="177" t="e">
        <f aca="false">SUM(AU401/AR401*100)</f>
        <v>#DIV/0!</v>
      </c>
    </row>
    <row r="402" customFormat="false" ht="12.75" hidden="true" customHeight="false" outlineLevel="0" collapsed="false">
      <c r="A402" s="189"/>
      <c r="B402" s="190"/>
      <c r="C402" s="190"/>
      <c r="D402" s="190"/>
      <c r="E402" s="190"/>
      <c r="F402" s="190"/>
      <c r="G402" s="190"/>
      <c r="H402" s="190"/>
      <c r="I402" s="191" t="n">
        <v>42</v>
      </c>
      <c r="J402" s="84" t="s">
        <v>73</v>
      </c>
      <c r="K402" s="192" t="n">
        <f aca="false">SUM(K403)</f>
        <v>0</v>
      </c>
      <c r="L402" s="192" t="n">
        <f aca="false">SUM(L403)</f>
        <v>0</v>
      </c>
      <c r="M402" s="192" t="n">
        <f aca="false">SUM(M403)</f>
        <v>0</v>
      </c>
      <c r="N402" s="192" t="n">
        <f aca="false">SUM(N403)</f>
        <v>0</v>
      </c>
      <c r="O402" s="192" t="n">
        <f aca="false">SUM(O403)</f>
        <v>0</v>
      </c>
      <c r="P402" s="192" t="n">
        <f aca="false">SUM(P403)</f>
        <v>0</v>
      </c>
      <c r="Q402" s="192" t="n">
        <f aca="false">SUM(Q403)</f>
        <v>0</v>
      </c>
      <c r="R402" s="192" t="n">
        <f aca="false">SUM(R403)</f>
        <v>0</v>
      </c>
      <c r="S402" s="192" t="e">
        <f aca="false">SUM(S403)</f>
        <v>#REF!</v>
      </c>
      <c r="T402" s="192" t="e">
        <f aca="false">SUM(T403)</f>
        <v>#REF!</v>
      </c>
      <c r="U402" s="192" t="n">
        <f aca="false">SUM(U403)</f>
        <v>0</v>
      </c>
      <c r="V402" s="192" t="n">
        <f aca="false">SUM(V403)</f>
        <v>0</v>
      </c>
      <c r="W402" s="192" t="e">
        <f aca="false">SUM(W403)</f>
        <v>#REF!</v>
      </c>
      <c r="X402" s="192" t="e">
        <f aca="false">SUM(X403)</f>
        <v>#REF!</v>
      </c>
      <c r="Y402" s="192" t="e">
        <f aca="false">SUM(Y403)</f>
        <v>#REF!</v>
      </c>
      <c r="Z402" s="192" t="e">
        <f aca="false">SUM(Z403)</f>
        <v>#REF!</v>
      </c>
      <c r="AA402" s="192" t="e">
        <f aca="false">SUM(AA403)</f>
        <v>#REF!</v>
      </c>
      <c r="AB402" s="192" t="e">
        <f aca="false">SUM(AB403)</f>
        <v>#REF!</v>
      </c>
      <c r="AC402" s="192" t="e">
        <f aca="false">SUM(AC403)</f>
        <v>#REF!</v>
      </c>
      <c r="AD402" s="192"/>
      <c r="AE402" s="192"/>
      <c r="AF402" s="192"/>
      <c r="AG402" s="198" t="e">
        <f aca="false">SUM(AC402+AE402-AF402)</f>
        <v>#REF!</v>
      </c>
      <c r="AH402" s="197"/>
      <c r="AI402" s="197" t="n">
        <v>0</v>
      </c>
      <c r="AJ402" s="129"/>
      <c r="AK402" s="197" t="n">
        <v>0</v>
      </c>
      <c r="AL402" s="197"/>
      <c r="AM402" s="197"/>
      <c r="AN402" s="129" t="n">
        <f aca="false">SUM(AK402+AL402-AM402)</f>
        <v>0</v>
      </c>
      <c r="AO402" s="176" t="n">
        <f aca="false">SUM(AN402/$AN$10)</f>
        <v>0</v>
      </c>
      <c r="AP402" s="131"/>
      <c r="AQ402" s="131"/>
      <c r="AR402" s="131"/>
      <c r="AS402" s="131"/>
      <c r="AT402" s="131"/>
      <c r="AU402" s="176" t="n">
        <f aca="false">SUM(AS402/$AN$10)</f>
        <v>0</v>
      </c>
      <c r="AV402" s="177" t="e">
        <f aca="false">SUM(AU402/AR402*100)</f>
        <v>#DIV/0!</v>
      </c>
    </row>
    <row r="403" customFormat="false" ht="13.5" hidden="true" customHeight="false" outlineLevel="0" collapsed="false">
      <c r="A403" s="231"/>
      <c r="B403" s="232" t="n">
        <v>43</v>
      </c>
      <c r="C403" s="232"/>
      <c r="D403" s="232"/>
      <c r="E403" s="232"/>
      <c r="F403" s="232"/>
      <c r="G403" s="232"/>
      <c r="H403" s="232"/>
      <c r="I403" s="233" t="n">
        <v>423</v>
      </c>
      <c r="J403" s="234" t="s">
        <v>507</v>
      </c>
      <c r="K403" s="235" t="n">
        <f aca="false">SUM(K407:K409)</f>
        <v>0</v>
      </c>
      <c r="L403" s="235" t="n">
        <f aca="false">SUM(L407:L409)</f>
        <v>0</v>
      </c>
      <c r="M403" s="235" t="n">
        <f aca="false">SUM(M407:M409)</f>
        <v>0</v>
      </c>
      <c r="N403" s="235" t="n">
        <f aca="false">SUM(N407:N409)</f>
        <v>0</v>
      </c>
      <c r="O403" s="235" t="n">
        <f aca="false">SUM(O407:O409)</f>
        <v>0</v>
      </c>
      <c r="P403" s="235" t="n">
        <f aca="false">SUM(P407:P409)</f>
        <v>0</v>
      </c>
      <c r="Q403" s="235" t="n">
        <f aca="false">SUM(Q407:Q409)</f>
        <v>0</v>
      </c>
      <c r="R403" s="235" t="n">
        <f aca="false">SUM(R407:R409)</f>
        <v>0</v>
      </c>
      <c r="S403" s="235" t="e">
        <f aca="false">SUM(#REF!)</f>
        <v>#REF!</v>
      </c>
      <c r="T403" s="235" t="e">
        <f aca="false">SUM(#REF!)</f>
        <v>#REF!</v>
      </c>
      <c r="U403" s="235" t="n">
        <v>0</v>
      </c>
      <c r="V403" s="235" t="n">
        <v>0</v>
      </c>
      <c r="W403" s="235" t="e">
        <f aca="false">SUM(#REF!)</f>
        <v>#REF!</v>
      </c>
      <c r="X403" s="235" t="e">
        <f aca="false">SUM(#REF!)</f>
        <v>#REF!</v>
      </c>
      <c r="Y403" s="235" t="e">
        <f aca="false">SUM(#REF!)</f>
        <v>#REF!</v>
      </c>
      <c r="Z403" s="235" t="e">
        <f aca="false">SUM(#REF!)</f>
        <v>#REF!</v>
      </c>
      <c r="AA403" s="235" t="e">
        <f aca="false">SUM(#REF!)</f>
        <v>#REF!</v>
      </c>
      <c r="AB403" s="235" t="e">
        <f aca="false">SUM(#REF!)</f>
        <v>#REF!</v>
      </c>
      <c r="AC403" s="235" t="e">
        <f aca="false">SUM(#REF!)</f>
        <v>#REF!</v>
      </c>
      <c r="AD403" s="235"/>
      <c r="AE403" s="235"/>
      <c r="AF403" s="235"/>
      <c r="AG403" s="236" t="e">
        <f aca="false">SUM(AC403+AE403-AF403)</f>
        <v>#REF!</v>
      </c>
      <c r="AH403" s="235"/>
      <c r="AI403" s="235" t="n">
        <v>0</v>
      </c>
      <c r="AJ403" s="138" t="n">
        <v>0</v>
      </c>
      <c r="AK403" s="235" t="n">
        <v>0</v>
      </c>
      <c r="AL403" s="235"/>
      <c r="AM403" s="235"/>
      <c r="AN403" s="138" t="n">
        <f aca="false">SUM(AK403+AL403-AM403)</f>
        <v>0</v>
      </c>
      <c r="AO403" s="237" t="n">
        <f aca="false">SUM(AN403/$AN$10)</f>
        <v>0</v>
      </c>
      <c r="AP403" s="238"/>
      <c r="AQ403" s="238"/>
      <c r="AR403" s="238"/>
      <c r="AS403" s="238"/>
      <c r="AT403" s="238"/>
      <c r="AU403" s="237" t="n">
        <f aca="false">SUM(AS403/$AN$10)</f>
        <v>0</v>
      </c>
      <c r="AV403" s="239" t="e">
        <f aca="false">SUM(AU403/AR403*100)</f>
        <v>#DIV/0!</v>
      </c>
    </row>
    <row r="404" customFormat="false" ht="12.75" hidden="true" customHeight="false" outlineLevel="0" collapsed="false">
      <c r="A404" s="240"/>
      <c r="B404" s="147"/>
      <c r="C404" s="147"/>
      <c r="D404" s="147"/>
      <c r="E404" s="147"/>
      <c r="F404" s="147"/>
      <c r="G404" s="147"/>
      <c r="H404" s="147"/>
      <c r="I404" s="152"/>
      <c r="J404" s="148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  <c r="Z404" s="142"/>
      <c r="AA404" s="142"/>
      <c r="AB404" s="142"/>
      <c r="AC404" s="142"/>
      <c r="AD404" s="142"/>
      <c r="AE404" s="142"/>
      <c r="AF404" s="142"/>
      <c r="AG404" s="150"/>
      <c r="AN404" s="19"/>
      <c r="AO404" s="241"/>
      <c r="AU404" s="241"/>
      <c r="AV404" s="241" t="s">
        <v>508</v>
      </c>
      <c r="AW404" s="19" t="n">
        <f aca="false">SUM(AW15:AW397)</f>
        <v>102162.37</v>
      </c>
      <c r="AX404" s="19" t="n">
        <f aca="false">SUM(AX15:AX397)</f>
        <v>5994.52</v>
      </c>
      <c r="AY404" s="19" t="n">
        <f aca="false">SUM(AY15:AY397)</f>
        <v>143417.47</v>
      </c>
      <c r="AZ404" s="19" t="n">
        <f aca="false">SUM(AZ15:AZ397)</f>
        <v>18082.62</v>
      </c>
      <c r="BA404" s="19" t="n">
        <f aca="false">SUM(BA15:BA397)</f>
        <v>71864.79</v>
      </c>
      <c r="BB404" s="19" t="n">
        <f aca="false">SUM(AW404:BA404)</f>
        <v>341521.77</v>
      </c>
    </row>
    <row r="405" customFormat="false" ht="12.75" hidden="true" customHeight="false" outlineLevel="0" collapsed="false">
      <c r="A405" s="240"/>
      <c r="B405" s="147"/>
      <c r="C405" s="147"/>
      <c r="D405" s="147"/>
      <c r="E405" s="147"/>
      <c r="F405" s="147"/>
      <c r="G405" s="147"/>
      <c r="H405" s="147"/>
      <c r="I405" s="152"/>
      <c r="J405" s="148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  <c r="Y405" s="142"/>
      <c r="Z405" s="142"/>
      <c r="AA405" s="142"/>
      <c r="AB405" s="142"/>
      <c r="AC405" s="142"/>
      <c r="AD405" s="142"/>
      <c r="AE405" s="142"/>
      <c r="AF405" s="142"/>
      <c r="AG405" s="150"/>
      <c r="AN405" s="19"/>
      <c r="AO405" s="241"/>
      <c r="AU405" s="241"/>
      <c r="AV405" s="241" t="s">
        <v>91</v>
      </c>
      <c r="AW405" s="19" t="n">
        <v>104308.15</v>
      </c>
      <c r="AX405" s="19" t="n">
        <v>5994.52</v>
      </c>
      <c r="AY405" s="19" t="n">
        <v>159509.42</v>
      </c>
      <c r="AZ405" s="19" t="n">
        <v>18082.62</v>
      </c>
      <c r="BA405" s="19" t="n">
        <v>74988.39</v>
      </c>
      <c r="BB405" s="19" t="n">
        <f aca="false">SUM(AW405:BA405)</f>
        <v>362883.1</v>
      </c>
    </row>
    <row r="406" customFormat="false" ht="12.75" hidden="true" customHeight="false" outlineLevel="0" collapsed="false">
      <c r="A406" s="240"/>
      <c r="B406" s="147"/>
      <c r="C406" s="147"/>
      <c r="D406" s="147"/>
      <c r="E406" s="147"/>
      <c r="F406" s="147"/>
      <c r="G406" s="147"/>
      <c r="H406" s="147"/>
      <c r="I406" s="152"/>
      <c r="J406" s="148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  <c r="AA406" s="142"/>
      <c r="AB406" s="142"/>
      <c r="AC406" s="142"/>
      <c r="AD406" s="142"/>
      <c r="AE406" s="142"/>
      <c r="AF406" s="142"/>
      <c r="AG406" s="150"/>
      <c r="AN406" s="19"/>
      <c r="AO406" s="241"/>
      <c r="AU406" s="241"/>
      <c r="AV406" s="241"/>
      <c r="AW406" s="19" t="n">
        <v>11</v>
      </c>
      <c r="AX406" s="19" t="n">
        <v>43</v>
      </c>
      <c r="AY406" s="19" t="n">
        <v>52</v>
      </c>
      <c r="AZ406" s="19" t="n">
        <v>53</v>
      </c>
      <c r="BA406" s="19" t="n">
        <v>91</v>
      </c>
    </row>
    <row r="407" customFormat="false" ht="12.75" hidden="true" customHeight="false" outlineLevel="0" collapsed="false">
      <c r="A407" s="148"/>
      <c r="B407" s="147"/>
      <c r="C407" s="147"/>
      <c r="D407" s="147"/>
      <c r="E407" s="147"/>
      <c r="F407" s="147"/>
      <c r="G407" s="147"/>
      <c r="H407" s="147"/>
      <c r="I407" s="152"/>
      <c r="J407" s="148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9"/>
      <c r="W407" s="149"/>
      <c r="X407" s="142"/>
      <c r="Y407" s="142"/>
      <c r="Z407" s="142"/>
      <c r="AA407" s="142"/>
      <c r="AB407" s="142"/>
      <c r="AC407" s="142"/>
      <c r="AD407" s="142"/>
      <c r="AE407" s="142"/>
      <c r="AF407" s="142"/>
      <c r="AG407" s="150"/>
      <c r="BB407" s="19" t="n">
        <f aca="false">SUM(BB405-BB404)</f>
        <v>21361.33</v>
      </c>
    </row>
    <row r="408" customFormat="false" ht="12.75" hidden="true" customHeight="false" outlineLevel="0" collapsed="false">
      <c r="A408" s="148"/>
      <c r="B408" s="147"/>
      <c r="C408" s="147"/>
      <c r="D408" s="147"/>
      <c r="E408" s="147"/>
      <c r="F408" s="147"/>
      <c r="G408" s="147"/>
      <c r="H408" s="147"/>
      <c r="I408" s="152"/>
      <c r="J408" s="148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9"/>
      <c r="W408" s="149"/>
      <c r="X408" s="142"/>
      <c r="Y408" s="142"/>
      <c r="Z408" s="142"/>
      <c r="AA408" s="142"/>
      <c r="AB408" s="142"/>
      <c r="AC408" s="142"/>
      <c r="AD408" s="142"/>
      <c r="AE408" s="142"/>
      <c r="AF408" s="142"/>
      <c r="AG408" s="150"/>
    </row>
    <row r="409" s="19" customFormat="true" ht="12.75" hidden="true" customHeight="false" outlineLevel="0" collapsed="false">
      <c r="A409" s="148"/>
      <c r="B409" s="147"/>
      <c r="C409" s="147"/>
      <c r="D409" s="147"/>
      <c r="E409" s="147"/>
      <c r="F409" s="147"/>
      <c r="G409" s="147"/>
      <c r="H409" s="147"/>
      <c r="I409" s="152"/>
      <c r="J409" s="148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9"/>
      <c r="W409" s="149"/>
      <c r="X409" s="142"/>
      <c r="Y409" s="142"/>
      <c r="Z409" s="142"/>
      <c r="AA409" s="142"/>
      <c r="AB409" s="142"/>
      <c r="AC409" s="142"/>
      <c r="AD409" s="142"/>
      <c r="AE409" s="142"/>
      <c r="AF409" s="142"/>
      <c r="AG409" s="150"/>
      <c r="AH409" s="142"/>
      <c r="AI409" s="142"/>
      <c r="AK409" s="142"/>
      <c r="AL409" s="142"/>
      <c r="AM409" s="142"/>
      <c r="AO409" s="92"/>
      <c r="AP409" s="93"/>
      <c r="AQ409" s="93"/>
      <c r="AR409" s="93"/>
      <c r="AS409" s="93"/>
      <c r="AT409" s="93"/>
      <c r="AU409" s="93"/>
      <c r="AV409" s="93"/>
      <c r="BC409" s="143"/>
    </row>
    <row r="410" s="19" customFormat="true" ht="15.75" hidden="true" customHeight="false" outlineLevel="0" collapsed="false">
      <c r="A410" s="148"/>
      <c r="B410" s="147"/>
      <c r="C410" s="147"/>
      <c r="D410" s="147"/>
      <c r="E410" s="147"/>
      <c r="F410" s="147"/>
      <c r="G410" s="147"/>
      <c r="H410" s="147"/>
      <c r="I410" s="242"/>
      <c r="J410" s="243" t="s">
        <v>509</v>
      </c>
      <c r="K410" s="244"/>
      <c r="L410" s="244"/>
      <c r="M410" s="244"/>
      <c r="N410" s="244"/>
      <c r="O410" s="244"/>
      <c r="P410" s="244"/>
      <c r="Q410" s="244"/>
      <c r="R410" s="244"/>
      <c r="S410" s="244"/>
      <c r="T410" s="244"/>
      <c r="U410" s="244"/>
      <c r="V410" s="245"/>
      <c r="W410" s="245"/>
      <c r="X410" s="244"/>
      <c r="Y410" s="244"/>
      <c r="Z410" s="244"/>
      <c r="AA410" s="246" t="s">
        <v>195</v>
      </c>
      <c r="AB410" s="246" t="s">
        <v>97</v>
      </c>
      <c r="AC410" s="246" t="s">
        <v>52</v>
      </c>
      <c r="AD410" s="246"/>
      <c r="AE410" s="246" t="s">
        <v>99</v>
      </c>
      <c r="AF410" s="246" t="s">
        <v>100</v>
      </c>
      <c r="AG410" s="246" t="s">
        <v>510</v>
      </c>
      <c r="AH410" s="247"/>
      <c r="AI410" s="246" t="s">
        <v>104</v>
      </c>
      <c r="AJ410" s="71"/>
      <c r="AK410" s="246" t="s">
        <v>197</v>
      </c>
      <c r="AL410" s="246" t="s">
        <v>99</v>
      </c>
      <c r="AM410" s="246" t="s">
        <v>100</v>
      </c>
      <c r="AN410" s="248" t="s">
        <v>511</v>
      </c>
      <c r="AO410" s="249" t="s">
        <v>106</v>
      </c>
      <c r="AP410" s="249" t="s">
        <v>107</v>
      </c>
      <c r="AQ410" s="249"/>
      <c r="AR410" s="249" t="s">
        <v>108</v>
      </c>
      <c r="AS410" s="249" t="s">
        <v>198</v>
      </c>
      <c r="AT410" s="249"/>
      <c r="AU410" s="249" t="s">
        <v>20</v>
      </c>
      <c r="AV410" s="249"/>
      <c r="BC410" s="143"/>
    </row>
    <row r="411" s="19" customFormat="true" ht="12.75" hidden="true" customHeight="false" outlineLevel="0" collapsed="false">
      <c r="A411" s="148"/>
      <c r="B411" s="147"/>
      <c r="C411" s="147"/>
      <c r="D411" s="147"/>
      <c r="E411" s="147"/>
      <c r="F411" s="147"/>
      <c r="G411" s="147"/>
      <c r="H411" s="147"/>
      <c r="I411" s="250" t="s">
        <v>512</v>
      </c>
      <c r="J411" s="251" t="s">
        <v>513</v>
      </c>
      <c r="K411" s="252"/>
      <c r="L411" s="252"/>
      <c r="M411" s="252"/>
      <c r="N411" s="252"/>
      <c r="O411" s="252"/>
      <c r="P411" s="252"/>
      <c r="Q411" s="252"/>
      <c r="R411" s="252"/>
      <c r="S411" s="252"/>
      <c r="T411" s="252"/>
      <c r="U411" s="252"/>
      <c r="V411" s="253"/>
      <c r="W411" s="253"/>
      <c r="X411" s="252"/>
      <c r="Y411" s="252"/>
      <c r="Z411" s="252"/>
      <c r="AA411" s="252" t="e">
        <f aca="false">SUM(AA18+AA29+AA38+AA125+AA374+AA400+AA134)</f>
        <v>#REF!</v>
      </c>
      <c r="AB411" s="252" t="e">
        <f aca="false">SUM(AB18+AB29+AB38+AB125+AB374+AB400+AB134)</f>
        <v>#REF!</v>
      </c>
      <c r="AC411" s="252" t="e">
        <f aca="false">SUM(AC18+AC29+AC38+AC125+AC374+AC400+AC134)</f>
        <v>#REF!</v>
      </c>
      <c r="AD411" s="252"/>
      <c r="AE411" s="252" t="n">
        <f aca="false">SUM(AE18+AE29+AE38+AE125+AE374+AE400+AE134)</f>
        <v>0</v>
      </c>
      <c r="AF411" s="252" t="n">
        <f aca="false">SUM(AF18+AF29+AF38+AF125+AF374+AF400+AF134)</f>
        <v>0</v>
      </c>
      <c r="AG411" s="252" t="e">
        <f aca="false">SUM(AG18+AG29+AG38+AG125+AG374+AG400+AG134)</f>
        <v>#REF!</v>
      </c>
      <c r="AH411" s="252" t="n">
        <f aca="false">SUM(AH18+AH29+AH38+AH125+AH374+AH400+AH134)</f>
        <v>1995647.09</v>
      </c>
      <c r="AI411" s="252" t="n">
        <f aca="false">SUM(AI18+AI29+AI38+AI125+AI374+AI400+AI134)</f>
        <v>3510000</v>
      </c>
      <c r="AJ411" s="252" t="n">
        <f aca="false">SUM(AJ18+AJ29+AJ38+AJ125+AJ374+AJ400+AJ134)</f>
        <v>1317132.98</v>
      </c>
      <c r="AK411" s="252" t="n">
        <f aca="false">SUM(AK18+AK29+AK38+AK125+AK374+AK400+AK134)</f>
        <v>3556161.6</v>
      </c>
      <c r="AL411" s="252" t="n">
        <f aca="false">SUM(AL18+AL29+AL38+AL125+AL374+AL400+AL134)</f>
        <v>253000</v>
      </c>
      <c r="AM411" s="252" t="n">
        <f aca="false">SUM(AM18+AM29+AM38+AM125+AM374+AM400+AM134)</f>
        <v>325500</v>
      </c>
      <c r="AN411" s="252" t="n">
        <f aca="false">SUM(AN18+AN29+AN38+AN125+AN374+AN400+AN134)</f>
        <v>3488661.6</v>
      </c>
      <c r="AO411" s="169" t="n">
        <f aca="false">SUM(AO18+AO29+AO38+AO125+AO374+AO400+AO134)</f>
        <v>463024.965160263</v>
      </c>
      <c r="AP411" s="169" t="n">
        <f aca="false">SUM(AP18+AP29+AP38+AP125+AP374+AP400+AP134)</f>
        <v>3079000</v>
      </c>
      <c r="AQ411" s="169" t="n">
        <f aca="false">SUM(AQ18+AQ29+AQ38+AQ125+AQ374+AQ400+AQ134)</f>
        <v>0</v>
      </c>
      <c r="AR411" s="169" t="n">
        <f aca="false">SUM(AR18+AR29+AR38+AR125+AR374+AR400+AR134)</f>
        <v>408653.527108634</v>
      </c>
      <c r="AS411" s="169" t="n">
        <f aca="false">SUM(AS18+AS29+AS38+AS125+AS374+AS400+AS134)</f>
        <v>3095000</v>
      </c>
      <c r="AT411" s="169" t="n">
        <f aca="false">SUM(AT18+AT29+AT38+AT125+AT374+AT400+AT134)</f>
        <v>0</v>
      </c>
      <c r="AU411" s="169" t="n">
        <f aca="false">SUM(AU18+AU29+AU38+AU125+AU374+AU400+AU134)</f>
        <v>238596.79</v>
      </c>
      <c r="AV411" s="169"/>
      <c r="BC411" s="143"/>
    </row>
    <row r="412" s="19" customFormat="true" ht="12.75" hidden="true" customHeight="false" outlineLevel="0" collapsed="false">
      <c r="A412" s="148"/>
      <c r="B412" s="147"/>
      <c r="C412" s="147"/>
      <c r="D412" s="147"/>
      <c r="E412" s="147"/>
      <c r="F412" s="147"/>
      <c r="G412" s="147"/>
      <c r="H412" s="147"/>
      <c r="I412" s="254" t="s">
        <v>514</v>
      </c>
      <c r="J412" s="84" t="s">
        <v>515</v>
      </c>
      <c r="K412" s="192"/>
      <c r="L412" s="192"/>
      <c r="M412" s="192"/>
      <c r="N412" s="192"/>
      <c r="O412" s="192"/>
      <c r="P412" s="192"/>
      <c r="Q412" s="192"/>
      <c r="R412" s="192"/>
      <c r="S412" s="192"/>
      <c r="T412" s="192"/>
      <c r="U412" s="192"/>
      <c r="V412" s="227"/>
      <c r="W412" s="227"/>
      <c r="X412" s="192"/>
      <c r="Y412" s="192"/>
      <c r="Z412" s="192"/>
      <c r="AA412" s="192" t="n">
        <f aca="false">SUM(AA159)</f>
        <v>85000</v>
      </c>
      <c r="AB412" s="192" t="n">
        <f aca="false">SUM(AB159)</f>
        <v>0</v>
      </c>
      <c r="AC412" s="192" t="n">
        <f aca="false">SUM(AC159)</f>
        <v>85000</v>
      </c>
      <c r="AD412" s="192"/>
      <c r="AE412" s="192" t="n">
        <f aca="false">SUM(AE159)</f>
        <v>0</v>
      </c>
      <c r="AF412" s="192" t="n">
        <f aca="false">SUM(AF159)</f>
        <v>0</v>
      </c>
      <c r="AG412" s="192" t="n">
        <f aca="false">SUM(AG159)</f>
        <v>85000</v>
      </c>
      <c r="AH412" s="192" t="n">
        <f aca="false">SUM(AH159)</f>
        <v>0</v>
      </c>
      <c r="AI412" s="192" t="n">
        <f aca="false">SUM(AI159)</f>
        <v>50000</v>
      </c>
      <c r="AJ412" s="192" t="n">
        <f aca="false">SUM(AJ159)</f>
        <v>0</v>
      </c>
      <c r="AK412" s="192" t="n">
        <f aca="false">SUM(AK159)</f>
        <v>50000</v>
      </c>
      <c r="AL412" s="192" t="n">
        <f aca="false">SUM(AL159)</f>
        <v>0</v>
      </c>
      <c r="AM412" s="192" t="n">
        <f aca="false">SUM(AM159)</f>
        <v>0</v>
      </c>
      <c r="AN412" s="192" t="n">
        <f aca="false">SUM(AN159)</f>
        <v>50000</v>
      </c>
      <c r="AO412" s="176" t="n">
        <f aca="false">SUM(AO159)</f>
        <v>6636.1404207313</v>
      </c>
      <c r="AP412" s="176" t="n">
        <f aca="false">SUM(AP159)</f>
        <v>50000</v>
      </c>
      <c r="AQ412" s="176" t="n">
        <f aca="false">SUM(AQ159)</f>
        <v>0</v>
      </c>
      <c r="AR412" s="176" t="n">
        <f aca="false">SUM(AR159)</f>
        <v>6636.1404207313</v>
      </c>
      <c r="AS412" s="176" t="n">
        <f aca="false">SUM(AS159)</f>
        <v>50000</v>
      </c>
      <c r="AT412" s="176" t="n">
        <f aca="false">SUM(AT159)</f>
        <v>0</v>
      </c>
      <c r="AU412" s="176" t="n">
        <f aca="false">SUM(AU159)</f>
        <v>0</v>
      </c>
      <c r="AV412" s="176"/>
      <c r="BC412" s="143"/>
    </row>
    <row r="413" s="19" customFormat="true" ht="12.75" hidden="true" customHeight="false" outlineLevel="0" collapsed="false">
      <c r="A413" s="148"/>
      <c r="B413" s="147"/>
      <c r="C413" s="147"/>
      <c r="D413" s="147"/>
      <c r="E413" s="147"/>
      <c r="F413" s="147"/>
      <c r="G413" s="147"/>
      <c r="H413" s="147"/>
      <c r="I413" s="255" t="s">
        <v>516</v>
      </c>
      <c r="J413" s="84" t="s">
        <v>517</v>
      </c>
      <c r="K413" s="192"/>
      <c r="L413" s="192"/>
      <c r="M413" s="192"/>
      <c r="N413" s="192"/>
      <c r="O413" s="192"/>
      <c r="P413" s="192"/>
      <c r="Q413" s="192"/>
      <c r="R413" s="192"/>
      <c r="S413" s="192"/>
      <c r="T413" s="192"/>
      <c r="U413" s="192"/>
      <c r="V413" s="227"/>
      <c r="W413" s="227"/>
      <c r="X413" s="192"/>
      <c r="Y413" s="192"/>
      <c r="Z413" s="192"/>
      <c r="AA413" s="192" t="n">
        <f aca="false">SUM(AA166)</f>
        <v>8000</v>
      </c>
      <c r="AB413" s="192" t="n">
        <f aca="false">SUM(AB166)</f>
        <v>0</v>
      </c>
      <c r="AC413" s="192" t="n">
        <f aca="false">SUM(AC166)</f>
        <v>30000</v>
      </c>
      <c r="AD413" s="192"/>
      <c r="AE413" s="192" t="n">
        <f aca="false">SUM(AE166)</f>
        <v>0</v>
      </c>
      <c r="AF413" s="192" t="n">
        <f aca="false">SUM(AF166)</f>
        <v>0</v>
      </c>
      <c r="AG413" s="192" t="n">
        <f aca="false">SUM(AG166)</f>
        <v>10000</v>
      </c>
      <c r="AH413" s="192" t="n">
        <f aca="false">SUM(AH166)</f>
        <v>4997.09</v>
      </c>
      <c r="AI413" s="192" t="n">
        <f aca="false">SUM(AI166)</f>
        <v>10000</v>
      </c>
      <c r="AJ413" s="192" t="n">
        <f aca="false">SUM(AJ166)</f>
        <v>0</v>
      </c>
      <c r="AK413" s="192" t="n">
        <f aca="false">SUM(AK166)</f>
        <v>10000</v>
      </c>
      <c r="AL413" s="192" t="n">
        <f aca="false">SUM(AL166)</f>
        <v>0</v>
      </c>
      <c r="AM413" s="192" t="n">
        <f aca="false">SUM(AM166)</f>
        <v>0</v>
      </c>
      <c r="AN413" s="192" t="n">
        <f aca="false">SUM(AN166)</f>
        <v>10000</v>
      </c>
      <c r="AO413" s="176" t="n">
        <f aca="false">SUM(AO166)</f>
        <v>1327.22808414626</v>
      </c>
      <c r="AP413" s="176" t="n">
        <f aca="false">SUM(AP166)</f>
        <v>10000</v>
      </c>
      <c r="AQ413" s="176" t="n">
        <f aca="false">SUM(AQ166)</f>
        <v>0</v>
      </c>
      <c r="AR413" s="176" t="n">
        <f aca="false">SUM(AR166)</f>
        <v>1327.22808414626</v>
      </c>
      <c r="AS413" s="176" t="n">
        <f aca="false">SUM(AS166)</f>
        <v>10000</v>
      </c>
      <c r="AT413" s="176" t="n">
        <f aca="false">SUM(AT166)</f>
        <v>0</v>
      </c>
      <c r="AU413" s="176" t="n">
        <f aca="false">SUM(AU166)</f>
        <v>0</v>
      </c>
      <c r="AV413" s="176"/>
      <c r="BC413" s="143"/>
    </row>
    <row r="414" s="19" customFormat="true" ht="12.75" hidden="true" customHeight="false" outlineLevel="0" collapsed="false">
      <c r="A414" s="148"/>
      <c r="B414" s="147"/>
      <c r="C414" s="147"/>
      <c r="D414" s="147"/>
      <c r="E414" s="147"/>
      <c r="F414" s="147"/>
      <c r="G414" s="147"/>
      <c r="H414" s="147"/>
      <c r="I414" s="255" t="s">
        <v>518</v>
      </c>
      <c r="J414" s="84" t="s">
        <v>519</v>
      </c>
      <c r="K414" s="192"/>
      <c r="L414" s="192"/>
      <c r="M414" s="192"/>
      <c r="N414" s="192"/>
      <c r="O414" s="192"/>
      <c r="P414" s="192"/>
      <c r="Q414" s="192"/>
      <c r="R414" s="192"/>
      <c r="S414" s="192"/>
      <c r="T414" s="192"/>
      <c r="U414" s="192"/>
      <c r="V414" s="227"/>
      <c r="W414" s="227"/>
      <c r="X414" s="192"/>
      <c r="Y414" s="192"/>
      <c r="Z414" s="192"/>
      <c r="AA414" s="192" t="n">
        <v>35000</v>
      </c>
      <c r="AB414" s="192" t="n">
        <v>30000</v>
      </c>
      <c r="AC414" s="192" t="n">
        <v>315000</v>
      </c>
      <c r="AD414" s="192"/>
      <c r="AE414" s="192" t="n">
        <v>0</v>
      </c>
      <c r="AF414" s="192" t="n">
        <v>25000</v>
      </c>
      <c r="AG414" s="192" t="n">
        <f aca="false">SUM(AG361)</f>
        <v>290000</v>
      </c>
      <c r="AH414" s="192" t="n">
        <f aca="false">SUM(AH361)</f>
        <v>133000</v>
      </c>
      <c r="AI414" s="192" t="n">
        <f aca="false">SUM(AI361)</f>
        <v>555000</v>
      </c>
      <c r="AJ414" s="192" t="n">
        <f aca="false">SUM(AJ361)</f>
        <v>0</v>
      </c>
      <c r="AK414" s="192" t="n">
        <f aca="false">SUM(AK361)</f>
        <v>555000</v>
      </c>
      <c r="AL414" s="192" t="n">
        <f aca="false">SUM(AL361)</f>
        <v>0</v>
      </c>
      <c r="AM414" s="192" t="n">
        <f aca="false">SUM(AM361)</f>
        <v>150000</v>
      </c>
      <c r="AN414" s="192" t="n">
        <f aca="false">SUM(AN361)</f>
        <v>405000</v>
      </c>
      <c r="AO414" s="176" t="n">
        <f aca="false">SUM(AO361)</f>
        <v>53752.7374079235</v>
      </c>
      <c r="AP414" s="176" t="n">
        <f aca="false">SUM(AP361)</f>
        <v>260000</v>
      </c>
      <c r="AQ414" s="176" t="n">
        <f aca="false">SUM(AQ361)</f>
        <v>0</v>
      </c>
      <c r="AR414" s="176" t="n">
        <f aca="false">SUM(AR361)</f>
        <v>34507.9301878028</v>
      </c>
      <c r="AS414" s="176" t="n">
        <f aca="false">SUM(AS361)</f>
        <v>370000</v>
      </c>
      <c r="AT414" s="176" t="n">
        <f aca="false">SUM(AT361)</f>
        <v>0</v>
      </c>
      <c r="AU414" s="176" t="n">
        <f aca="false">SUM(AU361)</f>
        <v>18354.45</v>
      </c>
      <c r="AV414" s="176"/>
      <c r="BC414" s="143"/>
    </row>
    <row r="415" s="19" customFormat="true" ht="12.75" hidden="true" customHeight="false" outlineLevel="0" collapsed="false">
      <c r="A415" s="148"/>
      <c r="B415" s="147"/>
      <c r="C415" s="147"/>
      <c r="D415" s="147"/>
      <c r="E415" s="147"/>
      <c r="F415" s="147"/>
      <c r="G415" s="147"/>
      <c r="H415" s="147"/>
      <c r="I415" s="255" t="s">
        <v>520</v>
      </c>
      <c r="J415" s="84" t="s">
        <v>521</v>
      </c>
      <c r="K415" s="192"/>
      <c r="L415" s="192"/>
      <c r="M415" s="192"/>
      <c r="N415" s="192"/>
      <c r="O415" s="192"/>
      <c r="P415" s="192"/>
      <c r="Q415" s="192"/>
      <c r="R415" s="192"/>
      <c r="S415" s="192"/>
      <c r="T415" s="192"/>
      <c r="U415" s="192"/>
      <c r="V415" s="227"/>
      <c r="W415" s="227"/>
      <c r="X415" s="192"/>
      <c r="Y415" s="192"/>
      <c r="Z415" s="192"/>
      <c r="AA415" s="192" t="n">
        <f aca="false">SUM(AA230)</f>
        <v>50000</v>
      </c>
      <c r="AB415" s="192" t="n">
        <f aca="false">SUM(AB230)</f>
        <v>7230.75</v>
      </c>
      <c r="AC415" s="192" t="n">
        <f aca="false">SUM(AC230)</f>
        <v>50000</v>
      </c>
      <c r="AD415" s="192"/>
      <c r="AE415" s="192" t="n">
        <f aca="false">SUM(AE230)</f>
        <v>0</v>
      </c>
      <c r="AF415" s="192" t="n">
        <f aca="false">SUM(AF230)</f>
        <v>0</v>
      </c>
      <c r="AG415" s="192" t="n">
        <f aca="false">SUM(AG230)</f>
        <v>50000</v>
      </c>
      <c r="AH415" s="192" t="n">
        <f aca="false">SUM(AH230)</f>
        <v>8325</v>
      </c>
      <c r="AI415" s="192" t="n">
        <f aca="false">SUM(AI230)</f>
        <v>50000</v>
      </c>
      <c r="AJ415" s="192" t="n">
        <f aca="false">SUM(AJ230)</f>
        <v>0</v>
      </c>
      <c r="AK415" s="192" t="n">
        <f aca="false">SUM(AK230)</f>
        <v>50000</v>
      </c>
      <c r="AL415" s="192" t="n">
        <f aca="false">SUM(AL230)</f>
        <v>0</v>
      </c>
      <c r="AM415" s="192" t="n">
        <f aca="false">SUM(AM230)</f>
        <v>0</v>
      </c>
      <c r="AN415" s="192" t="n">
        <f aca="false">SUM(AN230)</f>
        <v>50000</v>
      </c>
      <c r="AO415" s="176" t="n">
        <f aca="false">SUM(AO230)</f>
        <v>6636.1404207313</v>
      </c>
      <c r="AP415" s="176" t="n">
        <f aca="false">SUM(AP230)</f>
        <v>100000</v>
      </c>
      <c r="AQ415" s="176" t="n">
        <f aca="false">SUM(AQ230)</f>
        <v>0</v>
      </c>
      <c r="AR415" s="176" t="n">
        <f aca="false">SUM(AR230)</f>
        <v>13272.2808414626</v>
      </c>
      <c r="AS415" s="176" t="n">
        <f aca="false">SUM(AS230)</f>
        <v>100000</v>
      </c>
      <c r="AT415" s="176" t="n">
        <f aca="false">SUM(AT230)</f>
        <v>0</v>
      </c>
      <c r="AU415" s="176" t="n">
        <f aca="false">SUM(AU230)</f>
        <v>137.58</v>
      </c>
      <c r="AV415" s="176"/>
      <c r="BC415" s="143"/>
    </row>
    <row r="416" s="19" customFormat="true" ht="12.75" hidden="true" customHeight="false" outlineLevel="0" collapsed="false">
      <c r="A416" s="148"/>
      <c r="B416" s="147"/>
      <c r="C416" s="147"/>
      <c r="D416" s="147"/>
      <c r="E416" s="147"/>
      <c r="F416" s="147"/>
      <c r="G416" s="147"/>
      <c r="H416" s="147"/>
      <c r="I416" s="255" t="s">
        <v>522</v>
      </c>
      <c r="J416" s="84" t="s">
        <v>523</v>
      </c>
      <c r="K416" s="192"/>
      <c r="L416" s="192"/>
      <c r="M416" s="192"/>
      <c r="N416" s="192"/>
      <c r="O416" s="192"/>
      <c r="P416" s="192"/>
      <c r="Q416" s="192"/>
      <c r="R416" s="192"/>
      <c r="S416" s="192"/>
      <c r="T416" s="192"/>
      <c r="U416" s="192"/>
      <c r="V416" s="227"/>
      <c r="W416" s="227"/>
      <c r="X416" s="192"/>
      <c r="Y416" s="192"/>
      <c r="Z416" s="192"/>
      <c r="AA416" s="192" t="n">
        <f aca="false">SUM(AA221+AA240+AA253+AA209)</f>
        <v>1050000</v>
      </c>
      <c r="AB416" s="192" t="n">
        <f aca="false">SUM(AB221+AB240+AB253+AB209)</f>
        <v>75137.46</v>
      </c>
      <c r="AC416" s="192" t="n">
        <f aca="false">SUM(AC221+AC240+AC253+AC209)</f>
        <v>1988000</v>
      </c>
      <c r="AD416" s="192"/>
      <c r="AE416" s="192" t="n">
        <f aca="false">SUM(AE221+AE240+AE253+AE209)</f>
        <v>0</v>
      </c>
      <c r="AF416" s="192" t="n">
        <f aca="false">SUM(AF221+AF240+AF253+AF209)</f>
        <v>0</v>
      </c>
      <c r="AG416" s="192" t="n">
        <f aca="false">SUM(AG221+AG240+AG253+AG209)</f>
        <v>2198000</v>
      </c>
      <c r="AH416" s="192" t="n">
        <f aca="false">SUM(AH221+AH240+AH253+AH209)</f>
        <v>745536.41</v>
      </c>
      <c r="AI416" s="192" t="n">
        <f aca="false">SUM(AI221+AI240+AI253+AI209)</f>
        <v>2150000</v>
      </c>
      <c r="AJ416" s="192" t="n">
        <f aca="false">SUM(AJ221+AJ240+AJ253+AJ209)</f>
        <v>300247.48</v>
      </c>
      <c r="AK416" s="192" t="n">
        <f aca="false">SUM(AK221+AK240+AK253+AK209)</f>
        <v>5750000</v>
      </c>
      <c r="AL416" s="192" t="n">
        <f aca="false">SUM(AL221+AL240+AL253+AL209)</f>
        <v>770000</v>
      </c>
      <c r="AM416" s="192" t="n">
        <f aca="false">SUM(AM221+AM240+AM253+AM209)</f>
        <v>200000</v>
      </c>
      <c r="AN416" s="192" t="n">
        <f aca="false">SUM(AN221+AN240+AN253+AN209)</f>
        <v>6320000</v>
      </c>
      <c r="AO416" s="176" t="n">
        <f aca="false">SUM(AO221+AO240+AO253+AO209)</f>
        <v>838808.149180437</v>
      </c>
      <c r="AP416" s="176" t="n">
        <f aca="false">SUM(AP221+AP240+AP253+AP209)</f>
        <v>8170000</v>
      </c>
      <c r="AQ416" s="176" t="n">
        <f aca="false">SUM(AQ221+AQ240+AQ253+AQ209)</f>
        <v>0</v>
      </c>
      <c r="AR416" s="176" t="n">
        <f aca="false">SUM(AR221+AR240+AR253+AR209)</f>
        <v>1084345.3447475</v>
      </c>
      <c r="AS416" s="176" t="n">
        <f aca="false">SUM(AS221+AS240+AS253+AS209)</f>
        <v>8200000</v>
      </c>
      <c r="AT416" s="176" t="n">
        <f aca="false">SUM(AT221+AT240+AT253+AT209)</f>
        <v>0</v>
      </c>
      <c r="AU416" s="176" t="n">
        <f aca="false">SUM(AU221+AU240+AU253+AU209)</f>
        <v>9273.03</v>
      </c>
      <c r="AV416" s="176"/>
      <c r="BC416" s="143"/>
    </row>
    <row r="417" s="19" customFormat="true" ht="12.75" hidden="true" customHeight="false" outlineLevel="0" collapsed="false">
      <c r="A417" s="148"/>
      <c r="B417" s="147"/>
      <c r="C417" s="147"/>
      <c r="D417" s="147"/>
      <c r="E417" s="147"/>
      <c r="F417" s="147"/>
      <c r="G417" s="147"/>
      <c r="H417" s="147"/>
      <c r="I417" s="255" t="s">
        <v>524</v>
      </c>
      <c r="J417" s="84" t="s">
        <v>525</v>
      </c>
      <c r="K417" s="192"/>
      <c r="L417" s="192"/>
      <c r="M417" s="192"/>
      <c r="N417" s="192"/>
      <c r="O417" s="192"/>
      <c r="P417" s="192"/>
      <c r="Q417" s="192"/>
      <c r="R417" s="192"/>
      <c r="S417" s="192"/>
      <c r="T417" s="192"/>
      <c r="U417" s="192"/>
      <c r="V417" s="227"/>
      <c r="W417" s="227"/>
      <c r="X417" s="192"/>
      <c r="Y417" s="192"/>
      <c r="Z417" s="192"/>
      <c r="AA417" s="192" t="n">
        <f aca="false">SUM(AA351)</f>
        <v>207000</v>
      </c>
      <c r="AB417" s="192" t="n">
        <f aca="false">SUM(AB351)</f>
        <v>135700</v>
      </c>
      <c r="AC417" s="192" t="n">
        <f aca="false">SUM(AC351)</f>
        <v>207000</v>
      </c>
      <c r="AD417" s="192"/>
      <c r="AE417" s="192" t="n">
        <f aca="false">SUM(AE351)</f>
        <v>0</v>
      </c>
      <c r="AF417" s="192" t="n">
        <f aca="false">SUM(AF351)</f>
        <v>0</v>
      </c>
      <c r="AG417" s="192" t="n">
        <f aca="false">SUM(AG351)</f>
        <v>207000</v>
      </c>
      <c r="AH417" s="192" t="n">
        <f aca="false">SUM(AH351)</f>
        <v>138000</v>
      </c>
      <c r="AI417" s="192" t="n">
        <f aca="false">SUM(AI351)</f>
        <v>207000</v>
      </c>
      <c r="AJ417" s="192" t="n">
        <f aca="false">SUM(AJ351)</f>
        <v>115000</v>
      </c>
      <c r="AK417" s="192" t="n">
        <f aca="false">SUM(AK351)</f>
        <v>293000</v>
      </c>
      <c r="AL417" s="192" t="n">
        <f aca="false">SUM(AL351)</f>
        <v>130000</v>
      </c>
      <c r="AM417" s="192" t="n">
        <f aca="false">SUM(AM351)</f>
        <v>0</v>
      </c>
      <c r="AN417" s="192" t="n">
        <f aca="false">SUM(AN351)</f>
        <v>423000</v>
      </c>
      <c r="AO417" s="176" t="n">
        <f aca="false">SUM(AO351)</f>
        <v>56141.7479593868</v>
      </c>
      <c r="AP417" s="176" t="n">
        <f aca="false">SUM(AP351)</f>
        <v>431000</v>
      </c>
      <c r="AQ417" s="176" t="n">
        <f aca="false">SUM(AQ351)</f>
        <v>0</v>
      </c>
      <c r="AR417" s="176" t="n">
        <f aca="false">SUM(AR351)</f>
        <v>57203.5304267038</v>
      </c>
      <c r="AS417" s="176" t="n">
        <f aca="false">SUM(AS351)</f>
        <v>431000</v>
      </c>
      <c r="AT417" s="176" t="n">
        <f aca="false">SUM(AT351)</f>
        <v>0</v>
      </c>
      <c r="AU417" s="176" t="n">
        <f aca="false">SUM(AU351)</f>
        <v>32397.25</v>
      </c>
      <c r="AV417" s="176"/>
      <c r="BC417" s="143"/>
    </row>
    <row r="418" s="19" customFormat="true" ht="12.75" hidden="true" customHeight="false" outlineLevel="0" collapsed="false">
      <c r="A418" s="148"/>
      <c r="B418" s="147"/>
      <c r="C418" s="147"/>
      <c r="D418" s="147"/>
      <c r="E418" s="147"/>
      <c r="F418" s="147"/>
      <c r="G418" s="147"/>
      <c r="H418" s="147"/>
      <c r="I418" s="255" t="s">
        <v>526</v>
      </c>
      <c r="J418" s="84" t="s">
        <v>527</v>
      </c>
      <c r="K418" s="192"/>
      <c r="L418" s="192"/>
      <c r="M418" s="192"/>
      <c r="N418" s="192"/>
      <c r="O418" s="192"/>
      <c r="P418" s="192"/>
      <c r="Q418" s="192"/>
      <c r="R418" s="192"/>
      <c r="S418" s="192"/>
      <c r="T418" s="192"/>
      <c r="U418" s="192"/>
      <c r="V418" s="227"/>
      <c r="W418" s="227"/>
      <c r="X418" s="192"/>
      <c r="Y418" s="192"/>
      <c r="Z418" s="192"/>
      <c r="AA418" s="192" t="n">
        <f aca="false">SUM(AA309+AA316+AA323+AA330)</f>
        <v>268000</v>
      </c>
      <c r="AB418" s="192" t="n">
        <f aca="false">SUM(AB309+AB316+AB323+AB330)</f>
        <v>103500</v>
      </c>
      <c r="AC418" s="192" t="n">
        <f aca="false">SUM(AC309+AC316+AC323+AC330)</f>
        <v>318000</v>
      </c>
      <c r="AD418" s="192"/>
      <c r="AE418" s="192" t="n">
        <f aca="false">SUM(AE309+AE316+AE323+AE330)</f>
        <v>0</v>
      </c>
      <c r="AF418" s="192" t="n">
        <f aca="false">SUM(AF309+AF316+AF323+AF330)</f>
        <v>0</v>
      </c>
      <c r="AG418" s="192" t="n">
        <f aca="false">SUM(AG309+AG316+AG323+AG330)</f>
        <v>336000</v>
      </c>
      <c r="AH418" s="192" t="n">
        <f aca="false">SUM(AH309+AH316+AH323+AH330)</f>
        <v>184000</v>
      </c>
      <c r="AI418" s="192" t="n">
        <f aca="false">SUM(AI309+AI316+AI323+AI330)</f>
        <v>327000</v>
      </c>
      <c r="AJ418" s="192" t="n">
        <f aca="false">SUM(AJ309+AJ316+AJ323+AJ330)</f>
        <v>150000</v>
      </c>
      <c r="AK418" s="192" t="n">
        <f aca="false">SUM(AK309+AK316+AK323+AK330)</f>
        <v>388000</v>
      </c>
      <c r="AL418" s="192" t="n">
        <f aca="false">SUM(AL309+AL316+AL323+AL330)</f>
        <v>47000</v>
      </c>
      <c r="AM418" s="192" t="n">
        <f aca="false">SUM(AM309+AM316+AM323+AM330)</f>
        <v>0</v>
      </c>
      <c r="AN418" s="192" t="n">
        <f aca="false">SUM(AN309+AN316+AN323+AN330)</f>
        <v>435000</v>
      </c>
      <c r="AO418" s="176" t="n">
        <f aca="false">SUM(AO309+AO316+AO323+AO330)</f>
        <v>57734.4216603623</v>
      </c>
      <c r="AP418" s="176" t="n">
        <f aca="false">SUM(AP309+AP316+AP323+AP330)</f>
        <v>376000</v>
      </c>
      <c r="AQ418" s="176" t="n">
        <f aca="false">SUM(AQ309+AQ316+AQ323+AQ330)</f>
        <v>0</v>
      </c>
      <c r="AR418" s="176" t="n">
        <f aca="false">SUM(AR309+AR316+AR323+AR330)</f>
        <v>49903.7759638994</v>
      </c>
      <c r="AS418" s="176" t="n">
        <f aca="false">SUM(AS309+AS316+AS323+AS330)</f>
        <v>388000</v>
      </c>
      <c r="AT418" s="176" t="n">
        <f aca="false">SUM(AT309+AT316+AT323+AT330)</f>
        <v>0</v>
      </c>
      <c r="AU418" s="176" t="n">
        <f aca="false">SUM(AU309+AU316+AU323+AU330)</f>
        <v>14838.06</v>
      </c>
      <c r="AV418" s="176"/>
      <c r="BC418" s="143"/>
    </row>
    <row r="419" s="19" customFormat="true" ht="12.75" hidden="true" customHeight="false" outlineLevel="0" collapsed="false">
      <c r="A419" s="148"/>
      <c r="B419" s="147"/>
      <c r="C419" s="147"/>
      <c r="D419" s="147"/>
      <c r="E419" s="147"/>
      <c r="F419" s="147"/>
      <c r="G419" s="147"/>
      <c r="H419" s="147"/>
      <c r="I419" s="255" t="s">
        <v>528</v>
      </c>
      <c r="J419" s="84" t="s">
        <v>529</v>
      </c>
      <c r="K419" s="192"/>
      <c r="L419" s="192"/>
      <c r="M419" s="192"/>
      <c r="N419" s="192"/>
      <c r="O419" s="192"/>
      <c r="P419" s="192"/>
      <c r="Q419" s="192"/>
      <c r="R419" s="192"/>
      <c r="S419" s="192"/>
      <c r="T419" s="192"/>
      <c r="U419" s="192"/>
      <c r="V419" s="227"/>
      <c r="W419" s="227"/>
      <c r="X419" s="192"/>
      <c r="Y419" s="192"/>
      <c r="Z419" s="192"/>
      <c r="AA419" s="192" t="n">
        <f aca="false">SUM(AA298)</f>
        <v>55000</v>
      </c>
      <c r="AB419" s="192" t="n">
        <f aca="false">SUM(AB298)</f>
        <v>9500</v>
      </c>
      <c r="AC419" s="192" t="n">
        <f aca="false">SUM(AC298)</f>
        <v>115000</v>
      </c>
      <c r="AD419" s="192"/>
      <c r="AE419" s="192" t="n">
        <f aca="false">SUM(AE298)</f>
        <v>0</v>
      </c>
      <c r="AF419" s="192" t="n">
        <f aca="false">SUM(AF298)</f>
        <v>0</v>
      </c>
      <c r="AG419" s="192" t="n">
        <f aca="false">SUM(AG298)</f>
        <v>220000</v>
      </c>
      <c r="AH419" s="192" t="n">
        <f aca="false">SUM(AH298)</f>
        <v>211155</v>
      </c>
      <c r="AI419" s="192" t="n">
        <f aca="false">SUM(AI298)</f>
        <v>135000</v>
      </c>
      <c r="AJ419" s="192" t="n">
        <f aca="false">SUM(AJ298)</f>
        <v>12500</v>
      </c>
      <c r="AK419" s="192" t="n">
        <f aca="false">SUM(AK298)</f>
        <v>200000</v>
      </c>
      <c r="AL419" s="192" t="n">
        <f aca="false">SUM(AL298)</f>
        <v>0</v>
      </c>
      <c r="AM419" s="192" t="n">
        <f aca="false">SUM(AM298)</f>
        <v>0</v>
      </c>
      <c r="AN419" s="192" t="n">
        <f aca="false">SUM(AN298)</f>
        <v>200000</v>
      </c>
      <c r="AO419" s="176" t="n">
        <f aca="false">SUM(AO298)</f>
        <v>26544.5616829252</v>
      </c>
      <c r="AP419" s="176" t="n">
        <f aca="false">SUM(AP298)</f>
        <v>175000</v>
      </c>
      <c r="AQ419" s="176" t="n">
        <f aca="false">SUM(AQ298)</f>
        <v>0</v>
      </c>
      <c r="AR419" s="176" t="n">
        <f aca="false">SUM(AR298)</f>
        <v>23226.4914725596</v>
      </c>
      <c r="AS419" s="176" t="n">
        <f aca="false">SUM(AS298)</f>
        <v>180000</v>
      </c>
      <c r="AT419" s="176" t="n">
        <f aca="false">SUM(AT298)</f>
        <v>0</v>
      </c>
      <c r="AU419" s="176" t="n">
        <f aca="false">SUM(AU298)</f>
        <v>0</v>
      </c>
      <c r="AV419" s="176"/>
      <c r="BC419" s="143"/>
    </row>
    <row r="420" s="19" customFormat="true" ht="12.75" hidden="true" customHeight="false" outlineLevel="0" collapsed="false">
      <c r="A420" s="148"/>
      <c r="B420" s="147"/>
      <c r="C420" s="147"/>
      <c r="D420" s="147"/>
      <c r="E420" s="147"/>
      <c r="F420" s="147"/>
      <c r="G420" s="147"/>
      <c r="H420" s="147"/>
      <c r="I420" s="255" t="s">
        <v>530</v>
      </c>
      <c r="J420" s="84" t="s">
        <v>531</v>
      </c>
      <c r="K420" s="192"/>
      <c r="L420" s="192"/>
      <c r="M420" s="192"/>
      <c r="N420" s="192"/>
      <c r="O420" s="192"/>
      <c r="P420" s="192"/>
      <c r="Q420" s="192"/>
      <c r="R420" s="192"/>
      <c r="S420" s="192"/>
      <c r="T420" s="192"/>
      <c r="U420" s="192"/>
      <c r="V420" s="227"/>
      <c r="W420" s="227"/>
      <c r="X420" s="192"/>
      <c r="Y420" s="192"/>
      <c r="Z420" s="192"/>
      <c r="AA420" s="192" t="n">
        <f aca="false">SUM(AA174)</f>
        <v>116000</v>
      </c>
      <c r="AB420" s="192" t="n">
        <f aca="false">SUM(AB174)</f>
        <v>63895.98</v>
      </c>
      <c r="AC420" s="192" t="n">
        <f aca="false">SUM(AC174)</f>
        <v>116000</v>
      </c>
      <c r="AD420" s="192"/>
      <c r="AE420" s="192" t="n">
        <f aca="false">SUM(AE174)</f>
        <v>0</v>
      </c>
      <c r="AF420" s="192" t="n">
        <f aca="false">SUM(AF174)</f>
        <v>0</v>
      </c>
      <c r="AG420" s="192" t="n">
        <f aca="false">SUM(AG174)</f>
        <v>116000</v>
      </c>
      <c r="AH420" s="192" t="n">
        <f aca="false">SUM(AH174)</f>
        <v>80602.94</v>
      </c>
      <c r="AI420" s="192" t="n">
        <f aca="false">SUM(AI174)</f>
        <v>116000</v>
      </c>
      <c r="AJ420" s="192" t="n">
        <f aca="false">SUM(AJ174)</f>
        <v>51267.74</v>
      </c>
      <c r="AK420" s="192" t="n">
        <f aca="false">SUM(AK174)</f>
        <v>136000</v>
      </c>
      <c r="AL420" s="192" t="n">
        <f aca="false">SUM(AL174)</f>
        <v>5000</v>
      </c>
      <c r="AM420" s="192" t="n">
        <f aca="false">SUM(AM174)</f>
        <v>0</v>
      </c>
      <c r="AN420" s="192" t="n">
        <f aca="false">SUM(AN174)</f>
        <v>141000</v>
      </c>
      <c r="AO420" s="176" t="n">
        <f aca="false">SUM(AO174)</f>
        <v>18713.9159864623</v>
      </c>
      <c r="AP420" s="176" t="n">
        <f aca="false">SUM(AP174)</f>
        <v>142000</v>
      </c>
      <c r="AQ420" s="176" t="n">
        <f aca="false">SUM(AQ174)</f>
        <v>0</v>
      </c>
      <c r="AR420" s="176" t="n">
        <f aca="false">SUM(AR174)</f>
        <v>18846.6387948769</v>
      </c>
      <c r="AS420" s="176" t="n">
        <f aca="false">SUM(AS174)</f>
        <v>145000</v>
      </c>
      <c r="AT420" s="176" t="n">
        <f aca="false">SUM(AT174)</f>
        <v>0</v>
      </c>
      <c r="AU420" s="176" t="n">
        <f aca="false">SUM(AU174)</f>
        <v>9161.74</v>
      </c>
      <c r="AV420" s="176"/>
      <c r="BC420" s="143"/>
    </row>
    <row r="421" s="19" customFormat="true" ht="12.75" hidden="true" customHeight="false" outlineLevel="0" collapsed="false">
      <c r="A421" s="148"/>
      <c r="B421" s="147"/>
      <c r="C421" s="147"/>
      <c r="D421" s="147"/>
      <c r="E421" s="147"/>
      <c r="F421" s="147"/>
      <c r="G421" s="147"/>
      <c r="H421" s="147"/>
      <c r="I421" s="255" t="s">
        <v>532</v>
      </c>
      <c r="J421" s="84" t="s">
        <v>533</v>
      </c>
      <c r="K421" s="192"/>
      <c r="L421" s="192"/>
      <c r="M421" s="192"/>
      <c r="N421" s="192"/>
      <c r="O421" s="192"/>
      <c r="P421" s="192"/>
      <c r="Q421" s="192"/>
      <c r="R421" s="192"/>
      <c r="S421" s="192"/>
      <c r="T421" s="192"/>
      <c r="U421" s="192"/>
      <c r="V421" s="227"/>
      <c r="W421" s="227"/>
      <c r="X421" s="192"/>
      <c r="Y421" s="192"/>
      <c r="Z421" s="192"/>
      <c r="AA421" s="192" t="n">
        <f aca="false">SUM(AA192)</f>
        <v>69000</v>
      </c>
      <c r="AB421" s="192" t="n">
        <f aca="false">SUM(AB192)</f>
        <v>40113.64</v>
      </c>
      <c r="AC421" s="192" t="n">
        <f aca="false">SUM(AC192)</f>
        <v>69000</v>
      </c>
      <c r="AD421" s="192"/>
      <c r="AE421" s="192" t="n">
        <f aca="false">SUM(AE192)</f>
        <v>0</v>
      </c>
      <c r="AF421" s="192" t="n">
        <f aca="false">SUM(AF192)</f>
        <v>0</v>
      </c>
      <c r="AG421" s="192" t="n">
        <f aca="false">SUM(AG192)</f>
        <v>73000</v>
      </c>
      <c r="AH421" s="192" t="n">
        <f aca="false">SUM(AH192)</f>
        <v>49222.9</v>
      </c>
      <c r="AI421" s="192" t="n">
        <f aca="false">SUM(AI192)</f>
        <v>72000</v>
      </c>
      <c r="AJ421" s="192" t="n">
        <f aca="false">SUM(AJ192)</f>
        <v>8051</v>
      </c>
      <c r="AK421" s="192" t="n">
        <f aca="false">SUM(AK192)</f>
        <v>100000</v>
      </c>
      <c r="AL421" s="192" t="n">
        <f aca="false">SUM(AL192)</f>
        <v>28500</v>
      </c>
      <c r="AM421" s="192" t="n">
        <f aca="false">SUM(AM192)</f>
        <v>0</v>
      </c>
      <c r="AN421" s="192" t="n">
        <f aca="false">SUM(AN192)</f>
        <v>128500</v>
      </c>
      <c r="AO421" s="176" t="n">
        <f aca="false">SUM(AO192)</f>
        <v>17054.8808812795</v>
      </c>
      <c r="AP421" s="176" t="n">
        <f aca="false">SUM(AP192)</f>
        <v>133500</v>
      </c>
      <c r="AQ421" s="176" t="n">
        <f aca="false">SUM(AQ192)</f>
        <v>0</v>
      </c>
      <c r="AR421" s="176" t="n">
        <f aca="false">SUM(AR192)</f>
        <v>17718.4949233526</v>
      </c>
      <c r="AS421" s="176" t="n">
        <f aca="false">SUM(AS192)</f>
        <v>140000</v>
      </c>
      <c r="AT421" s="176" t="n">
        <f aca="false">SUM(AT192)</f>
        <v>0</v>
      </c>
      <c r="AU421" s="176" t="n">
        <f aca="false">SUM(AU192)</f>
        <v>8788.94</v>
      </c>
      <c r="AV421" s="176"/>
      <c r="BC421" s="143"/>
    </row>
    <row r="422" s="19" customFormat="true" ht="12.75" hidden="true" customHeight="false" outlineLevel="0" collapsed="false">
      <c r="A422" s="148"/>
      <c r="B422" s="147"/>
      <c r="C422" s="147"/>
      <c r="D422" s="147"/>
      <c r="E422" s="147"/>
      <c r="F422" s="147"/>
      <c r="G422" s="147"/>
      <c r="H422" s="147"/>
      <c r="I422" s="255" t="s">
        <v>534</v>
      </c>
      <c r="J422" s="84" t="s">
        <v>535</v>
      </c>
      <c r="K422" s="192"/>
      <c r="L422" s="192"/>
      <c r="M422" s="192"/>
      <c r="N422" s="192"/>
      <c r="O422" s="192"/>
      <c r="P422" s="192"/>
      <c r="Q422" s="192"/>
      <c r="R422" s="192"/>
      <c r="S422" s="192"/>
      <c r="T422" s="192"/>
      <c r="U422" s="192"/>
      <c r="V422" s="227"/>
      <c r="W422" s="227"/>
      <c r="X422" s="192"/>
      <c r="Y422" s="192"/>
      <c r="Z422" s="192"/>
      <c r="AA422" s="192" t="n">
        <f aca="false">SUM(AA185)</f>
        <v>35000</v>
      </c>
      <c r="AB422" s="192" t="n">
        <f aca="false">SUM(AB185)</f>
        <v>6735.11</v>
      </c>
      <c r="AC422" s="192" t="n">
        <f aca="false">SUM(AC185)</f>
        <v>35000</v>
      </c>
      <c r="AD422" s="192"/>
      <c r="AE422" s="192" t="n">
        <f aca="false">SUM(AE185)</f>
        <v>0</v>
      </c>
      <c r="AF422" s="192" t="n">
        <f aca="false">SUM(AF185)</f>
        <v>0</v>
      </c>
      <c r="AG422" s="192" t="n">
        <f aca="false">SUM(AG185)</f>
        <v>35000</v>
      </c>
      <c r="AH422" s="192" t="n">
        <f aca="false">SUM(AH185)</f>
        <v>6097.03</v>
      </c>
      <c r="AI422" s="192" t="n">
        <f aca="false">SUM(AI185)</f>
        <v>35000</v>
      </c>
      <c r="AJ422" s="192" t="n">
        <f aca="false">SUM(AJ185)</f>
        <v>5570.24</v>
      </c>
      <c r="AK422" s="192" t="n">
        <f aca="false">SUM(AK185)</f>
        <v>35000</v>
      </c>
      <c r="AL422" s="192" t="n">
        <f aca="false">SUM(AL185)</f>
        <v>0</v>
      </c>
      <c r="AM422" s="192" t="n">
        <f aca="false">SUM(AM185)</f>
        <v>0</v>
      </c>
      <c r="AN422" s="192" t="n">
        <f aca="false">SUM(AN185)</f>
        <v>35000</v>
      </c>
      <c r="AO422" s="176" t="n">
        <f aca="false">SUM(AO185)</f>
        <v>4645.29829451191</v>
      </c>
      <c r="AP422" s="176" t="n">
        <f aca="false">SUM(AP185)</f>
        <v>25000</v>
      </c>
      <c r="AQ422" s="176" t="n">
        <f aca="false">SUM(AQ185)</f>
        <v>0</v>
      </c>
      <c r="AR422" s="176" t="n">
        <f aca="false">SUM(AR185)</f>
        <v>3318.07021036565</v>
      </c>
      <c r="AS422" s="176" t="n">
        <f aca="false">SUM(AS185)</f>
        <v>30000</v>
      </c>
      <c r="AT422" s="176" t="n">
        <f aca="false">SUM(AT185)</f>
        <v>0</v>
      </c>
      <c r="AU422" s="176" t="n">
        <f aca="false">SUM(AU185)</f>
        <v>1444.38</v>
      </c>
      <c r="AV422" s="176"/>
      <c r="BC422" s="143"/>
    </row>
    <row r="423" s="19" customFormat="true" ht="13.5" hidden="true" customHeight="false" outlineLevel="0" collapsed="false">
      <c r="A423" s="148"/>
      <c r="B423" s="147"/>
      <c r="C423" s="147"/>
      <c r="D423" s="147"/>
      <c r="E423" s="147"/>
      <c r="F423" s="147"/>
      <c r="G423" s="147"/>
      <c r="H423" s="147"/>
      <c r="I423" s="256" t="n">
        <v>1070</v>
      </c>
      <c r="J423" s="257" t="s">
        <v>536</v>
      </c>
      <c r="K423" s="258"/>
      <c r="L423" s="258"/>
      <c r="M423" s="258"/>
      <c r="N423" s="258"/>
      <c r="O423" s="258"/>
      <c r="P423" s="258"/>
      <c r="Q423" s="258"/>
      <c r="R423" s="258"/>
      <c r="S423" s="258"/>
      <c r="T423" s="258"/>
      <c r="U423" s="258"/>
      <c r="V423" s="259"/>
      <c r="W423" s="259"/>
      <c r="X423" s="258"/>
      <c r="Y423" s="258"/>
      <c r="Z423" s="258"/>
      <c r="AA423" s="258" t="n">
        <f aca="false">SUM(AA263+AA275+AA290)</f>
        <v>112000</v>
      </c>
      <c r="AB423" s="258" t="n">
        <f aca="false">SUM(AB263+AB275+AB290)</f>
        <v>39395.38</v>
      </c>
      <c r="AC423" s="258" t="n">
        <f aca="false">SUM(AC263+AC275+AC290)</f>
        <v>132000</v>
      </c>
      <c r="AD423" s="258"/>
      <c r="AE423" s="258" t="n">
        <f aca="false">SUM(AE263+AE275+AE290)</f>
        <v>0</v>
      </c>
      <c r="AF423" s="258" t="n">
        <f aca="false">SUM(AF263+AF275+AF290)</f>
        <v>0</v>
      </c>
      <c r="AG423" s="258" t="n">
        <f aca="false">SUM(AG263+AG275+AG290)</f>
        <v>149000</v>
      </c>
      <c r="AH423" s="258" t="n">
        <f aca="false">SUM(AH263+AH275+AH290)</f>
        <v>95153.98</v>
      </c>
      <c r="AI423" s="258" t="n">
        <f aca="false">SUM(AI263+AI275+AI290)</f>
        <v>185000</v>
      </c>
      <c r="AJ423" s="258" t="n">
        <f aca="false">SUM(AJ263+AJ275+AJ290)</f>
        <v>86900.66</v>
      </c>
      <c r="AK423" s="258" t="n">
        <f aca="false">SUM(AK263+AK275+AK290)</f>
        <v>307000</v>
      </c>
      <c r="AL423" s="258" t="n">
        <f aca="false">SUM(AL263+AL275+AL290)</f>
        <v>30000</v>
      </c>
      <c r="AM423" s="258" t="n">
        <f aca="false">SUM(AM263+AM275+AM290)</f>
        <v>0</v>
      </c>
      <c r="AN423" s="258" t="n">
        <f aca="false">SUM(AN263+AN275+AN290)</f>
        <v>337000</v>
      </c>
      <c r="AO423" s="237" t="n">
        <f aca="false">SUM(AO263+AO275+AO290)</f>
        <v>44727.586435729</v>
      </c>
      <c r="AP423" s="237" t="n">
        <f aca="false">SUM(AP263+AP275+AP290)</f>
        <v>271000</v>
      </c>
      <c r="AQ423" s="237" t="n">
        <f aca="false">SUM(AQ263+AQ275+AQ290)</f>
        <v>0</v>
      </c>
      <c r="AR423" s="237" t="n">
        <f aca="false">SUM(AR263+AR275+AR290)</f>
        <v>35967.8810803637</v>
      </c>
      <c r="AS423" s="237" t="n">
        <f aca="false">SUM(AS263+AS275+AS290)</f>
        <v>295000</v>
      </c>
      <c r="AT423" s="237" t="n">
        <f aca="false">SUM(AT263+AT275+AT290)</f>
        <v>0</v>
      </c>
      <c r="AU423" s="237" t="n">
        <f aca="false">SUM(AU263+AU275+AU290)</f>
        <v>8529.55</v>
      </c>
      <c r="AV423" s="237"/>
      <c r="BC423" s="143"/>
    </row>
    <row r="424" s="19" customFormat="true" ht="13.5" hidden="true" customHeight="false" outlineLevel="0" collapsed="false">
      <c r="A424" s="148"/>
      <c r="B424" s="147"/>
      <c r="C424" s="147"/>
      <c r="D424" s="147"/>
      <c r="E424" s="147"/>
      <c r="F424" s="147"/>
      <c r="G424" s="147"/>
      <c r="H424" s="147"/>
      <c r="I424" s="260"/>
      <c r="J424" s="261" t="s">
        <v>508</v>
      </c>
      <c r="K424" s="262"/>
      <c r="L424" s="262"/>
      <c r="M424" s="262"/>
      <c r="N424" s="262"/>
      <c r="O424" s="262"/>
      <c r="P424" s="262"/>
      <c r="Q424" s="262"/>
      <c r="R424" s="262"/>
      <c r="S424" s="262"/>
      <c r="T424" s="262"/>
      <c r="U424" s="262"/>
      <c r="V424" s="263"/>
      <c r="W424" s="263"/>
      <c r="X424" s="262"/>
      <c r="Y424" s="262"/>
      <c r="Z424" s="262"/>
      <c r="AA424" s="262" t="e">
        <f aca="false">SUM(AA411:AA423)</f>
        <v>#REF!</v>
      </c>
      <c r="AB424" s="262" t="e">
        <f aca="false">SUM(AB411:AB423)</f>
        <v>#REF!</v>
      </c>
      <c r="AC424" s="262" t="e">
        <f aca="false">SUM(AC411:AC423)</f>
        <v>#REF!</v>
      </c>
      <c r="AD424" s="262"/>
      <c r="AE424" s="262" t="n">
        <f aca="false">SUM(AE411:AE423)</f>
        <v>0</v>
      </c>
      <c r="AF424" s="262" t="n">
        <f aca="false">SUM(AF411:AF423)</f>
        <v>25000</v>
      </c>
      <c r="AG424" s="262" t="e">
        <f aca="false">SUM(AG411:AG423)</f>
        <v>#REF!</v>
      </c>
      <c r="AH424" s="262" t="n">
        <f aca="false">SUM(AH411:AH423)</f>
        <v>3651737.44</v>
      </c>
      <c r="AI424" s="262" t="n">
        <f aca="false">SUM(AI411:AI423)</f>
        <v>7402000</v>
      </c>
      <c r="AJ424" s="262" t="n">
        <f aca="false">SUM(AJ411:AJ423)</f>
        <v>2046670.1</v>
      </c>
      <c r="AK424" s="262" t="n">
        <f aca="false">SUM(AK411:AK423)</f>
        <v>11430161.6</v>
      </c>
      <c r="AL424" s="262" t="n">
        <f aca="false">SUM(AL411:AL423)</f>
        <v>1263500</v>
      </c>
      <c r="AM424" s="262" t="n">
        <f aca="false">SUM(AM411:AM423)</f>
        <v>675500</v>
      </c>
      <c r="AN424" s="264" t="n">
        <f aca="false">SUM(AN411:AN423)</f>
        <v>12023161.6</v>
      </c>
      <c r="AO424" s="265" t="n">
        <f aca="false">SUM(AO411:AO423)</f>
        <v>1595747.77357489</v>
      </c>
      <c r="AP424" s="265" t="n">
        <f aca="false">SUM(AP411:AP423)</f>
        <v>13222500</v>
      </c>
      <c r="AQ424" s="265" t="n">
        <f aca="false">SUM(AQ411:AQ423)</f>
        <v>0</v>
      </c>
      <c r="AR424" s="265" t="n">
        <f aca="false">SUM(AR411:AR423)</f>
        <v>1754927.33426239</v>
      </c>
      <c r="AS424" s="265" t="n">
        <f aca="false">SUM(AS411:AS423)</f>
        <v>13434000</v>
      </c>
      <c r="AT424" s="265" t="n">
        <f aca="false">SUM(AT411:AT423)</f>
        <v>0</v>
      </c>
      <c r="AU424" s="265" t="n">
        <f aca="false">SUM(AU411:AU423)</f>
        <v>341521.77</v>
      </c>
      <c r="AV424" s="265" t="n">
        <f aca="false">SUM(AV411:AV423)</f>
        <v>0</v>
      </c>
      <c r="BC424" s="143"/>
    </row>
    <row r="425" s="142" customFormat="true" ht="12.75" hidden="true" customHeight="false" outlineLevel="0" collapsed="false">
      <c r="A425" s="148"/>
      <c r="B425" s="147"/>
      <c r="C425" s="147"/>
      <c r="D425" s="147"/>
      <c r="E425" s="147"/>
      <c r="F425" s="147"/>
      <c r="G425" s="147"/>
      <c r="H425" s="147"/>
      <c r="I425" s="152"/>
      <c r="J425" s="148"/>
      <c r="V425" s="149"/>
      <c r="W425" s="149"/>
      <c r="AG425" s="150"/>
      <c r="AJ425" s="19"/>
      <c r="AO425" s="92"/>
      <c r="AP425" s="93"/>
      <c r="AQ425" s="93"/>
      <c r="AR425" s="93"/>
      <c r="AS425" s="93"/>
      <c r="AT425" s="93"/>
      <c r="AU425" s="93"/>
      <c r="AV425" s="93"/>
      <c r="AW425" s="19"/>
      <c r="AX425" s="19"/>
      <c r="AY425" s="19"/>
      <c r="AZ425" s="19"/>
      <c r="BA425" s="19"/>
      <c r="BB425" s="19"/>
      <c r="BC425" s="143"/>
    </row>
    <row r="426" s="142" customFormat="true" ht="12.75" hidden="true" customHeight="false" outlineLevel="0" collapsed="false">
      <c r="AJ426" s="19"/>
      <c r="AO426" s="92"/>
      <c r="AP426" s="93"/>
      <c r="AQ426" s="93"/>
      <c r="AR426" s="93"/>
      <c r="AS426" s="93"/>
      <c r="AT426" s="93"/>
      <c r="AU426" s="93"/>
      <c r="AV426" s="93"/>
      <c r="AW426" s="19"/>
      <c r="AX426" s="19"/>
      <c r="AY426" s="19"/>
      <c r="AZ426" s="19"/>
      <c r="BA426" s="19"/>
      <c r="BB426" s="19"/>
      <c r="BC426" s="143"/>
    </row>
    <row r="427" s="142" customFormat="true" ht="12.75" hidden="true" customHeight="false" outlineLevel="0" collapsed="false">
      <c r="AJ427" s="19"/>
      <c r="AO427" s="92"/>
      <c r="AP427" s="93"/>
      <c r="AQ427" s="93"/>
      <c r="AR427" s="93"/>
      <c r="AS427" s="93"/>
      <c r="AT427" s="93"/>
      <c r="AU427" s="93"/>
      <c r="AV427" s="93"/>
      <c r="AW427" s="19"/>
      <c r="AX427" s="19"/>
      <c r="AY427" s="19"/>
      <c r="AZ427" s="19"/>
      <c r="BA427" s="19"/>
      <c r="BB427" s="19"/>
      <c r="BC427" s="143"/>
    </row>
    <row r="428" s="142" customFormat="true" ht="12.75" hidden="true" customHeight="false" outlineLevel="0" collapsed="false">
      <c r="AJ428" s="19"/>
      <c r="AO428" s="92"/>
      <c r="AP428" s="93"/>
      <c r="AQ428" s="93"/>
      <c r="AR428" s="93"/>
      <c r="AS428" s="93"/>
      <c r="AT428" s="93"/>
      <c r="AU428" s="93"/>
      <c r="AV428" s="93"/>
      <c r="AW428" s="19"/>
      <c r="AX428" s="19"/>
      <c r="AY428" s="19"/>
      <c r="AZ428" s="19"/>
      <c r="BA428" s="19"/>
      <c r="BB428" s="19"/>
      <c r="BC428" s="143"/>
    </row>
    <row r="429" s="142" customFormat="true" ht="12.75" hidden="true" customHeight="false" outlineLevel="0" collapsed="false">
      <c r="AJ429" s="19"/>
      <c r="AO429" s="92"/>
      <c r="AP429" s="93"/>
      <c r="AQ429" s="93"/>
      <c r="AR429" s="93"/>
      <c r="AS429" s="93"/>
      <c r="AT429" s="93"/>
      <c r="AU429" s="93"/>
      <c r="AV429" s="93"/>
      <c r="AW429" s="19"/>
      <c r="AX429" s="19"/>
      <c r="AY429" s="19"/>
      <c r="AZ429" s="19"/>
      <c r="BA429" s="19"/>
      <c r="BB429" s="19"/>
      <c r="BC429" s="143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D423"/>
  <sheetViews>
    <sheetView showFormulas="false" showGridLines="true" showRowColHeaders="true" showZeros="true" rightToLeft="false" tabSelected="false" showOutlineSymbols="true" defaultGridColor="true" view="normal" topLeftCell="A34" colorId="64" zoomScale="100" zoomScaleNormal="100" zoomScalePageLayoutView="100" workbookViewId="0">
      <selection pane="topLeft" activeCell="I267" activeCellId="0" sqref="I267"/>
    </sheetView>
  </sheetViews>
  <sheetFormatPr defaultColWidth="8.6796875" defaultRowHeight="12.75" zeroHeight="false" outlineLevelRow="0" outlineLevelCol="0"/>
  <cols>
    <col collapsed="false" customWidth="true" hidden="false" outlineLevel="0" max="1" min="1" style="0" width="7.57"/>
    <col collapsed="false" customWidth="true" hidden="false" outlineLevel="0" max="2" min="2" style="0" width="6"/>
    <col collapsed="false" customWidth="true" hidden="true" outlineLevel="0" max="8" min="3" style="0" width="11.53"/>
    <col collapsed="false" customWidth="true" hidden="false" outlineLevel="0" max="9" min="9" style="0" width="13.42"/>
    <col collapsed="false" customWidth="true" hidden="false" outlineLevel="0" max="10" min="10" style="0" width="43.71"/>
    <col collapsed="false" customWidth="true" hidden="true" outlineLevel="0" max="24" min="11" style="0" width="8.86"/>
    <col collapsed="false" customWidth="true" hidden="true" outlineLevel="0" max="25" min="25" style="0" width="13.42"/>
    <col collapsed="false" customWidth="true" hidden="true" outlineLevel="0" max="26" min="26" style="0" width="11.85"/>
    <col collapsed="false" customWidth="true" hidden="true" outlineLevel="0" max="27" min="27" style="0" width="11.71"/>
    <col collapsed="false" customWidth="true" hidden="true" outlineLevel="0" max="28" min="28" style="0" width="11.57"/>
    <col collapsed="false" customWidth="true" hidden="true" outlineLevel="0" max="30" min="29" style="0" width="10.71"/>
    <col collapsed="false" customWidth="true" hidden="true" outlineLevel="0" max="32" min="31" style="0" width="12.29"/>
    <col collapsed="false" customWidth="true" hidden="true" outlineLevel="0" max="33" min="33" style="0" width="13.15"/>
    <col collapsed="false" customWidth="true" hidden="true" outlineLevel="0" max="34" min="34" style="142" width="13.86"/>
    <col collapsed="false" customWidth="true" hidden="true" outlineLevel="0" max="35" min="35" style="142" width="15.42"/>
    <col collapsed="false" customWidth="true" hidden="true" outlineLevel="0" max="36" min="36" style="19" width="14.29"/>
    <col collapsed="false" customWidth="true" hidden="true" outlineLevel="0" max="37" min="37" style="142" width="13.57"/>
    <col collapsed="false" customWidth="true" hidden="true" outlineLevel="0" max="39" min="38" style="142" width="12.71"/>
    <col collapsed="false" customWidth="true" hidden="true" outlineLevel="0" max="40" min="40" style="0" width="18.14"/>
    <col collapsed="false" customWidth="true" hidden="false" outlineLevel="0" max="41" min="41" style="92" width="18.14"/>
    <col collapsed="false" customWidth="true" hidden="true" outlineLevel="0" max="43" min="42" style="93" width="14.42"/>
    <col collapsed="false" customWidth="true" hidden="false" outlineLevel="0" max="44" min="44" style="93" width="14.42"/>
    <col collapsed="false" customWidth="true" hidden="true" outlineLevel="0" max="46" min="45" style="93" width="14.42"/>
    <col collapsed="false" customWidth="true" hidden="false" outlineLevel="0" max="48" min="47" style="93" width="14.42"/>
    <col collapsed="false" customWidth="true" hidden="true" outlineLevel="0" max="49" min="49" style="19" width="16.43"/>
    <col collapsed="false" customWidth="true" hidden="true" outlineLevel="0" max="50" min="50" style="19" width="14.14"/>
    <col collapsed="false" customWidth="true" hidden="true" outlineLevel="0" max="51" min="51" style="19" width="15.14"/>
    <col collapsed="false" customWidth="true" hidden="true" outlineLevel="0" max="53" min="52" style="19" width="17.71"/>
    <col collapsed="false" customWidth="true" hidden="true" outlineLevel="0" max="54" min="54" style="19" width="13.29"/>
    <col collapsed="false" customWidth="true" hidden="true" outlineLevel="0" max="55" min="55" style="143" width="15.14"/>
    <col collapsed="false" customWidth="true" hidden="true" outlineLevel="0" max="57" min="56" style="0" width="11.53"/>
  </cols>
  <sheetData>
    <row r="1" customFormat="false" ht="12.75" hidden="false" customHeight="false" outlineLevel="0" collapsed="false">
      <c r="A1" s="146" t="s">
        <v>186</v>
      </c>
      <c r="B1" s="147"/>
      <c r="C1" s="147"/>
      <c r="D1" s="147"/>
      <c r="E1" s="147"/>
      <c r="F1" s="147"/>
      <c r="G1" s="147"/>
      <c r="H1" s="147"/>
      <c r="I1" s="146"/>
      <c r="J1" s="148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9"/>
      <c r="W1" s="149"/>
      <c r="X1" s="142"/>
      <c r="Y1" s="142"/>
      <c r="Z1" s="142"/>
      <c r="AA1" s="142"/>
      <c r="AB1" s="142"/>
      <c r="AC1" s="142"/>
      <c r="AD1" s="142"/>
      <c r="AE1" s="142"/>
      <c r="AF1" s="142"/>
      <c r="AG1" s="150"/>
    </row>
    <row r="2" customFormat="false" ht="12.75" hidden="false" customHeight="false" outlineLevel="0" collapsed="false">
      <c r="A2" s="146" t="s">
        <v>187</v>
      </c>
      <c r="B2" s="147"/>
      <c r="C2" s="147"/>
      <c r="D2" s="147"/>
      <c r="E2" s="147"/>
      <c r="F2" s="147"/>
      <c r="G2" s="147"/>
      <c r="H2" s="147"/>
      <c r="I2" s="146"/>
      <c r="J2" s="148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9"/>
      <c r="W2" s="149"/>
      <c r="X2" s="142"/>
      <c r="Y2" s="142"/>
      <c r="Z2" s="142"/>
      <c r="AA2" s="142"/>
      <c r="AB2" s="142"/>
      <c r="AC2" s="142"/>
      <c r="AD2" s="142"/>
      <c r="AE2" s="142"/>
      <c r="AF2" s="142"/>
      <c r="AG2" s="150"/>
      <c r="AN2" s="151" t="n">
        <v>7.5345</v>
      </c>
      <c r="AO2" s="93"/>
    </row>
    <row r="3" customFormat="false" ht="13.5" hidden="false" customHeight="false" outlineLevel="0" collapsed="false">
      <c r="A3" s="148"/>
      <c r="B3" s="147"/>
      <c r="C3" s="147"/>
      <c r="D3" s="147"/>
      <c r="E3" s="147"/>
      <c r="F3" s="147"/>
      <c r="G3" s="147"/>
      <c r="H3" s="147"/>
      <c r="I3" s="152"/>
      <c r="J3" s="148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9"/>
      <c r="W3" s="149"/>
      <c r="X3" s="142"/>
      <c r="Y3" s="142"/>
      <c r="Z3" s="142"/>
      <c r="AA3" s="142"/>
      <c r="AB3" s="142"/>
      <c r="AC3" s="142"/>
      <c r="AD3" s="142"/>
      <c r="AE3" s="142"/>
      <c r="AF3" s="142"/>
      <c r="AG3" s="150"/>
    </row>
    <row r="4" customFormat="false" ht="26.25" hidden="false" customHeight="false" outlineLevel="0" collapsed="false">
      <c r="A4" s="153" t="s">
        <v>188</v>
      </c>
      <c r="B4" s="154" t="s">
        <v>189</v>
      </c>
      <c r="C4" s="154" t="n">
        <v>2</v>
      </c>
      <c r="D4" s="154" t="n">
        <v>3</v>
      </c>
      <c r="E4" s="154" t="n">
        <v>4</v>
      </c>
      <c r="F4" s="154" t="n">
        <v>5</v>
      </c>
      <c r="G4" s="154" t="n">
        <v>6</v>
      </c>
      <c r="H4" s="154" t="n">
        <v>7</v>
      </c>
      <c r="I4" s="155" t="s">
        <v>190</v>
      </c>
      <c r="J4" s="155" t="s">
        <v>191</v>
      </c>
      <c r="K4" s="156" t="s">
        <v>92</v>
      </c>
      <c r="L4" s="156" t="s">
        <v>93</v>
      </c>
      <c r="M4" s="157" t="s">
        <v>94</v>
      </c>
      <c r="N4" s="156" t="s">
        <v>46</v>
      </c>
      <c r="O4" s="156" t="s">
        <v>192</v>
      </c>
      <c r="P4" s="156" t="s">
        <v>47</v>
      </c>
      <c r="Q4" s="156" t="s">
        <v>193</v>
      </c>
      <c r="R4" s="156" t="s">
        <v>50</v>
      </c>
      <c r="S4" s="156" t="s">
        <v>48</v>
      </c>
      <c r="T4" s="156" t="s">
        <v>50</v>
      </c>
      <c r="U4" s="156" t="s">
        <v>51</v>
      </c>
      <c r="V4" s="158" t="s">
        <v>194</v>
      </c>
      <c r="W4" s="158" t="s">
        <v>49</v>
      </c>
      <c r="X4" s="159" t="s">
        <v>51</v>
      </c>
      <c r="Y4" s="159" t="s">
        <v>15</v>
      </c>
      <c r="Z4" s="159" t="s">
        <v>15</v>
      </c>
      <c r="AA4" s="159" t="s">
        <v>195</v>
      </c>
      <c r="AB4" s="159" t="s">
        <v>97</v>
      </c>
      <c r="AC4" s="159" t="s">
        <v>52</v>
      </c>
      <c r="AD4" s="159"/>
      <c r="AE4" s="160" t="s">
        <v>99</v>
      </c>
      <c r="AF4" s="160" t="s">
        <v>100</v>
      </c>
      <c r="AG4" s="161" t="s">
        <v>196</v>
      </c>
      <c r="AH4" s="159" t="s">
        <v>20</v>
      </c>
      <c r="AI4" s="159" t="s">
        <v>104</v>
      </c>
      <c r="AJ4" s="159" t="s">
        <v>50</v>
      </c>
      <c r="AK4" s="159" t="s">
        <v>16</v>
      </c>
      <c r="AL4" s="159" t="s">
        <v>99</v>
      </c>
      <c r="AM4" s="159" t="s">
        <v>100</v>
      </c>
      <c r="AN4" s="159" t="s">
        <v>197</v>
      </c>
      <c r="AO4" s="162" t="s">
        <v>106</v>
      </c>
      <c r="AP4" s="162" t="s">
        <v>107</v>
      </c>
      <c r="AQ4" s="162"/>
      <c r="AR4" s="162" t="s">
        <v>108</v>
      </c>
      <c r="AS4" s="162" t="s">
        <v>198</v>
      </c>
      <c r="AT4" s="162"/>
      <c r="AU4" s="162" t="s">
        <v>20</v>
      </c>
      <c r="AV4" s="162" t="s">
        <v>103</v>
      </c>
      <c r="AW4" s="163"/>
      <c r="AX4" s="163"/>
      <c r="AY4" s="163"/>
      <c r="AZ4" s="163"/>
      <c r="BA4" s="163"/>
    </row>
    <row r="5" customFormat="false" ht="12.75" hidden="false" customHeight="false" outlineLevel="0" collapsed="false">
      <c r="A5" s="164"/>
      <c r="B5" s="165"/>
      <c r="C5" s="165"/>
      <c r="D5" s="165"/>
      <c r="E5" s="165"/>
      <c r="F5" s="165"/>
      <c r="G5" s="165"/>
      <c r="H5" s="165"/>
      <c r="I5" s="166" t="s">
        <v>199</v>
      </c>
      <c r="J5" s="167"/>
      <c r="K5" s="168" t="e">
        <f aca="false">SUM(K6)</f>
        <v>#REF!</v>
      </c>
      <c r="L5" s="168" t="e">
        <f aca="false">SUM(L6)</f>
        <v>#REF!</v>
      </c>
      <c r="M5" s="168" t="e">
        <f aca="false">SUM(M6)</f>
        <v>#REF!</v>
      </c>
      <c r="N5" s="168" t="e">
        <f aca="false">SUM(N6)</f>
        <v>#REF!</v>
      </c>
      <c r="O5" s="168" t="e">
        <f aca="false">SUM(O6)</f>
        <v>#REF!</v>
      </c>
      <c r="P5" s="168" t="e">
        <f aca="false">SUM(P6)</f>
        <v>#REF!</v>
      </c>
      <c r="Q5" s="168" t="e">
        <f aca="false">SUM(Q6)</f>
        <v>#REF!</v>
      </c>
      <c r="R5" s="168" t="e">
        <f aca="false">SUM(R6)</f>
        <v>#REF!</v>
      </c>
      <c r="S5" s="168" t="e">
        <f aca="false">SUM(S6)</f>
        <v>#REF!</v>
      </c>
      <c r="T5" s="168" t="e">
        <f aca="false">SUM(T6)</f>
        <v>#REF!</v>
      </c>
      <c r="U5" s="168" t="e">
        <f aca="false">SUM(U6)</f>
        <v>#REF!</v>
      </c>
      <c r="V5" s="168" t="e">
        <f aca="false">SUM(V6)</f>
        <v>#DIV/0!</v>
      </c>
      <c r="W5" s="168" t="e">
        <f aca="false">SUM(W6)</f>
        <v>#REF!</v>
      </c>
      <c r="X5" s="168" t="e">
        <f aca="false">SUM(X6)</f>
        <v>#REF!</v>
      </c>
      <c r="Y5" s="168" t="e">
        <f aca="false">SUM(Y6)</f>
        <v>#REF!</v>
      </c>
      <c r="Z5" s="168" t="e">
        <f aca="false">SUM(Z6)</f>
        <v>#REF!</v>
      </c>
      <c r="AA5" s="168" t="e">
        <f aca="false">SUM(AA6)</f>
        <v>#REF!</v>
      </c>
      <c r="AB5" s="168" t="e">
        <f aca="false">SUM(AB6)</f>
        <v>#REF!</v>
      </c>
      <c r="AC5" s="168" t="e">
        <f aca="false">SUM(AC6)</f>
        <v>#REF!</v>
      </c>
      <c r="AD5" s="168" t="n">
        <f aca="false">SUM(AD6)</f>
        <v>6910000</v>
      </c>
      <c r="AE5" s="168" t="n">
        <f aca="false">SUM(AE6)</f>
        <v>0</v>
      </c>
      <c r="AF5" s="168" t="n">
        <f aca="false">SUM(AF6)</f>
        <v>0</v>
      </c>
      <c r="AG5" s="168" t="e">
        <f aca="false">SUM(AG6)</f>
        <v>#REF!</v>
      </c>
      <c r="AH5" s="168" t="n">
        <f aca="false">SUM(AH6)</f>
        <v>3651737.44</v>
      </c>
      <c r="AI5" s="168" t="n">
        <f aca="false">SUM(AI6)</f>
        <v>7402000</v>
      </c>
      <c r="AJ5" s="168" t="n">
        <f aca="false">SUM(AJ6)</f>
        <v>2046670.1</v>
      </c>
      <c r="AK5" s="168" t="n">
        <f aca="false">SUM(AK6)</f>
        <v>11430161.6</v>
      </c>
      <c r="AL5" s="168" t="n">
        <f aca="false">SUM(AL6)</f>
        <v>1263500</v>
      </c>
      <c r="AM5" s="168" t="n">
        <f aca="false">SUM(AM6)</f>
        <v>675500</v>
      </c>
      <c r="AN5" s="168" t="n">
        <f aca="false">SUM(AN6)</f>
        <v>12023161.6</v>
      </c>
      <c r="AO5" s="169" t="n">
        <f aca="false">SUM(AN5/$AN$2)</f>
        <v>1595747.77357489</v>
      </c>
      <c r="AP5" s="169" t="n">
        <f aca="false">SUM(AP6)</f>
        <v>13222500</v>
      </c>
      <c r="AQ5" s="169" t="n">
        <f aca="false">SUM(AQ6)</f>
        <v>0</v>
      </c>
      <c r="AR5" s="169" t="n">
        <f aca="false">SUM(AP5/$AN$2)</f>
        <v>1754927.33426239</v>
      </c>
      <c r="AS5" s="169" t="n">
        <f aca="false">SUM(AQ5/$AN$2)</f>
        <v>0</v>
      </c>
      <c r="AT5" s="169" t="n">
        <f aca="false">SUM(AR5/$AN$2)</f>
        <v>232918.884366898</v>
      </c>
      <c r="AU5" s="169" t="n">
        <f aca="false">SUM(AU6)</f>
        <v>341521.77</v>
      </c>
      <c r="AV5" s="170" t="n">
        <f aca="false">SUM(AU5/AR5*100)</f>
        <v>19.4607356858763</v>
      </c>
    </row>
    <row r="6" customFormat="false" ht="12.75" hidden="false" customHeight="false" outlineLevel="0" collapsed="false">
      <c r="A6" s="171"/>
      <c r="B6" s="172"/>
      <c r="C6" s="172"/>
      <c r="D6" s="172"/>
      <c r="E6" s="172"/>
      <c r="F6" s="172"/>
      <c r="G6" s="172"/>
      <c r="H6" s="172"/>
      <c r="I6" s="173" t="s">
        <v>200</v>
      </c>
      <c r="J6" s="174" t="s">
        <v>201</v>
      </c>
      <c r="K6" s="175" t="e">
        <f aca="false">SUM(K7+#REF!+K29)</f>
        <v>#REF!</v>
      </c>
      <c r="L6" s="175" t="e">
        <f aca="false">SUM(L7+#REF!+L29)</f>
        <v>#REF!</v>
      </c>
      <c r="M6" s="175" t="e">
        <f aca="false">SUM(M7+#REF!+M29)</f>
        <v>#REF!</v>
      </c>
      <c r="N6" s="175" t="e">
        <f aca="false">SUM(N7+N29)</f>
        <v>#REF!</v>
      </c>
      <c r="O6" s="175" t="e">
        <f aca="false">SUM(O7+O29)</f>
        <v>#REF!</v>
      </c>
      <c r="P6" s="175" t="e">
        <f aca="false">SUM(P7+P29)</f>
        <v>#REF!</v>
      </c>
      <c r="Q6" s="175" t="e">
        <f aca="false">SUM(Q7+Q29)</f>
        <v>#REF!</v>
      </c>
      <c r="R6" s="175" t="e">
        <f aca="false">SUM(R7+R29)</f>
        <v>#REF!</v>
      </c>
      <c r="S6" s="175" t="e">
        <f aca="false">SUM(S7+S29)</f>
        <v>#REF!</v>
      </c>
      <c r="T6" s="175" t="e">
        <f aca="false">SUM(T7+T29)</f>
        <v>#REF!</v>
      </c>
      <c r="U6" s="175" t="e">
        <f aca="false">SUM(U7+U29)</f>
        <v>#REF!</v>
      </c>
      <c r="V6" s="175" t="e">
        <f aca="false">SUM(V7+V29)</f>
        <v>#DIV/0!</v>
      </c>
      <c r="W6" s="175" t="e">
        <f aca="false">SUM(W7+W29)</f>
        <v>#REF!</v>
      </c>
      <c r="X6" s="175" t="e">
        <f aca="false">SUM(X7+X29)</f>
        <v>#REF!</v>
      </c>
      <c r="Y6" s="175" t="e">
        <f aca="false">SUM(Y7+Y29)</f>
        <v>#REF!</v>
      </c>
      <c r="Z6" s="175" t="e">
        <f aca="false">SUM(Z7+Z29)</f>
        <v>#REF!</v>
      </c>
      <c r="AA6" s="175" t="e">
        <f aca="false">SUM(AA7+AA29)</f>
        <v>#REF!</v>
      </c>
      <c r="AB6" s="175" t="e">
        <f aca="false">SUM(AB7+AB29)</f>
        <v>#REF!</v>
      </c>
      <c r="AC6" s="175" t="e">
        <f aca="false">SUM(AC7+AC29)</f>
        <v>#REF!</v>
      </c>
      <c r="AD6" s="175" t="n">
        <f aca="false">SUM(AD7+AD29)</f>
        <v>6910000</v>
      </c>
      <c r="AE6" s="175" t="n">
        <f aca="false">SUM(AE7+AE29)</f>
        <v>0</v>
      </c>
      <c r="AF6" s="175" t="n">
        <f aca="false">SUM(AF7+AF29)</f>
        <v>0</v>
      </c>
      <c r="AG6" s="175" t="e">
        <f aca="false">SUM(AG7+AG29)</f>
        <v>#REF!</v>
      </c>
      <c r="AH6" s="175" t="n">
        <f aca="false">SUM(AH7+AH29)</f>
        <v>3651737.44</v>
      </c>
      <c r="AI6" s="175" t="n">
        <f aca="false">SUM(AI7+AI29)</f>
        <v>7402000</v>
      </c>
      <c r="AJ6" s="175" t="n">
        <f aca="false">SUM(AJ7+AJ29)</f>
        <v>2046670.1</v>
      </c>
      <c r="AK6" s="175" t="n">
        <f aca="false">SUM(AK7+AK29)</f>
        <v>11430161.6</v>
      </c>
      <c r="AL6" s="175" t="n">
        <f aca="false">SUM(AL7+AL29)</f>
        <v>1263500</v>
      </c>
      <c r="AM6" s="175" t="n">
        <f aca="false">SUM(AM7+AM29)</f>
        <v>675500</v>
      </c>
      <c r="AN6" s="175" t="n">
        <f aca="false">SUM(AN7+AN29)</f>
        <v>12023161.6</v>
      </c>
      <c r="AO6" s="176" t="n">
        <f aca="false">SUM(AN6/$AN$2)</f>
        <v>1595747.77357489</v>
      </c>
      <c r="AP6" s="176" t="n">
        <f aca="false">SUM(AP7+AP29)</f>
        <v>13222500</v>
      </c>
      <c r="AQ6" s="176" t="n">
        <f aca="false">SUM(AQ7+AQ29)</f>
        <v>0</v>
      </c>
      <c r="AR6" s="176" t="n">
        <f aca="false">SUM(AP6/$AN$2)</f>
        <v>1754927.33426239</v>
      </c>
      <c r="AS6" s="176" t="n">
        <f aca="false">SUM(AS7+AS29)</f>
        <v>13434000</v>
      </c>
      <c r="AT6" s="176" t="n">
        <f aca="false">SUM(AT7+AT29)</f>
        <v>0</v>
      </c>
      <c r="AU6" s="176" t="n">
        <f aca="false">SUM(AU7+AU29)</f>
        <v>341521.77</v>
      </c>
      <c r="AV6" s="177" t="n">
        <f aca="false">SUM(AU6/AR6*100)</f>
        <v>19.4607356858763</v>
      </c>
    </row>
    <row r="7" customFormat="false" ht="12.75" hidden="false" customHeight="false" outlineLevel="0" collapsed="false">
      <c r="A7" s="178"/>
      <c r="B7" s="179"/>
      <c r="C7" s="179"/>
      <c r="D7" s="179"/>
      <c r="E7" s="179"/>
      <c r="F7" s="179"/>
      <c r="G7" s="179"/>
      <c r="H7" s="179"/>
      <c r="I7" s="180" t="s">
        <v>202</v>
      </c>
      <c r="J7" s="181" t="s">
        <v>203</v>
      </c>
      <c r="K7" s="182" t="e">
        <f aca="false">SUM(K10)</f>
        <v>#REF!</v>
      </c>
      <c r="L7" s="182" t="e">
        <f aca="false">SUM(L10)</f>
        <v>#REF!</v>
      </c>
      <c r="M7" s="182" t="e">
        <f aca="false">SUM(M10)</f>
        <v>#REF!</v>
      </c>
      <c r="N7" s="182" t="n">
        <f aca="false">SUM(N10)</f>
        <v>128000</v>
      </c>
      <c r="O7" s="182" t="n">
        <f aca="false">SUM(O10)</f>
        <v>128000</v>
      </c>
      <c r="P7" s="182" t="n">
        <f aca="false">SUM(P10)</f>
        <v>128000</v>
      </c>
      <c r="Q7" s="182" t="n">
        <f aca="false">SUM(Q10)</f>
        <v>128000</v>
      </c>
      <c r="R7" s="182" t="n">
        <f aca="false">SUM(R10)</f>
        <v>67838.38</v>
      </c>
      <c r="S7" s="182" t="n">
        <f aca="false">SUM(S10)</f>
        <v>135000</v>
      </c>
      <c r="T7" s="182" t="n">
        <f aca="false">SUM(T10)</f>
        <v>46004.14</v>
      </c>
      <c r="U7" s="182" t="n">
        <f aca="false">SUM(U10)</f>
        <v>0</v>
      </c>
      <c r="V7" s="182" t="n">
        <f aca="false">SUM(V10)</f>
        <v>946.666666666667</v>
      </c>
      <c r="W7" s="182" t="n">
        <f aca="false">SUM(W10)</f>
        <v>220000</v>
      </c>
      <c r="X7" s="182" t="n">
        <f aca="false">SUM(X10)</f>
        <v>160000</v>
      </c>
      <c r="Y7" s="182" t="n">
        <f aca="false">SUM(Y10)</f>
        <v>210000</v>
      </c>
      <c r="Z7" s="182" t="n">
        <f aca="false">SUM(Z10)</f>
        <v>193000</v>
      </c>
      <c r="AA7" s="182" t="n">
        <f aca="false">SUM(AA10)</f>
        <v>160000</v>
      </c>
      <c r="AB7" s="182" t="n">
        <f aca="false">SUM(AB10)</f>
        <v>78432.05</v>
      </c>
      <c r="AC7" s="182" t="n">
        <f aca="false">SUM(AC10)</f>
        <v>160000</v>
      </c>
      <c r="AD7" s="182" t="n">
        <f aca="false">SUM(AD10)</f>
        <v>150000</v>
      </c>
      <c r="AE7" s="182" t="n">
        <f aca="false">SUM(AE10)</f>
        <v>0</v>
      </c>
      <c r="AF7" s="182" t="n">
        <f aca="false">SUM(AF10)</f>
        <v>0</v>
      </c>
      <c r="AG7" s="182" t="n">
        <f aca="false">SUM(AG10)</f>
        <v>150000</v>
      </c>
      <c r="AH7" s="182" t="n">
        <f aca="false">SUM(AH10)</f>
        <v>99202.66</v>
      </c>
      <c r="AI7" s="182" t="n">
        <f aca="false">SUM(AI10)</f>
        <v>260000</v>
      </c>
      <c r="AJ7" s="182" t="n">
        <f aca="false">SUM(AJ10)</f>
        <v>83193.96</v>
      </c>
      <c r="AK7" s="182" t="n">
        <f aca="false">SUM(AK10)</f>
        <v>130000</v>
      </c>
      <c r="AL7" s="182" t="n">
        <f aca="false">SUM(AL10)</f>
        <v>0</v>
      </c>
      <c r="AM7" s="182" t="n">
        <f aca="false">SUM(AM10)</f>
        <v>0</v>
      </c>
      <c r="AN7" s="182" t="n">
        <f aca="false">SUM(AN10)</f>
        <v>130000</v>
      </c>
      <c r="AO7" s="176" t="n">
        <f aca="false">SUM(AN7/$AN$2)</f>
        <v>17253.9650939014</v>
      </c>
      <c r="AP7" s="183" t="n">
        <f aca="false">SUM(AP10)</f>
        <v>165000</v>
      </c>
      <c r="AQ7" s="183" t="n">
        <f aca="false">SUM(AQ10)</f>
        <v>0</v>
      </c>
      <c r="AR7" s="176" t="n">
        <f aca="false">SUM(AP7/$AN$2)</f>
        <v>21899.2633884133</v>
      </c>
      <c r="AS7" s="183" t="n">
        <f aca="false">SUM(AS10)</f>
        <v>130000</v>
      </c>
      <c r="AT7" s="183" t="n">
        <f aca="false">SUM(AT10)</f>
        <v>0</v>
      </c>
      <c r="AU7" s="176" t="n">
        <f aca="false">SUM(AU10)</f>
        <v>9270.45</v>
      </c>
      <c r="AV7" s="177" t="n">
        <f aca="false">SUM(AU7/AR7*100)</f>
        <v>42.3322457727273</v>
      </c>
    </row>
    <row r="8" customFormat="false" ht="12.75" hidden="true" customHeight="false" outlineLevel="0" collapsed="false">
      <c r="A8" s="178"/>
      <c r="B8" s="179"/>
      <c r="C8" s="179"/>
      <c r="D8" s="179"/>
      <c r="E8" s="179"/>
      <c r="F8" s="179"/>
      <c r="G8" s="179"/>
      <c r="H8" s="179"/>
      <c r="I8" s="180"/>
      <c r="J8" s="181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76"/>
      <c r="AP8" s="183"/>
      <c r="AQ8" s="183"/>
      <c r="AR8" s="176"/>
      <c r="AS8" s="183"/>
      <c r="AT8" s="183"/>
      <c r="AU8" s="176"/>
      <c r="AV8" s="177"/>
    </row>
    <row r="9" customFormat="false" ht="12.75" hidden="true" customHeight="false" outlineLevel="0" collapsed="false">
      <c r="A9" s="178"/>
      <c r="B9" s="179"/>
      <c r="C9" s="179"/>
      <c r="D9" s="179"/>
      <c r="E9" s="179"/>
      <c r="F9" s="179"/>
      <c r="G9" s="179"/>
      <c r="H9" s="179"/>
      <c r="I9" s="180"/>
      <c r="J9" s="181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76"/>
      <c r="AP9" s="183"/>
      <c r="AQ9" s="183"/>
      <c r="AR9" s="176"/>
      <c r="AS9" s="183"/>
      <c r="AT9" s="183"/>
      <c r="AU9" s="176"/>
      <c r="AV9" s="177"/>
    </row>
    <row r="10" customFormat="false" ht="12.75" hidden="false" customHeight="false" outlineLevel="0" collapsed="false">
      <c r="A10" s="184" t="s">
        <v>204</v>
      </c>
      <c r="B10" s="179"/>
      <c r="C10" s="179"/>
      <c r="D10" s="179"/>
      <c r="E10" s="179"/>
      <c r="F10" s="179"/>
      <c r="G10" s="179"/>
      <c r="H10" s="179"/>
      <c r="I10" s="180" t="s">
        <v>205</v>
      </c>
      <c r="J10" s="181"/>
      <c r="K10" s="182" t="e">
        <f aca="false">SUM(K11+K22)</f>
        <v>#REF!</v>
      </c>
      <c r="L10" s="182" t="e">
        <f aca="false">SUM(L11+L22)</f>
        <v>#REF!</v>
      </c>
      <c r="M10" s="182" t="e">
        <f aca="false">SUM(M11+M22)</f>
        <v>#REF!</v>
      </c>
      <c r="N10" s="182" t="n">
        <f aca="false">SUM(N11+N22)</f>
        <v>128000</v>
      </c>
      <c r="O10" s="182" t="n">
        <f aca="false">SUM(O11+O22)</f>
        <v>128000</v>
      </c>
      <c r="P10" s="182" t="n">
        <f aca="false">SUM(P11+P22)</f>
        <v>128000</v>
      </c>
      <c r="Q10" s="182" t="n">
        <f aca="false">SUM(Q11+Q22)</f>
        <v>128000</v>
      </c>
      <c r="R10" s="182" t="n">
        <f aca="false">SUM(R11+R22)</f>
        <v>67838.38</v>
      </c>
      <c r="S10" s="182" t="n">
        <f aca="false">SUM(S11+S22)</f>
        <v>135000</v>
      </c>
      <c r="T10" s="182" t="n">
        <f aca="false">SUM(T11+T22)</f>
        <v>46004.14</v>
      </c>
      <c r="U10" s="182" t="n">
        <f aca="false">SUM(U11+U22)</f>
        <v>0</v>
      </c>
      <c r="V10" s="182" t="n">
        <f aca="false">SUM(V11+V22)</f>
        <v>946.666666666667</v>
      </c>
      <c r="W10" s="182" t="n">
        <f aca="false">SUM(W11+W22)</f>
        <v>220000</v>
      </c>
      <c r="X10" s="182" t="n">
        <f aca="false">SUM(X11+X22)</f>
        <v>160000</v>
      </c>
      <c r="Y10" s="182" t="n">
        <f aca="false">SUM(Y11+Y22)</f>
        <v>210000</v>
      </c>
      <c r="Z10" s="182" t="n">
        <f aca="false">SUM(Z11+Z22)</f>
        <v>193000</v>
      </c>
      <c r="AA10" s="182" t="n">
        <f aca="false">SUM(AA11+AA22)</f>
        <v>160000</v>
      </c>
      <c r="AB10" s="182" t="n">
        <f aca="false">SUM(AB11+AB22)</f>
        <v>78432.05</v>
      </c>
      <c r="AC10" s="182" t="n">
        <f aca="false">SUM(AC11+AC22)</f>
        <v>160000</v>
      </c>
      <c r="AD10" s="182" t="n">
        <f aca="false">SUM(AD11+AD22)</f>
        <v>150000</v>
      </c>
      <c r="AE10" s="182" t="n">
        <f aca="false">SUM(AE11+AE22)</f>
        <v>0</v>
      </c>
      <c r="AF10" s="182" t="n">
        <f aca="false">SUM(AF11+AF22)</f>
        <v>0</v>
      </c>
      <c r="AG10" s="182" t="n">
        <f aca="false">SUM(AG11+AG22)</f>
        <v>150000</v>
      </c>
      <c r="AH10" s="182" t="n">
        <f aca="false">SUM(AH11+AH22)</f>
        <v>99202.66</v>
      </c>
      <c r="AI10" s="182" t="n">
        <f aca="false">SUM(AI11+AI22)</f>
        <v>260000</v>
      </c>
      <c r="AJ10" s="182" t="n">
        <f aca="false">SUM(AJ11+AJ22)</f>
        <v>83193.96</v>
      </c>
      <c r="AK10" s="182" t="n">
        <f aca="false">SUM(AK11+AK22)</f>
        <v>130000</v>
      </c>
      <c r="AL10" s="182" t="n">
        <f aca="false">SUM(AL11+AL22)</f>
        <v>0</v>
      </c>
      <c r="AM10" s="182" t="n">
        <f aca="false">SUM(AM11+AM22)</f>
        <v>0</v>
      </c>
      <c r="AN10" s="182" t="n">
        <f aca="false">SUM(AN11+AN22)</f>
        <v>130000</v>
      </c>
      <c r="AO10" s="176" t="n">
        <f aca="false">SUM(AN10/$AN$2)</f>
        <v>17253.9650939014</v>
      </c>
      <c r="AP10" s="183" t="n">
        <f aca="false">SUM(AP11+AP22)</f>
        <v>165000</v>
      </c>
      <c r="AQ10" s="183" t="n">
        <f aca="false">SUM(AQ11+AQ22)</f>
        <v>0</v>
      </c>
      <c r="AR10" s="176" t="n">
        <f aca="false">SUM(AP10/$AN$2)</f>
        <v>21899.2633884133</v>
      </c>
      <c r="AS10" s="183" t="n">
        <f aca="false">SUM(AS11+AS22)</f>
        <v>130000</v>
      </c>
      <c r="AT10" s="183" t="n">
        <f aca="false">SUM(AT11+AT22)</f>
        <v>0</v>
      </c>
      <c r="AU10" s="176" t="n">
        <f aca="false">SUM(AU11+AU22)</f>
        <v>9270.45</v>
      </c>
      <c r="AV10" s="177" t="n">
        <f aca="false">SUM(AU10/AR10*100)</f>
        <v>42.3322457727273</v>
      </c>
    </row>
    <row r="11" customFormat="false" ht="12.75" hidden="false" customHeight="false" outlineLevel="0" collapsed="false">
      <c r="A11" s="178" t="s">
        <v>206</v>
      </c>
      <c r="B11" s="172"/>
      <c r="C11" s="172"/>
      <c r="D11" s="172"/>
      <c r="E11" s="172"/>
      <c r="F11" s="172"/>
      <c r="G11" s="172"/>
      <c r="H11" s="172"/>
      <c r="I11" s="185" t="s">
        <v>207</v>
      </c>
      <c r="J11" s="186" t="s">
        <v>208</v>
      </c>
      <c r="K11" s="187" t="e">
        <f aca="false">SUM(K12)</f>
        <v>#REF!</v>
      </c>
      <c r="L11" s="187" t="e">
        <f aca="false">SUM(L12)</f>
        <v>#REF!</v>
      </c>
      <c r="M11" s="187" t="e">
        <f aca="false">SUM(M12)</f>
        <v>#REF!</v>
      </c>
      <c r="N11" s="187" t="n">
        <f aca="false">SUM(N12)</f>
        <v>108000</v>
      </c>
      <c r="O11" s="187" t="n">
        <f aca="false">SUM(O12)</f>
        <v>108000</v>
      </c>
      <c r="P11" s="187" t="n">
        <f aca="false">SUM(P12)</f>
        <v>108000</v>
      </c>
      <c r="Q11" s="187" t="n">
        <f aca="false">SUM(Q12)</f>
        <v>108000</v>
      </c>
      <c r="R11" s="187" t="n">
        <f aca="false">SUM(R12)</f>
        <v>57838.38</v>
      </c>
      <c r="S11" s="187" t="n">
        <f aca="false">SUM(S12)</f>
        <v>115000</v>
      </c>
      <c r="T11" s="187" t="n">
        <f aca="false">SUM(T12)</f>
        <v>41004.14</v>
      </c>
      <c r="U11" s="187" t="n">
        <f aca="false">SUM(U12)</f>
        <v>0</v>
      </c>
      <c r="V11" s="187" t="n">
        <f aca="false">SUM(V12)</f>
        <v>846.666666666667</v>
      </c>
      <c r="W11" s="187" t="n">
        <f aca="false">SUM(W12)</f>
        <v>200000</v>
      </c>
      <c r="X11" s="187" t="n">
        <f aca="false">SUM(X12)</f>
        <v>130000</v>
      </c>
      <c r="Y11" s="187" t="n">
        <f aca="false">SUM(Y12)</f>
        <v>180000</v>
      </c>
      <c r="Z11" s="187" t="n">
        <f aca="false">SUM(Z12)</f>
        <v>163000</v>
      </c>
      <c r="AA11" s="187" t="n">
        <f aca="false">SUM(AA12)</f>
        <v>130000</v>
      </c>
      <c r="AB11" s="187" t="n">
        <f aca="false">SUM(AB12)</f>
        <v>65932.05</v>
      </c>
      <c r="AC11" s="187" t="n">
        <f aca="false">SUM(AC12)</f>
        <v>130000</v>
      </c>
      <c r="AD11" s="187" t="n">
        <f aca="false">SUM(AD12)</f>
        <v>120000</v>
      </c>
      <c r="AE11" s="187" t="n">
        <f aca="false">SUM(AE12)</f>
        <v>0</v>
      </c>
      <c r="AF11" s="187" t="n">
        <f aca="false">SUM(AF12)</f>
        <v>0</v>
      </c>
      <c r="AG11" s="187" t="n">
        <f aca="false">SUM(AG12)</f>
        <v>120000</v>
      </c>
      <c r="AH11" s="187" t="n">
        <f aca="false">SUM(AH12)</f>
        <v>84202.66</v>
      </c>
      <c r="AI11" s="187" t="n">
        <f aca="false">SUM(AI12)</f>
        <v>220000</v>
      </c>
      <c r="AJ11" s="187" t="n">
        <f aca="false">SUM(AJ12)</f>
        <v>73193.96</v>
      </c>
      <c r="AK11" s="187" t="n">
        <f aca="false">SUM(AK12)</f>
        <v>90000</v>
      </c>
      <c r="AL11" s="187" t="n">
        <f aca="false">SUM(AL12)</f>
        <v>0</v>
      </c>
      <c r="AM11" s="187" t="n">
        <f aca="false">SUM(AM12)</f>
        <v>0</v>
      </c>
      <c r="AN11" s="187" t="n">
        <f aca="false">SUM(AN12)</f>
        <v>90000</v>
      </c>
      <c r="AO11" s="176" t="n">
        <f aca="false">SUM(AN11/$AN$2)</f>
        <v>11945.0527573163</v>
      </c>
      <c r="AP11" s="188" t="n">
        <f aca="false">SUM(AP12)</f>
        <v>125000</v>
      </c>
      <c r="AQ11" s="188" t="n">
        <f aca="false">SUM(AQ12)</f>
        <v>0</v>
      </c>
      <c r="AR11" s="176" t="n">
        <f aca="false">SUM(AP11/$AN$2)</f>
        <v>16590.3510518283</v>
      </c>
      <c r="AS11" s="188" t="n">
        <f aca="false">SUM(AS12)</f>
        <v>90000</v>
      </c>
      <c r="AT11" s="188" t="n">
        <f aca="false">SUM(AT12)</f>
        <v>0</v>
      </c>
      <c r="AU11" s="176" t="n">
        <f aca="false">SUM(AU12)</f>
        <v>7943.2</v>
      </c>
      <c r="AV11" s="177" t="n">
        <f aca="false">SUM(AU11/AR11*100)</f>
        <v>47.87843232</v>
      </c>
    </row>
    <row r="12" customFormat="false" ht="12.75" hidden="false" customHeight="false" outlineLevel="0" collapsed="false">
      <c r="A12" s="178"/>
      <c r="B12" s="172"/>
      <c r="C12" s="172"/>
      <c r="D12" s="172"/>
      <c r="E12" s="172"/>
      <c r="F12" s="172"/>
      <c r="G12" s="172"/>
      <c r="H12" s="172"/>
      <c r="I12" s="185" t="s">
        <v>209</v>
      </c>
      <c r="J12" s="186"/>
      <c r="K12" s="187" t="e">
        <f aca="false">SUM(K15)</f>
        <v>#REF!</v>
      </c>
      <c r="L12" s="187" t="e">
        <f aca="false">SUM(L15)</f>
        <v>#REF!</v>
      </c>
      <c r="M12" s="187" t="e">
        <f aca="false">SUM(M15)</f>
        <v>#REF!</v>
      </c>
      <c r="N12" s="187" t="n">
        <f aca="false">SUM(N15)</f>
        <v>108000</v>
      </c>
      <c r="O12" s="187" t="n">
        <f aca="false">SUM(O15)</f>
        <v>108000</v>
      </c>
      <c r="P12" s="187" t="n">
        <f aca="false">SUM(P15)</f>
        <v>108000</v>
      </c>
      <c r="Q12" s="187" t="n">
        <f aca="false">SUM(Q15)</f>
        <v>108000</v>
      </c>
      <c r="R12" s="187" t="n">
        <f aca="false">SUM(R15)</f>
        <v>57838.38</v>
      </c>
      <c r="S12" s="187" t="n">
        <f aca="false">SUM(S15)</f>
        <v>115000</v>
      </c>
      <c r="T12" s="187" t="n">
        <f aca="false">SUM(T15)</f>
        <v>41004.14</v>
      </c>
      <c r="U12" s="187" t="n">
        <f aca="false">SUM(U15)</f>
        <v>0</v>
      </c>
      <c r="V12" s="187" t="n">
        <f aca="false">SUM(V15)</f>
        <v>846.666666666667</v>
      </c>
      <c r="W12" s="187" t="n">
        <f aca="false">SUM(W15)</f>
        <v>200000</v>
      </c>
      <c r="X12" s="187" t="n">
        <f aca="false">SUM(X15)</f>
        <v>130000</v>
      </c>
      <c r="Y12" s="187" t="n">
        <f aca="false">SUM(Y15)</f>
        <v>180000</v>
      </c>
      <c r="Z12" s="187" t="n">
        <f aca="false">SUM(Z15)</f>
        <v>163000</v>
      </c>
      <c r="AA12" s="187" t="n">
        <f aca="false">SUM(AA15)</f>
        <v>130000</v>
      </c>
      <c r="AB12" s="187" t="n">
        <f aca="false">SUM(AB15)</f>
        <v>65932.05</v>
      </c>
      <c r="AC12" s="187" t="n">
        <f aca="false">SUM(AC15)</f>
        <v>130000</v>
      </c>
      <c r="AD12" s="187" t="n">
        <f aca="false">SUM(AD15)</f>
        <v>120000</v>
      </c>
      <c r="AE12" s="187" t="n">
        <f aca="false">SUM(AE15)</f>
        <v>0</v>
      </c>
      <c r="AF12" s="187" t="n">
        <f aca="false">SUM(AF15)</f>
        <v>0</v>
      </c>
      <c r="AG12" s="187" t="n">
        <f aca="false">SUM(AG15)</f>
        <v>120000</v>
      </c>
      <c r="AH12" s="187" t="n">
        <f aca="false">SUM(AH15)</f>
        <v>84202.66</v>
      </c>
      <c r="AI12" s="187" t="n">
        <f aca="false">SUM(AI15)</f>
        <v>220000</v>
      </c>
      <c r="AJ12" s="187" t="n">
        <f aca="false">SUM(AJ15)</f>
        <v>73193.96</v>
      </c>
      <c r="AK12" s="187" t="n">
        <f aca="false">SUM(AK15)</f>
        <v>90000</v>
      </c>
      <c r="AL12" s="187" t="n">
        <f aca="false">SUM(AL15)</f>
        <v>0</v>
      </c>
      <c r="AM12" s="187" t="n">
        <f aca="false">SUM(AM15)</f>
        <v>0</v>
      </c>
      <c r="AN12" s="187" t="n">
        <f aca="false">SUM(AN15)</f>
        <v>90000</v>
      </c>
      <c r="AO12" s="176" t="n">
        <f aca="false">SUM(AN12/$AN$2)</f>
        <v>11945.0527573163</v>
      </c>
      <c r="AP12" s="188" t="n">
        <f aca="false">SUM(AP15)</f>
        <v>125000</v>
      </c>
      <c r="AQ12" s="188" t="n">
        <f aca="false">SUM(AQ15)</f>
        <v>0</v>
      </c>
      <c r="AR12" s="176" t="n">
        <f aca="false">SUM(AP12/$AN$2)</f>
        <v>16590.3510518283</v>
      </c>
      <c r="AS12" s="188" t="n">
        <f aca="false">SUM(AS15)</f>
        <v>90000</v>
      </c>
      <c r="AT12" s="188" t="n">
        <f aca="false">SUM(AT15)</f>
        <v>0</v>
      </c>
      <c r="AU12" s="176" t="n">
        <f aca="false">SUM(AU13:AU14)</f>
        <v>7943.2</v>
      </c>
      <c r="AV12" s="177" t="n">
        <f aca="false">SUM(AU12/AR12*100)</f>
        <v>47.87843232</v>
      </c>
    </row>
    <row r="13" customFormat="false" ht="12.75" hidden="false" customHeight="false" outlineLevel="0" collapsed="false">
      <c r="A13" s="178"/>
      <c r="B13" s="172" t="s">
        <v>210</v>
      </c>
      <c r="C13" s="172"/>
      <c r="D13" s="172"/>
      <c r="E13" s="172"/>
      <c r="F13" s="172"/>
      <c r="G13" s="172"/>
      <c r="H13" s="172"/>
      <c r="I13" s="185" t="s">
        <v>211</v>
      </c>
      <c r="J13" s="186" t="s">
        <v>114</v>
      </c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 t="n">
        <v>90000</v>
      </c>
      <c r="AO13" s="176" t="n">
        <f aca="false">SUM(AN13/$AN$2)</f>
        <v>11945.0527573163</v>
      </c>
      <c r="AP13" s="188" t="n">
        <f aca="false">SUM(AP15)</f>
        <v>125000</v>
      </c>
      <c r="AQ13" s="188" t="n">
        <f aca="false">SUM(AQ15)</f>
        <v>0</v>
      </c>
      <c r="AR13" s="176" t="n">
        <v>6590.35</v>
      </c>
      <c r="AS13" s="188" t="n">
        <f aca="false">SUM(AS15)</f>
        <v>90000</v>
      </c>
      <c r="AT13" s="188" t="n">
        <f aca="false">SUM(AT15)</f>
        <v>0</v>
      </c>
      <c r="AU13" s="176" t="n">
        <f aca="false">SUM(AW18+AW21)</f>
        <v>3007.26</v>
      </c>
      <c r="AV13" s="177" t="n">
        <f aca="false">SUM(AU13/AR13*100)</f>
        <v>45.6312638934199</v>
      </c>
    </row>
    <row r="14" customFormat="false" ht="12.75" hidden="false" customHeight="false" outlineLevel="0" collapsed="false">
      <c r="A14" s="178"/>
      <c r="B14" s="172" t="s">
        <v>229</v>
      </c>
      <c r="C14" s="172"/>
      <c r="D14" s="172"/>
      <c r="E14" s="172"/>
      <c r="F14" s="172"/>
      <c r="G14" s="172"/>
      <c r="H14" s="172"/>
      <c r="I14" s="201" t="s">
        <v>230</v>
      </c>
      <c r="J14" s="186" t="s">
        <v>28</v>
      </c>
      <c r="K14" s="172"/>
      <c r="L14" s="172"/>
      <c r="M14" s="172"/>
      <c r="N14" s="172"/>
      <c r="O14" s="172"/>
      <c r="P14" s="201" t="s">
        <v>230</v>
      </c>
      <c r="Q14" s="186" t="s">
        <v>28</v>
      </c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76"/>
      <c r="AP14" s="188"/>
      <c r="AQ14" s="188"/>
      <c r="AR14" s="176" t="n">
        <v>10000</v>
      </c>
      <c r="AS14" s="188"/>
      <c r="AT14" s="188"/>
      <c r="AU14" s="176" t="n">
        <v>4935.94</v>
      </c>
      <c r="AV14" s="177"/>
    </row>
    <row r="15" customFormat="false" ht="12.75" hidden="false" customHeight="false" outlineLevel="0" collapsed="false">
      <c r="A15" s="189"/>
      <c r="B15" s="190"/>
      <c r="C15" s="190"/>
      <c r="D15" s="190"/>
      <c r="E15" s="190"/>
      <c r="F15" s="190"/>
      <c r="G15" s="190"/>
      <c r="H15" s="190"/>
      <c r="I15" s="191" t="n">
        <v>3</v>
      </c>
      <c r="J15" s="84" t="s">
        <v>64</v>
      </c>
      <c r="K15" s="192" t="e">
        <f aca="false">SUM(K16)</f>
        <v>#REF!</v>
      </c>
      <c r="L15" s="192" t="e">
        <f aca="false">SUM(L16)</f>
        <v>#REF!</v>
      </c>
      <c r="M15" s="192" t="e">
        <f aca="false">SUM(M16)</f>
        <v>#REF!</v>
      </c>
      <c r="N15" s="192" t="n">
        <f aca="false">SUM(N16)</f>
        <v>108000</v>
      </c>
      <c r="O15" s="192" t="n">
        <f aca="false">SUM(O16)</f>
        <v>108000</v>
      </c>
      <c r="P15" s="192" t="n">
        <f aca="false">SUM(P16)</f>
        <v>108000</v>
      </c>
      <c r="Q15" s="192" t="n">
        <f aca="false">SUM(Q16)</f>
        <v>108000</v>
      </c>
      <c r="R15" s="192" t="n">
        <f aca="false">SUM(R16)</f>
        <v>57838.38</v>
      </c>
      <c r="S15" s="192" t="n">
        <f aca="false">SUM(S16)</f>
        <v>115000</v>
      </c>
      <c r="T15" s="192" t="n">
        <f aca="false">SUM(T16)</f>
        <v>41004.14</v>
      </c>
      <c r="U15" s="192" t="n">
        <f aca="false">SUM(U16)</f>
        <v>0</v>
      </c>
      <c r="V15" s="192" t="n">
        <f aca="false">SUM(V16)</f>
        <v>846.666666666667</v>
      </c>
      <c r="W15" s="192" t="n">
        <f aca="false">SUM(W16)</f>
        <v>200000</v>
      </c>
      <c r="X15" s="192" t="n">
        <f aca="false">SUM(X16)</f>
        <v>130000</v>
      </c>
      <c r="Y15" s="192" t="n">
        <f aca="false">SUM(Y16)</f>
        <v>180000</v>
      </c>
      <c r="Z15" s="192" t="n">
        <f aca="false">SUM(Z16)</f>
        <v>163000</v>
      </c>
      <c r="AA15" s="192" t="n">
        <f aca="false">SUM(AA16)</f>
        <v>130000</v>
      </c>
      <c r="AB15" s="192" t="n">
        <f aca="false">SUM(AB16)</f>
        <v>65932.05</v>
      </c>
      <c r="AC15" s="192" t="n">
        <f aca="false">SUM(AC16)</f>
        <v>130000</v>
      </c>
      <c r="AD15" s="192" t="n">
        <f aca="false">SUM(AD16)</f>
        <v>120000</v>
      </c>
      <c r="AE15" s="192" t="n">
        <f aca="false">SUM(AE16)</f>
        <v>0</v>
      </c>
      <c r="AF15" s="192" t="n">
        <f aca="false">SUM(AF16)</f>
        <v>0</v>
      </c>
      <c r="AG15" s="192" t="n">
        <f aca="false">SUM(AG16)</f>
        <v>120000</v>
      </c>
      <c r="AH15" s="192" t="n">
        <f aca="false">SUM(AH16)</f>
        <v>84202.66</v>
      </c>
      <c r="AI15" s="192" t="n">
        <f aca="false">SUM(AI16)</f>
        <v>220000</v>
      </c>
      <c r="AJ15" s="192" t="n">
        <f aca="false">SUM(AJ16)</f>
        <v>73193.96</v>
      </c>
      <c r="AK15" s="192" t="n">
        <f aca="false">SUM(AK16)</f>
        <v>90000</v>
      </c>
      <c r="AL15" s="192" t="n">
        <f aca="false">SUM(AL16)</f>
        <v>0</v>
      </c>
      <c r="AM15" s="192" t="n">
        <f aca="false">SUM(AM16)</f>
        <v>0</v>
      </c>
      <c r="AN15" s="192" t="n">
        <f aca="false">SUM(AN16)</f>
        <v>90000</v>
      </c>
      <c r="AO15" s="176" t="n">
        <f aca="false">SUM(AN15/$AN$2)</f>
        <v>11945.0527573163</v>
      </c>
      <c r="AP15" s="176" t="n">
        <f aca="false">SUM(AP16)</f>
        <v>125000</v>
      </c>
      <c r="AQ15" s="176" t="n">
        <f aca="false">SUM(AQ16)</f>
        <v>0</v>
      </c>
      <c r="AR15" s="176" t="n">
        <f aca="false">SUM(AP15/$AN$2)</f>
        <v>16590.3510518283</v>
      </c>
      <c r="AS15" s="176" t="n">
        <f aca="false">SUM(AS16)</f>
        <v>90000</v>
      </c>
      <c r="AT15" s="176" t="n">
        <f aca="false">SUM(AT16)</f>
        <v>0</v>
      </c>
      <c r="AU15" s="176" t="n">
        <f aca="false">SUM(AU16)</f>
        <v>7943.2</v>
      </c>
      <c r="AV15" s="177" t="n">
        <f aca="false">SUM(AU15/AR15*100)</f>
        <v>47.87843232</v>
      </c>
    </row>
    <row r="16" customFormat="false" ht="12.75" hidden="false" customHeight="false" outlineLevel="0" collapsed="false">
      <c r="A16" s="189"/>
      <c r="B16" s="190"/>
      <c r="C16" s="190"/>
      <c r="D16" s="190"/>
      <c r="E16" s="190"/>
      <c r="F16" s="190"/>
      <c r="G16" s="190"/>
      <c r="H16" s="190"/>
      <c r="I16" s="191" t="n">
        <v>32</v>
      </c>
      <c r="J16" s="84" t="s">
        <v>66</v>
      </c>
      <c r="K16" s="192" t="e">
        <f aca="false">SUM(#REF!+K17)</f>
        <v>#REF!</v>
      </c>
      <c r="L16" s="192" t="e">
        <f aca="false">SUM(#REF!+L17)</f>
        <v>#REF!</v>
      </c>
      <c r="M16" s="192" t="e">
        <f aca="false">SUM(#REF!+M17)</f>
        <v>#REF!</v>
      </c>
      <c r="N16" s="192" t="n">
        <f aca="false">SUM(N17)</f>
        <v>108000</v>
      </c>
      <c r="O16" s="192" t="n">
        <f aca="false">SUM(O17)</f>
        <v>108000</v>
      </c>
      <c r="P16" s="192" t="n">
        <f aca="false">SUM(P17)</f>
        <v>108000</v>
      </c>
      <c r="Q16" s="192" t="n">
        <f aca="false">SUM(Q17)</f>
        <v>108000</v>
      </c>
      <c r="R16" s="192" t="n">
        <f aca="false">SUM(R17)</f>
        <v>57838.38</v>
      </c>
      <c r="S16" s="192" t="n">
        <f aca="false">SUM(S17)</f>
        <v>115000</v>
      </c>
      <c r="T16" s="192" t="n">
        <f aca="false">SUM(T17)</f>
        <v>41004.14</v>
      </c>
      <c r="U16" s="192" t="n">
        <f aca="false">SUM(U17)</f>
        <v>0</v>
      </c>
      <c r="V16" s="192" t="n">
        <f aca="false">SUM(V17)</f>
        <v>846.666666666667</v>
      </c>
      <c r="W16" s="192" t="n">
        <f aca="false">SUM(W17)</f>
        <v>200000</v>
      </c>
      <c r="X16" s="192" t="n">
        <f aca="false">SUM(X17)</f>
        <v>130000</v>
      </c>
      <c r="Y16" s="192" t="n">
        <f aca="false">SUM(Y17)</f>
        <v>180000</v>
      </c>
      <c r="Z16" s="192" t="n">
        <f aca="false">SUM(Z17)</f>
        <v>163000</v>
      </c>
      <c r="AA16" s="192" t="n">
        <f aca="false">SUM(AA17)</f>
        <v>130000</v>
      </c>
      <c r="AB16" s="192" t="n">
        <f aca="false">SUM(AB17)</f>
        <v>65932.05</v>
      </c>
      <c r="AC16" s="192" t="n">
        <f aca="false">SUM(AC17)</f>
        <v>130000</v>
      </c>
      <c r="AD16" s="192" t="n">
        <f aca="false">SUM(AD17)</f>
        <v>120000</v>
      </c>
      <c r="AE16" s="192" t="n">
        <f aca="false">SUM(AE17)</f>
        <v>0</v>
      </c>
      <c r="AF16" s="192" t="n">
        <f aca="false">SUM(AF17)</f>
        <v>0</v>
      </c>
      <c r="AG16" s="192" t="n">
        <f aca="false">SUM(AG17)</f>
        <v>120000</v>
      </c>
      <c r="AH16" s="192" t="n">
        <f aca="false">SUM(AH17)</f>
        <v>84202.66</v>
      </c>
      <c r="AI16" s="192" t="n">
        <f aca="false">SUM(AI17)</f>
        <v>220000</v>
      </c>
      <c r="AJ16" s="192" t="n">
        <f aca="false">SUM(AJ17)</f>
        <v>73193.96</v>
      </c>
      <c r="AK16" s="192" t="n">
        <f aca="false">SUM(AK17)</f>
        <v>90000</v>
      </c>
      <c r="AL16" s="192" t="n">
        <f aca="false">SUM(AL17)</f>
        <v>0</v>
      </c>
      <c r="AM16" s="192" t="n">
        <f aca="false">SUM(AM17)</f>
        <v>0</v>
      </c>
      <c r="AN16" s="192" t="n">
        <f aca="false">SUM(AN17)</f>
        <v>90000</v>
      </c>
      <c r="AO16" s="176" t="n">
        <f aca="false">SUM(AN16/$AN$2)</f>
        <v>11945.0527573163</v>
      </c>
      <c r="AP16" s="176" t="n">
        <f aca="false">SUM(AP17)</f>
        <v>125000</v>
      </c>
      <c r="AQ16" s="176"/>
      <c r="AR16" s="176" t="n">
        <f aca="false">SUM(AP16/$AN$2)</f>
        <v>16590.3510518283</v>
      </c>
      <c r="AS16" s="176" t="n">
        <v>90000</v>
      </c>
      <c r="AT16" s="176"/>
      <c r="AU16" s="176" t="n">
        <f aca="false">SUM(AU17)</f>
        <v>7943.2</v>
      </c>
      <c r="AV16" s="177" t="n">
        <f aca="false">SUM(AU16/AR16*100)</f>
        <v>47.87843232</v>
      </c>
    </row>
    <row r="17" customFormat="false" ht="12.75" hidden="false" customHeight="false" outlineLevel="0" collapsed="false">
      <c r="A17" s="193"/>
      <c r="B17" s="194" t="s">
        <v>83</v>
      </c>
      <c r="C17" s="194"/>
      <c r="D17" s="194"/>
      <c r="E17" s="194"/>
      <c r="F17" s="194"/>
      <c r="G17" s="194"/>
      <c r="H17" s="194"/>
      <c r="I17" s="195" t="n">
        <v>329</v>
      </c>
      <c r="J17" s="196" t="s">
        <v>212</v>
      </c>
      <c r="K17" s="197" t="n">
        <f aca="false">SUM(K18:K21)</f>
        <v>0</v>
      </c>
      <c r="L17" s="197" t="n">
        <f aca="false">SUM(L18:L21)</f>
        <v>0</v>
      </c>
      <c r="M17" s="197" t="n">
        <f aca="false">SUM(M18:M21)</f>
        <v>0</v>
      </c>
      <c r="N17" s="197" t="n">
        <f aca="false">SUM(N18:N21)</f>
        <v>108000</v>
      </c>
      <c r="O17" s="197" t="n">
        <f aca="false">SUM(O18:O21)</f>
        <v>108000</v>
      </c>
      <c r="P17" s="197" t="n">
        <f aca="false">SUM(P18:P21)</f>
        <v>108000</v>
      </c>
      <c r="Q17" s="197" t="n">
        <f aca="false">SUM(Q18:Q21)</f>
        <v>108000</v>
      </c>
      <c r="R17" s="197" t="n">
        <f aca="false">SUM(R18:R21)</f>
        <v>57838.38</v>
      </c>
      <c r="S17" s="197" t="n">
        <f aca="false">SUM(S18:S21)</f>
        <v>115000</v>
      </c>
      <c r="T17" s="197" t="n">
        <f aca="false">SUM(T18:T21)</f>
        <v>41004.14</v>
      </c>
      <c r="U17" s="197" t="n">
        <f aca="false">SUM(U18:U21)</f>
        <v>0</v>
      </c>
      <c r="V17" s="197" t="n">
        <f aca="false">SUM(V18:V21)</f>
        <v>846.666666666667</v>
      </c>
      <c r="W17" s="197" t="n">
        <f aca="false">SUM(W18:W21)</f>
        <v>200000</v>
      </c>
      <c r="X17" s="197" t="n">
        <f aca="false">SUM(X18:X21)</f>
        <v>130000</v>
      </c>
      <c r="Y17" s="197" t="n">
        <f aca="false">SUM(Y18:Y21)</f>
        <v>180000</v>
      </c>
      <c r="Z17" s="197" t="n">
        <f aca="false">SUM(Z18:Z21)</f>
        <v>163000</v>
      </c>
      <c r="AA17" s="197" t="n">
        <f aca="false">SUM(AA18:AA21)</f>
        <v>130000</v>
      </c>
      <c r="AB17" s="197" t="n">
        <f aca="false">SUM(AB18:AB21)</f>
        <v>65932.05</v>
      </c>
      <c r="AC17" s="197" t="n">
        <f aca="false">SUM(AC18:AC21)</f>
        <v>130000</v>
      </c>
      <c r="AD17" s="197" t="n">
        <f aca="false">SUM(AD18:AD21)</f>
        <v>120000</v>
      </c>
      <c r="AE17" s="197" t="n">
        <f aca="false">SUM(AE18:AE21)</f>
        <v>0</v>
      </c>
      <c r="AF17" s="197" t="n">
        <f aca="false">SUM(AF18:AF21)</f>
        <v>0</v>
      </c>
      <c r="AG17" s="197" t="n">
        <f aca="false">SUM(AG18:AG21)</f>
        <v>120000</v>
      </c>
      <c r="AH17" s="197" t="n">
        <f aca="false">SUM(AH18:AH21)</f>
        <v>84202.66</v>
      </c>
      <c r="AI17" s="197" t="n">
        <f aca="false">SUM(AI18:AI21)</f>
        <v>220000</v>
      </c>
      <c r="AJ17" s="197" t="n">
        <f aca="false">SUM(AJ18:AJ21)</f>
        <v>73193.96</v>
      </c>
      <c r="AK17" s="197" t="n">
        <f aca="false">SUM(AK18:AK21)</f>
        <v>90000</v>
      </c>
      <c r="AL17" s="197" t="n">
        <f aca="false">SUM(AL18:AL21)</f>
        <v>0</v>
      </c>
      <c r="AM17" s="197" t="n">
        <f aca="false">SUM(AM18:AM21)</f>
        <v>0</v>
      </c>
      <c r="AN17" s="197" t="n">
        <f aca="false">SUM(AN18:AN21)</f>
        <v>90000</v>
      </c>
      <c r="AO17" s="176" t="n">
        <f aca="false">SUM(AN17/$AN$2)</f>
        <v>11945.0527573163</v>
      </c>
      <c r="AP17" s="188" t="n">
        <f aca="false">SUM(AP18:AP21)</f>
        <v>125000</v>
      </c>
      <c r="AQ17" s="188"/>
      <c r="AR17" s="176" t="n">
        <f aca="false">SUM(AP17/$AN$2)</f>
        <v>16590.3510518283</v>
      </c>
      <c r="AS17" s="176" t="n">
        <f aca="false">SUM(AQ17/$AN$2)</f>
        <v>0</v>
      </c>
      <c r="AT17" s="176" t="n">
        <f aca="false">SUM(AR17/$AN$2)</f>
        <v>2201.91798418319</v>
      </c>
      <c r="AU17" s="176" t="n">
        <f aca="false">SUM(AU18:AU21)</f>
        <v>7943.2</v>
      </c>
      <c r="AV17" s="177" t="n">
        <f aca="false">SUM(AU17/AR17*100)</f>
        <v>47.87843232</v>
      </c>
    </row>
    <row r="18" customFormat="false" ht="12.75" hidden="false" customHeight="false" outlineLevel="0" collapsed="false">
      <c r="A18" s="193"/>
      <c r="B18" s="194"/>
      <c r="C18" s="194"/>
      <c r="D18" s="194"/>
      <c r="E18" s="194"/>
      <c r="F18" s="194"/>
      <c r="G18" s="194"/>
      <c r="H18" s="194"/>
      <c r="I18" s="195" t="n">
        <v>32911</v>
      </c>
      <c r="J18" s="196" t="s">
        <v>213</v>
      </c>
      <c r="K18" s="197"/>
      <c r="L18" s="197"/>
      <c r="M18" s="197"/>
      <c r="N18" s="197" t="n">
        <v>100000</v>
      </c>
      <c r="O18" s="197" t="n">
        <v>100000</v>
      </c>
      <c r="P18" s="197" t="n">
        <v>100000</v>
      </c>
      <c r="Q18" s="197" t="n">
        <v>100000</v>
      </c>
      <c r="R18" s="197" t="n">
        <v>28652.38</v>
      </c>
      <c r="S18" s="197" t="n">
        <v>80000</v>
      </c>
      <c r="T18" s="197" t="n">
        <v>36253.9</v>
      </c>
      <c r="U18" s="197"/>
      <c r="V18" s="176" t="n">
        <f aca="false">S18/P18*100</f>
        <v>80</v>
      </c>
      <c r="W18" s="188" t="n">
        <v>80000</v>
      </c>
      <c r="X18" s="197" t="n">
        <v>100000</v>
      </c>
      <c r="Y18" s="197" t="n">
        <v>100000</v>
      </c>
      <c r="Z18" s="197" t="n">
        <v>100000</v>
      </c>
      <c r="AA18" s="197" t="n">
        <v>100000</v>
      </c>
      <c r="AB18" s="197" t="n">
        <v>19829.59</v>
      </c>
      <c r="AC18" s="197" t="n">
        <v>100000</v>
      </c>
      <c r="AD18" s="197" t="n">
        <v>80000</v>
      </c>
      <c r="AE18" s="197"/>
      <c r="AF18" s="197"/>
      <c r="AG18" s="198" t="n">
        <v>80000</v>
      </c>
      <c r="AH18" s="197" t="n">
        <v>60839.65</v>
      </c>
      <c r="AI18" s="197" t="n">
        <v>80000</v>
      </c>
      <c r="AJ18" s="129" t="n">
        <v>27663.23</v>
      </c>
      <c r="AK18" s="197" t="n">
        <v>50000</v>
      </c>
      <c r="AL18" s="197"/>
      <c r="AM18" s="197"/>
      <c r="AN18" s="129" t="n">
        <f aca="false">SUM(AK18+AL18-AM18)</f>
        <v>50000</v>
      </c>
      <c r="AO18" s="176" t="n">
        <f aca="false">SUM(AN18/$AN$2)</f>
        <v>6636.1404207313</v>
      </c>
      <c r="AP18" s="131" t="n">
        <v>50000</v>
      </c>
      <c r="AQ18" s="131"/>
      <c r="AR18" s="176" t="n">
        <f aca="false">SUM(AP18/$AN$2)</f>
        <v>6636.1404207313</v>
      </c>
      <c r="AS18" s="131"/>
      <c r="AT18" s="131"/>
      <c r="AU18" s="176" t="n">
        <v>2617.64</v>
      </c>
      <c r="AV18" s="177" t="n">
        <f aca="false">SUM(AU18/AR18*100)</f>
        <v>39.44521716</v>
      </c>
      <c r="AW18" s="176" t="n">
        <v>2617.64</v>
      </c>
      <c r="BB18" s="19" t="n">
        <f aca="false">SUM(AW18+AX18+AY18+AZ18+BA18)</f>
        <v>2617.64</v>
      </c>
      <c r="BC18" s="143" t="n">
        <f aca="false">SUM(AU18-BB18)</f>
        <v>0</v>
      </c>
    </row>
    <row r="19" customFormat="false" ht="12.75" hidden="false" customHeight="false" outlineLevel="0" collapsed="false">
      <c r="A19" s="193"/>
      <c r="B19" s="194"/>
      <c r="C19" s="194"/>
      <c r="D19" s="194"/>
      <c r="E19" s="194"/>
      <c r="F19" s="194"/>
      <c r="G19" s="194"/>
      <c r="H19" s="194"/>
      <c r="I19" s="195" t="n">
        <v>32921</v>
      </c>
      <c r="J19" s="196" t="s">
        <v>214</v>
      </c>
      <c r="K19" s="197"/>
      <c r="L19" s="197"/>
      <c r="M19" s="197"/>
      <c r="N19" s="197" t="n">
        <v>5000</v>
      </c>
      <c r="O19" s="197" t="n">
        <v>5000</v>
      </c>
      <c r="P19" s="197" t="n">
        <v>5000</v>
      </c>
      <c r="Q19" s="197" t="n">
        <v>5000</v>
      </c>
      <c r="R19" s="197" t="n">
        <v>25856.88</v>
      </c>
      <c r="S19" s="197" t="n">
        <v>30000</v>
      </c>
      <c r="T19" s="197" t="n">
        <v>1754.19</v>
      </c>
      <c r="U19" s="197"/>
      <c r="V19" s="176" t="n">
        <f aca="false">S19/P19*100</f>
        <v>600</v>
      </c>
      <c r="W19" s="188" t="n">
        <v>15000</v>
      </c>
      <c r="X19" s="197" t="n">
        <v>15000</v>
      </c>
      <c r="Y19" s="197" t="n">
        <v>15000</v>
      </c>
      <c r="Z19" s="197" t="n">
        <v>15000</v>
      </c>
      <c r="AA19" s="197" t="n">
        <v>15000</v>
      </c>
      <c r="AB19" s="197" t="n">
        <v>1916.2</v>
      </c>
      <c r="AC19" s="197" t="n">
        <v>15000</v>
      </c>
      <c r="AD19" s="197" t="n">
        <v>15000</v>
      </c>
      <c r="AE19" s="197"/>
      <c r="AF19" s="197"/>
      <c r="AG19" s="198" t="n">
        <f aca="false">SUM(AC19+AE19-AF19)</f>
        <v>15000</v>
      </c>
      <c r="AH19" s="197" t="n">
        <v>1596.84</v>
      </c>
      <c r="AI19" s="197" t="n">
        <v>15000</v>
      </c>
      <c r="AJ19" s="129" t="n">
        <v>0</v>
      </c>
      <c r="AK19" s="197" t="n">
        <v>15000</v>
      </c>
      <c r="AL19" s="197"/>
      <c r="AM19" s="197"/>
      <c r="AN19" s="129" t="n">
        <f aca="false">SUM(AK19+AL19-AM19)</f>
        <v>15000</v>
      </c>
      <c r="AO19" s="176" t="n">
        <f aca="false">SUM(AN19/$AN$2)</f>
        <v>1990.84212621939</v>
      </c>
      <c r="AP19" s="131" t="n">
        <v>15000</v>
      </c>
      <c r="AQ19" s="131"/>
      <c r="AR19" s="176" t="n">
        <f aca="false">SUM(AP19/$AN$2)</f>
        <v>1990.84212621939</v>
      </c>
      <c r="AS19" s="131"/>
      <c r="AT19" s="131"/>
      <c r="AU19" s="176"/>
      <c r="AV19" s="177" t="n">
        <f aca="false">SUM(AU19/AR19*100)</f>
        <v>0</v>
      </c>
      <c r="AW19" s="176"/>
      <c r="BB19" s="19" t="n">
        <f aca="false">SUM(AW19+AX19+AY19+AZ19+BA19)</f>
        <v>0</v>
      </c>
      <c r="BC19" s="143" t="n">
        <f aca="false">SUM(AU19-BB19)</f>
        <v>0</v>
      </c>
    </row>
    <row r="20" customFormat="false" ht="12.75" hidden="false" customHeight="false" outlineLevel="0" collapsed="false">
      <c r="A20" s="193"/>
      <c r="B20" s="194"/>
      <c r="C20" s="194"/>
      <c r="D20" s="194"/>
      <c r="E20" s="194"/>
      <c r="F20" s="194"/>
      <c r="G20" s="194"/>
      <c r="H20" s="194"/>
      <c r="I20" s="195" t="n">
        <v>32931</v>
      </c>
      <c r="J20" s="196" t="s">
        <v>215</v>
      </c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76"/>
      <c r="W20" s="188" t="n">
        <v>100000</v>
      </c>
      <c r="X20" s="197"/>
      <c r="Y20" s="197" t="n">
        <v>50000</v>
      </c>
      <c r="Z20" s="197" t="n">
        <v>35000</v>
      </c>
      <c r="AA20" s="197" t="n">
        <v>0</v>
      </c>
      <c r="AB20" s="197" t="n">
        <v>33526.45</v>
      </c>
      <c r="AC20" s="197" t="n">
        <v>0</v>
      </c>
      <c r="AD20" s="197"/>
      <c r="AE20" s="197"/>
      <c r="AF20" s="197"/>
      <c r="AG20" s="198" t="n">
        <f aca="false">SUM(AC20+AE20-AF20)</f>
        <v>0</v>
      </c>
      <c r="AH20" s="197"/>
      <c r="AI20" s="197" t="n">
        <v>100000</v>
      </c>
      <c r="AJ20" s="129" t="n">
        <v>32350.4</v>
      </c>
      <c r="AK20" s="197" t="n">
        <v>0</v>
      </c>
      <c r="AL20" s="197"/>
      <c r="AM20" s="197"/>
      <c r="AN20" s="129" t="n">
        <f aca="false">SUM(AK20+AL20-AM20)</f>
        <v>0</v>
      </c>
      <c r="AO20" s="176" t="n">
        <f aca="false">SUM(AN20/$AN$2)</f>
        <v>0</v>
      </c>
      <c r="AP20" s="131" t="n">
        <v>30000</v>
      </c>
      <c r="AQ20" s="131"/>
      <c r="AR20" s="176" t="n">
        <f aca="false">SUM(AP20/$AN$2)</f>
        <v>3981.68425243878</v>
      </c>
      <c r="AS20" s="131"/>
      <c r="AT20" s="131"/>
      <c r="AU20" s="176" t="n">
        <v>4935.94</v>
      </c>
      <c r="AV20" s="177" t="n">
        <f aca="false">SUM(AU20/AR20*100)</f>
        <v>123.9661331</v>
      </c>
      <c r="AW20" s="176"/>
      <c r="AY20" s="19" t="n">
        <v>4935.94</v>
      </c>
      <c r="BB20" s="19" t="n">
        <f aca="false">SUM(AW20+AX20+AY20+AZ20+BA20)</f>
        <v>4935.94</v>
      </c>
      <c r="BC20" s="143" t="n">
        <f aca="false">SUM(AU20-BB20)</f>
        <v>0</v>
      </c>
    </row>
    <row r="21" customFormat="false" ht="12.75" hidden="false" customHeight="false" outlineLevel="0" collapsed="false">
      <c r="A21" s="193"/>
      <c r="B21" s="194"/>
      <c r="C21" s="194"/>
      <c r="D21" s="194"/>
      <c r="E21" s="194"/>
      <c r="F21" s="194"/>
      <c r="G21" s="194"/>
      <c r="H21" s="194"/>
      <c r="I21" s="195" t="n">
        <v>32921</v>
      </c>
      <c r="J21" s="196" t="s">
        <v>216</v>
      </c>
      <c r="K21" s="197"/>
      <c r="L21" s="197"/>
      <c r="M21" s="197"/>
      <c r="N21" s="197" t="n">
        <v>3000</v>
      </c>
      <c r="O21" s="197" t="n">
        <v>3000</v>
      </c>
      <c r="P21" s="197" t="n">
        <v>3000</v>
      </c>
      <c r="Q21" s="197" t="n">
        <v>3000</v>
      </c>
      <c r="R21" s="197" t="n">
        <v>3329.12</v>
      </c>
      <c r="S21" s="197" t="n">
        <v>5000</v>
      </c>
      <c r="T21" s="197" t="n">
        <v>2996.05</v>
      </c>
      <c r="U21" s="197"/>
      <c r="V21" s="176" t="n">
        <f aca="false">S21/P21*100</f>
        <v>166.666666666667</v>
      </c>
      <c r="W21" s="188" t="n">
        <v>5000</v>
      </c>
      <c r="X21" s="197" t="n">
        <v>15000</v>
      </c>
      <c r="Y21" s="197" t="n">
        <v>15000</v>
      </c>
      <c r="Z21" s="197" t="n">
        <v>13000</v>
      </c>
      <c r="AA21" s="188" t="n">
        <v>15000</v>
      </c>
      <c r="AB21" s="197" t="n">
        <v>10659.81</v>
      </c>
      <c r="AC21" s="188" t="n">
        <v>15000</v>
      </c>
      <c r="AD21" s="188" t="n">
        <v>25000</v>
      </c>
      <c r="AE21" s="188"/>
      <c r="AF21" s="188"/>
      <c r="AG21" s="198" t="n">
        <v>25000</v>
      </c>
      <c r="AH21" s="188" t="n">
        <v>21766.17</v>
      </c>
      <c r="AI21" s="188" t="n">
        <v>25000</v>
      </c>
      <c r="AJ21" s="129" t="n">
        <v>13180.33</v>
      </c>
      <c r="AK21" s="197" t="n">
        <v>25000</v>
      </c>
      <c r="AL21" s="197"/>
      <c r="AM21" s="197"/>
      <c r="AN21" s="129" t="n">
        <f aca="false">SUM(AK21+AL21-AM21)</f>
        <v>25000</v>
      </c>
      <c r="AO21" s="176" t="n">
        <f aca="false">SUM(AN21/$AN$2)</f>
        <v>3318.07021036565</v>
      </c>
      <c r="AP21" s="131" t="n">
        <v>30000</v>
      </c>
      <c r="AQ21" s="131"/>
      <c r="AR21" s="176" t="n">
        <f aca="false">SUM(AP21/$AN$2)</f>
        <v>3981.68425243878</v>
      </c>
      <c r="AS21" s="131"/>
      <c r="AT21" s="131"/>
      <c r="AU21" s="176" t="n">
        <v>389.62</v>
      </c>
      <c r="AV21" s="177" t="n">
        <f aca="false">SUM(AU21/AR21*100)</f>
        <v>9.7853063</v>
      </c>
      <c r="AW21" s="176" t="n">
        <v>389.62</v>
      </c>
      <c r="BB21" s="19" t="n">
        <f aca="false">SUM(AW21+AX21+AY21+AZ21+BA21)</f>
        <v>389.62</v>
      </c>
      <c r="BC21" s="143" t="n">
        <f aca="false">SUM(AU21-BB21)</f>
        <v>0</v>
      </c>
    </row>
    <row r="22" customFormat="false" ht="12.75" hidden="false" customHeight="false" outlineLevel="0" collapsed="false">
      <c r="A22" s="178" t="s">
        <v>217</v>
      </c>
      <c r="B22" s="172"/>
      <c r="C22" s="172"/>
      <c r="D22" s="172"/>
      <c r="E22" s="172"/>
      <c r="F22" s="172"/>
      <c r="G22" s="172"/>
      <c r="H22" s="172"/>
      <c r="I22" s="185" t="s">
        <v>207</v>
      </c>
      <c r="J22" s="186" t="s">
        <v>218</v>
      </c>
      <c r="K22" s="187" t="n">
        <f aca="false">SUM(K23)</f>
        <v>0</v>
      </c>
      <c r="L22" s="187" t="n">
        <f aca="false">SUM(L23)</f>
        <v>22000</v>
      </c>
      <c r="M22" s="187" t="n">
        <f aca="false">SUM(M23)</f>
        <v>22000</v>
      </c>
      <c r="N22" s="187" t="n">
        <f aca="false">SUM(N23)</f>
        <v>20000</v>
      </c>
      <c r="O22" s="187" t="n">
        <f aca="false">SUM(O23)</f>
        <v>20000</v>
      </c>
      <c r="P22" s="187" t="n">
        <f aca="false">SUM(P23)</f>
        <v>20000</v>
      </c>
      <c r="Q22" s="187" t="n">
        <f aca="false">SUM(Q23)</f>
        <v>20000</v>
      </c>
      <c r="R22" s="187" t="n">
        <f aca="false">SUM(R23)</f>
        <v>10000</v>
      </c>
      <c r="S22" s="187" t="n">
        <f aca="false">SUM(S23)</f>
        <v>20000</v>
      </c>
      <c r="T22" s="187" t="n">
        <f aca="false">SUM(T23)</f>
        <v>5000</v>
      </c>
      <c r="U22" s="187" t="n">
        <f aca="false">SUM(U23)</f>
        <v>0</v>
      </c>
      <c r="V22" s="187" t="n">
        <f aca="false">SUM(V23)</f>
        <v>100</v>
      </c>
      <c r="W22" s="187" t="n">
        <f aca="false">SUM(W23)</f>
        <v>20000</v>
      </c>
      <c r="X22" s="187" t="n">
        <f aca="false">SUM(X23)</f>
        <v>30000</v>
      </c>
      <c r="Y22" s="187" t="n">
        <f aca="false">SUM(Y23)</f>
        <v>30000</v>
      </c>
      <c r="Z22" s="187" t="n">
        <f aca="false">SUM(Z23)</f>
        <v>30000</v>
      </c>
      <c r="AA22" s="187" t="n">
        <f aca="false">SUM(AA23)</f>
        <v>30000</v>
      </c>
      <c r="AB22" s="187" t="n">
        <f aca="false">SUM(AB23)</f>
        <v>12500</v>
      </c>
      <c r="AC22" s="187" t="n">
        <f aca="false">SUM(AC23)</f>
        <v>30000</v>
      </c>
      <c r="AD22" s="187" t="n">
        <f aca="false">SUM(AD23)</f>
        <v>30000</v>
      </c>
      <c r="AE22" s="187" t="n">
        <f aca="false">SUM(AE23)</f>
        <v>0</v>
      </c>
      <c r="AF22" s="187" t="n">
        <f aca="false">SUM(AF23)</f>
        <v>0</v>
      </c>
      <c r="AG22" s="187" t="n">
        <f aca="false">SUM(AG23)</f>
        <v>30000</v>
      </c>
      <c r="AH22" s="187" t="n">
        <f aca="false">SUM(AH23)</f>
        <v>15000</v>
      </c>
      <c r="AI22" s="187" t="n">
        <f aca="false">SUM(AI23)</f>
        <v>40000</v>
      </c>
      <c r="AJ22" s="187" t="n">
        <f aca="false">SUM(AJ23)</f>
        <v>10000</v>
      </c>
      <c r="AK22" s="187" t="n">
        <f aca="false">SUM(AK23)</f>
        <v>40000</v>
      </c>
      <c r="AL22" s="187" t="n">
        <f aca="false">SUM(AL23)</f>
        <v>0</v>
      </c>
      <c r="AM22" s="187" t="n">
        <f aca="false">SUM(AM23)</f>
        <v>0</v>
      </c>
      <c r="AN22" s="187" t="n">
        <f aca="false">SUM(AN23)</f>
        <v>40000</v>
      </c>
      <c r="AO22" s="176" t="n">
        <f aca="false">SUM(AN22/$AN$2)</f>
        <v>5308.91233658504</v>
      </c>
      <c r="AP22" s="188" t="n">
        <f aca="false">SUM(AP23)</f>
        <v>40000</v>
      </c>
      <c r="AQ22" s="188" t="n">
        <f aca="false">SUM(AQ23)</f>
        <v>0</v>
      </c>
      <c r="AR22" s="176" t="n">
        <f aca="false">SUM(AP22/$AN$2)</f>
        <v>5308.91233658504</v>
      </c>
      <c r="AS22" s="188" t="n">
        <f aca="false">SUM(AS23)</f>
        <v>40000</v>
      </c>
      <c r="AT22" s="188" t="n">
        <f aca="false">SUM(AT23)</f>
        <v>0</v>
      </c>
      <c r="AU22" s="176" t="n">
        <f aca="false">SUM(AU23)</f>
        <v>1327.25</v>
      </c>
      <c r="AV22" s="177" t="n">
        <f aca="false">SUM(AU22/AR22*100)</f>
        <v>25.0004128125</v>
      </c>
      <c r="AW22" s="176"/>
      <c r="BB22" s="19" t="n">
        <f aca="false">SUM(AW22+AX22+AY22+AZ22+BA22)</f>
        <v>0</v>
      </c>
      <c r="BC22" s="143" t="n">
        <f aca="false">SUM(AU22-BB22)</f>
        <v>1327.25</v>
      </c>
    </row>
    <row r="23" customFormat="false" ht="12.75" hidden="false" customHeight="false" outlineLevel="0" collapsed="false">
      <c r="A23" s="178"/>
      <c r="B23" s="172"/>
      <c r="C23" s="172"/>
      <c r="D23" s="172"/>
      <c r="E23" s="172"/>
      <c r="F23" s="172"/>
      <c r="G23" s="172"/>
      <c r="H23" s="172"/>
      <c r="I23" s="185" t="s">
        <v>209</v>
      </c>
      <c r="J23" s="186"/>
      <c r="K23" s="187" t="n">
        <f aca="false">SUM(K25)</f>
        <v>0</v>
      </c>
      <c r="L23" s="187" t="n">
        <f aca="false">SUM(L25)</f>
        <v>22000</v>
      </c>
      <c r="M23" s="187" t="n">
        <f aca="false">SUM(M25)</f>
        <v>22000</v>
      </c>
      <c r="N23" s="187" t="n">
        <f aca="false">SUM(N25)</f>
        <v>20000</v>
      </c>
      <c r="O23" s="187" t="n">
        <f aca="false">SUM(O25)</f>
        <v>20000</v>
      </c>
      <c r="P23" s="187" t="n">
        <f aca="false">SUM(P25)</f>
        <v>20000</v>
      </c>
      <c r="Q23" s="187" t="n">
        <f aca="false">SUM(Q25)</f>
        <v>20000</v>
      </c>
      <c r="R23" s="187" t="n">
        <f aca="false">SUM(R25)</f>
        <v>10000</v>
      </c>
      <c r="S23" s="187" t="n">
        <f aca="false">SUM(S25)</f>
        <v>20000</v>
      </c>
      <c r="T23" s="187" t="n">
        <f aca="false">SUM(T25)</f>
        <v>5000</v>
      </c>
      <c r="U23" s="187" t="n">
        <f aca="false">SUM(U25)</f>
        <v>0</v>
      </c>
      <c r="V23" s="187" t="n">
        <f aca="false">SUM(V25)</f>
        <v>100</v>
      </c>
      <c r="W23" s="187" t="n">
        <f aca="false">SUM(W25)</f>
        <v>20000</v>
      </c>
      <c r="X23" s="187" t="n">
        <f aca="false">SUM(X25)</f>
        <v>30000</v>
      </c>
      <c r="Y23" s="187" t="n">
        <f aca="false">SUM(Y25)</f>
        <v>30000</v>
      </c>
      <c r="Z23" s="187" t="n">
        <f aca="false">SUM(Z25)</f>
        <v>30000</v>
      </c>
      <c r="AA23" s="187" t="n">
        <f aca="false">SUM(AA25)</f>
        <v>30000</v>
      </c>
      <c r="AB23" s="187" t="n">
        <f aca="false">SUM(AB25)</f>
        <v>12500</v>
      </c>
      <c r="AC23" s="187" t="n">
        <f aca="false">SUM(AC25)</f>
        <v>30000</v>
      </c>
      <c r="AD23" s="187" t="n">
        <f aca="false">SUM(AD25)</f>
        <v>30000</v>
      </c>
      <c r="AE23" s="187" t="n">
        <f aca="false">SUM(AE25)</f>
        <v>0</v>
      </c>
      <c r="AF23" s="187" t="n">
        <f aca="false">SUM(AF25)</f>
        <v>0</v>
      </c>
      <c r="AG23" s="187" t="n">
        <f aca="false">SUM(AG25)</f>
        <v>30000</v>
      </c>
      <c r="AH23" s="187" t="n">
        <f aca="false">SUM(AH25)</f>
        <v>15000</v>
      </c>
      <c r="AI23" s="187" t="n">
        <f aca="false">SUM(AI25)</f>
        <v>40000</v>
      </c>
      <c r="AJ23" s="187" t="n">
        <f aca="false">SUM(AJ25)</f>
        <v>10000</v>
      </c>
      <c r="AK23" s="187" t="n">
        <f aca="false">SUM(AK25)</f>
        <v>40000</v>
      </c>
      <c r="AL23" s="187" t="n">
        <f aca="false">SUM(AL25)</f>
        <v>0</v>
      </c>
      <c r="AM23" s="187" t="n">
        <f aca="false">SUM(AM25)</f>
        <v>0</v>
      </c>
      <c r="AN23" s="187" t="n">
        <f aca="false">SUM(AN25)</f>
        <v>40000</v>
      </c>
      <c r="AO23" s="176" t="n">
        <f aca="false">SUM(AN23/$AN$2)</f>
        <v>5308.91233658504</v>
      </c>
      <c r="AP23" s="188" t="n">
        <f aca="false">SUM(AP25)</f>
        <v>40000</v>
      </c>
      <c r="AQ23" s="188" t="n">
        <f aca="false">SUM(AQ25)</f>
        <v>0</v>
      </c>
      <c r="AR23" s="176" t="n">
        <f aca="false">SUM(AP23/$AN$2)</f>
        <v>5308.91233658504</v>
      </c>
      <c r="AS23" s="188" t="n">
        <f aca="false">SUM(AS25)</f>
        <v>40000</v>
      </c>
      <c r="AT23" s="188" t="n">
        <f aca="false">SUM(AT25)</f>
        <v>0</v>
      </c>
      <c r="AU23" s="176" t="n">
        <f aca="false">SUM(AU24)</f>
        <v>1327.25</v>
      </c>
      <c r="AV23" s="177" t="n">
        <f aca="false">SUM(AU23/AR23*100)</f>
        <v>25.0004128125</v>
      </c>
      <c r="AW23" s="176"/>
      <c r="BB23" s="19" t="n">
        <f aca="false">SUM(AW23+AX23+AY23+AZ23+BA23)</f>
        <v>0</v>
      </c>
      <c r="BC23" s="143" t="n">
        <f aca="false">SUM(AU23-BB23)</f>
        <v>1327.25</v>
      </c>
    </row>
    <row r="24" customFormat="false" ht="12.75" hidden="false" customHeight="false" outlineLevel="0" collapsed="false">
      <c r="A24" s="178"/>
      <c r="B24" s="172" t="s">
        <v>210</v>
      </c>
      <c r="C24" s="172"/>
      <c r="D24" s="172"/>
      <c r="E24" s="172"/>
      <c r="F24" s="172"/>
      <c r="G24" s="172"/>
      <c r="H24" s="172"/>
      <c r="I24" s="185" t="s">
        <v>211</v>
      </c>
      <c r="J24" s="186" t="s">
        <v>114</v>
      </c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 t="n">
        <v>40000</v>
      </c>
      <c r="AO24" s="176" t="n">
        <f aca="false">SUM(AN24/$AN$2)</f>
        <v>5308.91233658504</v>
      </c>
      <c r="AP24" s="188" t="n">
        <v>40000</v>
      </c>
      <c r="AQ24" s="188" t="n">
        <v>40000</v>
      </c>
      <c r="AR24" s="176" t="n">
        <f aca="false">SUM(AP24/$AN$2)</f>
        <v>5308.91233658504</v>
      </c>
      <c r="AS24" s="188" t="n">
        <v>40000</v>
      </c>
      <c r="AT24" s="188" t="n">
        <v>40000</v>
      </c>
      <c r="AU24" s="176" t="n">
        <f aca="false">SUM(AU25)</f>
        <v>1327.25</v>
      </c>
      <c r="AV24" s="177" t="n">
        <f aca="false">SUM(AU24/AR24*100)</f>
        <v>25.0004128125</v>
      </c>
      <c r="AW24" s="176"/>
      <c r="BC24" s="143" t="n">
        <f aca="false">SUM(AU24-BB24)</f>
        <v>1327.25</v>
      </c>
    </row>
    <row r="25" customFormat="false" ht="12.75" hidden="false" customHeight="false" outlineLevel="0" collapsed="false">
      <c r="A25" s="189"/>
      <c r="B25" s="190"/>
      <c r="C25" s="190"/>
      <c r="D25" s="190"/>
      <c r="E25" s="190"/>
      <c r="F25" s="190"/>
      <c r="G25" s="190"/>
      <c r="H25" s="190"/>
      <c r="I25" s="191" t="n">
        <v>3</v>
      </c>
      <c r="J25" s="84" t="s">
        <v>64</v>
      </c>
      <c r="K25" s="192" t="n">
        <f aca="false">SUM(K26)</f>
        <v>0</v>
      </c>
      <c r="L25" s="192" t="n">
        <f aca="false">SUM(L26)</f>
        <v>22000</v>
      </c>
      <c r="M25" s="192" t="n">
        <f aca="false">SUM(M26)</f>
        <v>22000</v>
      </c>
      <c r="N25" s="192" t="n">
        <f aca="false">SUM(N26)</f>
        <v>20000</v>
      </c>
      <c r="O25" s="192" t="n">
        <f aca="false">SUM(O26)</f>
        <v>20000</v>
      </c>
      <c r="P25" s="192" t="n">
        <f aca="false">SUM(P26)</f>
        <v>20000</v>
      </c>
      <c r="Q25" s="192" t="n">
        <f aca="false">SUM(Q26)</f>
        <v>20000</v>
      </c>
      <c r="R25" s="192" t="n">
        <f aca="false">SUM(R26)</f>
        <v>10000</v>
      </c>
      <c r="S25" s="192" t="n">
        <f aca="false">SUM(S26)</f>
        <v>20000</v>
      </c>
      <c r="T25" s="192" t="n">
        <f aca="false">SUM(T26)</f>
        <v>5000</v>
      </c>
      <c r="U25" s="192" t="n">
        <f aca="false">SUM(U26)</f>
        <v>0</v>
      </c>
      <c r="V25" s="192" t="n">
        <f aca="false">SUM(V26)</f>
        <v>100</v>
      </c>
      <c r="W25" s="192" t="n">
        <f aca="false">SUM(W26)</f>
        <v>20000</v>
      </c>
      <c r="X25" s="192" t="n">
        <f aca="false">SUM(X26)</f>
        <v>30000</v>
      </c>
      <c r="Y25" s="192" t="n">
        <f aca="false">SUM(Y26)</f>
        <v>30000</v>
      </c>
      <c r="Z25" s="192" t="n">
        <f aca="false">SUM(Z26)</f>
        <v>30000</v>
      </c>
      <c r="AA25" s="192" t="n">
        <f aca="false">SUM(AA26)</f>
        <v>30000</v>
      </c>
      <c r="AB25" s="192" t="n">
        <f aca="false">SUM(AB26)</f>
        <v>12500</v>
      </c>
      <c r="AC25" s="192" t="n">
        <f aca="false">SUM(AC26)</f>
        <v>30000</v>
      </c>
      <c r="AD25" s="192" t="n">
        <f aca="false">SUM(AD26)</f>
        <v>30000</v>
      </c>
      <c r="AE25" s="192" t="n">
        <f aca="false">SUM(AE26)</f>
        <v>0</v>
      </c>
      <c r="AF25" s="192" t="n">
        <f aca="false">SUM(AF26)</f>
        <v>0</v>
      </c>
      <c r="AG25" s="192" t="n">
        <f aca="false">SUM(AG26)</f>
        <v>30000</v>
      </c>
      <c r="AH25" s="192" t="n">
        <f aca="false">SUM(AH26)</f>
        <v>15000</v>
      </c>
      <c r="AI25" s="192" t="n">
        <f aca="false">SUM(AI26)</f>
        <v>40000</v>
      </c>
      <c r="AJ25" s="192" t="n">
        <f aca="false">SUM(AJ26)</f>
        <v>10000</v>
      </c>
      <c r="AK25" s="192" t="n">
        <f aca="false">SUM(AK26)</f>
        <v>40000</v>
      </c>
      <c r="AL25" s="192" t="n">
        <f aca="false">SUM(AL26)</f>
        <v>0</v>
      </c>
      <c r="AM25" s="192" t="n">
        <f aca="false">SUM(AM26)</f>
        <v>0</v>
      </c>
      <c r="AN25" s="192" t="n">
        <f aca="false">SUM(AN26)</f>
        <v>40000</v>
      </c>
      <c r="AO25" s="176" t="n">
        <f aca="false">SUM(AN25/$AN$2)</f>
        <v>5308.91233658504</v>
      </c>
      <c r="AP25" s="176" t="n">
        <f aca="false">SUM(AP26)</f>
        <v>40000</v>
      </c>
      <c r="AQ25" s="176" t="n">
        <f aca="false">SUM(AQ26)</f>
        <v>0</v>
      </c>
      <c r="AR25" s="176" t="n">
        <f aca="false">SUM(AP25/$AN$2)</f>
        <v>5308.91233658504</v>
      </c>
      <c r="AS25" s="176" t="n">
        <f aca="false">SUM(AS26)</f>
        <v>40000</v>
      </c>
      <c r="AT25" s="176" t="n">
        <f aca="false">SUM(AT26)</f>
        <v>0</v>
      </c>
      <c r="AU25" s="176" t="n">
        <f aca="false">SUM(AU26)</f>
        <v>1327.25</v>
      </c>
      <c r="AV25" s="177" t="n">
        <f aca="false">SUM(AU25/AR25*100)</f>
        <v>25.0004128125</v>
      </c>
      <c r="AW25" s="176"/>
      <c r="BB25" s="19" t="n">
        <f aca="false">SUM(AW25+AX25+AY25+AZ25+BA25)</f>
        <v>0</v>
      </c>
      <c r="BC25" s="143" t="n">
        <f aca="false">SUM(AU25-BB25)</f>
        <v>1327.25</v>
      </c>
    </row>
    <row r="26" customFormat="false" ht="12.75" hidden="false" customHeight="false" outlineLevel="0" collapsed="false">
      <c r="A26" s="189"/>
      <c r="B26" s="190"/>
      <c r="C26" s="190"/>
      <c r="D26" s="190"/>
      <c r="E26" s="190"/>
      <c r="F26" s="190"/>
      <c r="G26" s="190"/>
      <c r="H26" s="190"/>
      <c r="I26" s="191" t="n">
        <v>38</v>
      </c>
      <c r="J26" s="84" t="s">
        <v>219</v>
      </c>
      <c r="K26" s="192" t="n">
        <f aca="false">SUM(K28)</f>
        <v>0</v>
      </c>
      <c r="L26" s="192" t="n">
        <f aca="false">SUM(L28)</f>
        <v>22000</v>
      </c>
      <c r="M26" s="192" t="n">
        <f aca="false">SUM(M28)</f>
        <v>22000</v>
      </c>
      <c r="N26" s="192" t="n">
        <f aca="false">SUM(N28)</f>
        <v>20000</v>
      </c>
      <c r="O26" s="192" t="n">
        <f aca="false">SUM(O28)</f>
        <v>20000</v>
      </c>
      <c r="P26" s="192" t="n">
        <f aca="false">SUM(P28)</f>
        <v>20000</v>
      </c>
      <c r="Q26" s="192" t="n">
        <f aca="false">SUM(Q28)</f>
        <v>20000</v>
      </c>
      <c r="R26" s="192" t="n">
        <f aca="false">SUM(R28)</f>
        <v>10000</v>
      </c>
      <c r="S26" s="192" t="n">
        <f aca="false">SUM(S28)</f>
        <v>20000</v>
      </c>
      <c r="T26" s="192" t="n">
        <f aca="false">SUM(T28)</f>
        <v>5000</v>
      </c>
      <c r="U26" s="192" t="n">
        <f aca="false">SUM(U28)</f>
        <v>0</v>
      </c>
      <c r="V26" s="192" t="n">
        <f aca="false">SUM(V28)</f>
        <v>100</v>
      </c>
      <c r="W26" s="192" t="n">
        <f aca="false">SUM(W28)</f>
        <v>20000</v>
      </c>
      <c r="X26" s="192" t="n">
        <f aca="false">SUM(X28)</f>
        <v>30000</v>
      </c>
      <c r="Y26" s="192" t="n">
        <f aca="false">SUM(Y28)</f>
        <v>30000</v>
      </c>
      <c r="Z26" s="192" t="n">
        <f aca="false">SUM(Z28)</f>
        <v>30000</v>
      </c>
      <c r="AA26" s="192" t="n">
        <f aca="false">SUM(AA28)</f>
        <v>30000</v>
      </c>
      <c r="AB26" s="192" t="n">
        <f aca="false">SUM(AB28)</f>
        <v>12500</v>
      </c>
      <c r="AC26" s="192" t="n">
        <f aca="false">SUM(AC28)</f>
        <v>30000</v>
      </c>
      <c r="AD26" s="192" t="n">
        <f aca="false">SUM(AD28)</f>
        <v>30000</v>
      </c>
      <c r="AE26" s="192" t="n">
        <f aca="false">SUM(AE28)</f>
        <v>0</v>
      </c>
      <c r="AF26" s="192" t="n">
        <f aca="false">SUM(AF28)</f>
        <v>0</v>
      </c>
      <c r="AG26" s="192" t="n">
        <f aca="false">SUM(AG28)</f>
        <v>30000</v>
      </c>
      <c r="AH26" s="192" t="n">
        <f aca="false">SUM(AH28)</f>
        <v>15000</v>
      </c>
      <c r="AI26" s="192" t="n">
        <f aca="false">SUM(AI28)</f>
        <v>40000</v>
      </c>
      <c r="AJ26" s="192" t="n">
        <f aca="false">SUM(AJ28)</f>
        <v>10000</v>
      </c>
      <c r="AK26" s="192" t="n">
        <f aca="false">SUM(AK28)</f>
        <v>40000</v>
      </c>
      <c r="AL26" s="192" t="n">
        <f aca="false">SUM(AL28)</f>
        <v>0</v>
      </c>
      <c r="AM26" s="192" t="n">
        <f aca="false">SUM(AM28)</f>
        <v>0</v>
      </c>
      <c r="AN26" s="192" t="n">
        <f aca="false">SUM(AN28)</f>
        <v>40000</v>
      </c>
      <c r="AO26" s="176" t="n">
        <f aca="false">SUM(AN26/$AN$2)</f>
        <v>5308.91233658504</v>
      </c>
      <c r="AP26" s="176" t="n">
        <f aca="false">SUM(AP28)</f>
        <v>40000</v>
      </c>
      <c r="AQ26" s="176" t="n">
        <f aca="false">SUM(AQ28)</f>
        <v>0</v>
      </c>
      <c r="AR26" s="176" t="n">
        <f aca="false">SUM(AP26/$AN$2)</f>
        <v>5308.91233658504</v>
      </c>
      <c r="AS26" s="176" t="n">
        <v>40000</v>
      </c>
      <c r="AT26" s="176"/>
      <c r="AU26" s="176" t="n">
        <f aca="false">SUM(AU27)</f>
        <v>1327.25</v>
      </c>
      <c r="AV26" s="177" t="n">
        <f aca="false">SUM(AU26/AR26*100)</f>
        <v>25.0004128125</v>
      </c>
      <c r="AW26" s="176"/>
      <c r="BB26" s="19" t="n">
        <f aca="false">SUM(AW26+AX26+AY26+AZ26+BA26)</f>
        <v>0</v>
      </c>
      <c r="BC26" s="143" t="n">
        <f aca="false">SUM(AU26-BB26)</f>
        <v>1327.25</v>
      </c>
    </row>
    <row r="27" customFormat="false" ht="13.5" hidden="false" customHeight="true" outlineLevel="0" collapsed="false">
      <c r="A27" s="193"/>
      <c r="B27" s="194" t="s">
        <v>83</v>
      </c>
      <c r="C27" s="194"/>
      <c r="D27" s="194"/>
      <c r="E27" s="194"/>
      <c r="F27" s="194"/>
      <c r="G27" s="194"/>
      <c r="H27" s="194"/>
      <c r="I27" s="195" t="n">
        <v>381</v>
      </c>
      <c r="J27" s="196" t="s">
        <v>220</v>
      </c>
      <c r="K27" s="197" t="n">
        <f aca="false">SUM(K28)</f>
        <v>0</v>
      </c>
      <c r="L27" s="197" t="n">
        <f aca="false">SUM(L28)</f>
        <v>22000</v>
      </c>
      <c r="M27" s="197" t="n">
        <f aca="false">SUM(M28)</f>
        <v>22000</v>
      </c>
      <c r="N27" s="197" t="n">
        <f aca="false">SUM(N28)</f>
        <v>20000</v>
      </c>
      <c r="O27" s="197" t="n">
        <f aca="false">SUM(O28)</f>
        <v>20000</v>
      </c>
      <c r="P27" s="197" t="n">
        <f aca="false">SUM(P28)</f>
        <v>20000</v>
      </c>
      <c r="Q27" s="197" t="n">
        <f aca="false">SUM(Q28)</f>
        <v>20000</v>
      </c>
      <c r="R27" s="197" t="n">
        <f aca="false">SUM(R28)</f>
        <v>10000</v>
      </c>
      <c r="S27" s="197" t="n">
        <f aca="false">SUM(S28)</f>
        <v>20000</v>
      </c>
      <c r="T27" s="197" t="n">
        <f aca="false">SUM(T28)</f>
        <v>5000</v>
      </c>
      <c r="U27" s="197" t="n">
        <f aca="false">SUM(U28)</f>
        <v>0</v>
      </c>
      <c r="V27" s="197" t="n">
        <f aca="false">SUM(V28)</f>
        <v>100</v>
      </c>
      <c r="W27" s="197" t="n">
        <f aca="false">SUM(W28)</f>
        <v>20000</v>
      </c>
      <c r="X27" s="197" t="n">
        <f aca="false">SUM(X28)</f>
        <v>30000</v>
      </c>
      <c r="Y27" s="197" t="n">
        <f aca="false">SUM(Y28)</f>
        <v>30000</v>
      </c>
      <c r="Z27" s="197" t="n">
        <f aca="false">SUM(Z28)</f>
        <v>30000</v>
      </c>
      <c r="AA27" s="197" t="n">
        <f aca="false">SUM(AA28)</f>
        <v>30000</v>
      </c>
      <c r="AB27" s="197" t="n">
        <f aca="false">SUM(AB28)</f>
        <v>12500</v>
      </c>
      <c r="AC27" s="197" t="n">
        <f aca="false">SUM(AC28)</f>
        <v>30000</v>
      </c>
      <c r="AD27" s="197" t="n">
        <f aca="false">SUM(AD28)</f>
        <v>30000</v>
      </c>
      <c r="AE27" s="197" t="n">
        <f aca="false">SUM(AE28)</f>
        <v>0</v>
      </c>
      <c r="AF27" s="197" t="n">
        <f aca="false">SUM(AF28)</f>
        <v>0</v>
      </c>
      <c r="AG27" s="197" t="n">
        <f aca="false">SUM(AG28)</f>
        <v>30000</v>
      </c>
      <c r="AH27" s="197" t="n">
        <f aca="false">SUM(AH28)</f>
        <v>15000</v>
      </c>
      <c r="AI27" s="197" t="n">
        <f aca="false">SUM(AI28)</f>
        <v>40000</v>
      </c>
      <c r="AJ27" s="197" t="n">
        <f aca="false">SUM(AJ28)</f>
        <v>10000</v>
      </c>
      <c r="AK27" s="197" t="n">
        <f aca="false">SUM(AK28)</f>
        <v>40000</v>
      </c>
      <c r="AL27" s="197" t="n">
        <f aca="false">SUM(AL28)</f>
        <v>0</v>
      </c>
      <c r="AM27" s="197" t="n">
        <f aca="false">SUM(AM28)</f>
        <v>0</v>
      </c>
      <c r="AN27" s="197" t="n">
        <f aca="false">SUM(AN28)</f>
        <v>40000</v>
      </c>
      <c r="AO27" s="176" t="n">
        <f aca="false">SUM(AN27/$AN$2)</f>
        <v>5308.91233658504</v>
      </c>
      <c r="AP27" s="188" t="n">
        <f aca="false">SUM(AP28)</f>
        <v>40000</v>
      </c>
      <c r="AQ27" s="188"/>
      <c r="AR27" s="176" t="n">
        <f aca="false">SUM(AP27/$AN$2)</f>
        <v>5308.91233658504</v>
      </c>
      <c r="AS27" s="188"/>
      <c r="AT27" s="188"/>
      <c r="AU27" s="176" t="n">
        <f aca="false">SUM(AU28)</f>
        <v>1327.25</v>
      </c>
      <c r="AV27" s="177" t="n">
        <f aca="false">SUM(AU27/AR27*100)</f>
        <v>25.0004128125</v>
      </c>
      <c r="AW27" s="176"/>
      <c r="BB27" s="19" t="n">
        <f aca="false">SUM(AW27+AX27+AY27+AZ27+BA27)</f>
        <v>0</v>
      </c>
      <c r="BC27" s="143" t="n">
        <f aca="false">SUM(AU27-BB27)</f>
        <v>1327.25</v>
      </c>
    </row>
    <row r="28" customFormat="false" ht="12.75" hidden="false" customHeight="false" outlineLevel="0" collapsed="false">
      <c r="A28" s="193"/>
      <c r="B28" s="199"/>
      <c r="C28" s="194"/>
      <c r="D28" s="194"/>
      <c r="E28" s="194"/>
      <c r="F28" s="194"/>
      <c r="G28" s="194"/>
      <c r="H28" s="194"/>
      <c r="I28" s="195" t="n">
        <v>38111</v>
      </c>
      <c r="J28" s="196" t="s">
        <v>221</v>
      </c>
      <c r="K28" s="197" t="n">
        <v>0</v>
      </c>
      <c r="L28" s="197" t="n">
        <v>22000</v>
      </c>
      <c r="M28" s="197" t="n">
        <v>22000</v>
      </c>
      <c r="N28" s="197" t="n">
        <v>20000</v>
      </c>
      <c r="O28" s="197" t="n">
        <v>20000</v>
      </c>
      <c r="P28" s="197" t="n">
        <v>20000</v>
      </c>
      <c r="Q28" s="197" t="n">
        <v>20000</v>
      </c>
      <c r="R28" s="197" t="n">
        <v>10000</v>
      </c>
      <c r="S28" s="197" t="n">
        <v>20000</v>
      </c>
      <c r="T28" s="197" t="n">
        <v>5000</v>
      </c>
      <c r="U28" s="197"/>
      <c r="V28" s="176" t="n">
        <f aca="false">S28/P28*100</f>
        <v>100</v>
      </c>
      <c r="W28" s="188" t="n">
        <v>20000</v>
      </c>
      <c r="X28" s="197" t="n">
        <v>30000</v>
      </c>
      <c r="Y28" s="197" t="n">
        <v>30000</v>
      </c>
      <c r="Z28" s="197" t="n">
        <v>30000</v>
      </c>
      <c r="AA28" s="197" t="n">
        <v>30000</v>
      </c>
      <c r="AB28" s="197" t="n">
        <v>12500</v>
      </c>
      <c r="AC28" s="197" t="n">
        <v>30000</v>
      </c>
      <c r="AD28" s="197" t="n">
        <v>30000</v>
      </c>
      <c r="AE28" s="197"/>
      <c r="AF28" s="197"/>
      <c r="AG28" s="198" t="n">
        <f aca="false">SUM(AC28+AE28-AF28)</f>
        <v>30000</v>
      </c>
      <c r="AH28" s="197" t="n">
        <v>15000</v>
      </c>
      <c r="AI28" s="197" t="n">
        <v>40000</v>
      </c>
      <c r="AJ28" s="129" t="n">
        <v>10000</v>
      </c>
      <c r="AK28" s="197" t="n">
        <v>40000</v>
      </c>
      <c r="AL28" s="197"/>
      <c r="AM28" s="197"/>
      <c r="AN28" s="129" t="n">
        <f aca="false">SUM(AK28+AL28-AM28)</f>
        <v>40000</v>
      </c>
      <c r="AO28" s="176" t="n">
        <f aca="false">SUM(AN28/$AN$2)</f>
        <v>5308.91233658504</v>
      </c>
      <c r="AP28" s="131" t="n">
        <v>40000</v>
      </c>
      <c r="AQ28" s="131"/>
      <c r="AR28" s="176" t="n">
        <f aca="false">SUM(AP28/$AN$2)</f>
        <v>5308.91233658504</v>
      </c>
      <c r="AS28" s="131"/>
      <c r="AT28" s="131"/>
      <c r="AU28" s="176" t="n">
        <v>1327.25</v>
      </c>
      <c r="AV28" s="177" t="n">
        <f aca="false">SUM(AU28/AR28*100)</f>
        <v>25.0004128125</v>
      </c>
      <c r="AW28" s="176" t="n">
        <v>1327.25</v>
      </c>
      <c r="BB28" s="19" t="n">
        <f aca="false">SUM(AW28+AX28+AY28+AZ28+BA28)</f>
        <v>1327.25</v>
      </c>
      <c r="BC28" s="143" t="n">
        <f aca="false">SUM(AU28-BB28)</f>
        <v>0</v>
      </c>
    </row>
    <row r="29" customFormat="false" ht="12.75" hidden="false" customHeight="false" outlineLevel="0" collapsed="false">
      <c r="A29" s="178"/>
      <c r="B29" s="179"/>
      <c r="C29" s="179"/>
      <c r="D29" s="179"/>
      <c r="E29" s="179"/>
      <c r="F29" s="179"/>
      <c r="G29" s="179"/>
      <c r="H29" s="179"/>
      <c r="I29" s="180" t="s">
        <v>222</v>
      </c>
      <c r="J29" s="181" t="s">
        <v>223</v>
      </c>
      <c r="K29" s="182" t="e">
        <f aca="false">SUM(K30+K151+K166+K201+K232+K255+K290+K343)</f>
        <v>#REF!</v>
      </c>
      <c r="L29" s="182" t="e">
        <f aca="false">SUM(L30+L151+L166+L201+L232+L255+L290+L343)</f>
        <v>#REF!</v>
      </c>
      <c r="M29" s="182" t="e">
        <f aca="false">SUM(M30+M151+M166+M201+M232+M255+M290+M343)</f>
        <v>#REF!</v>
      </c>
      <c r="N29" s="182" t="e">
        <f aca="false">SUM(N30+N151+N166+N201+N232+N255+N290+N343)</f>
        <v>#REF!</v>
      </c>
      <c r="O29" s="182" t="e">
        <f aca="false">SUM(O30+O151+O166+O201+O232+O255+O290+O343)</f>
        <v>#REF!</v>
      </c>
      <c r="P29" s="182" t="e">
        <f aca="false">SUM(P30+P151+P166+P201+P232+P255+P290+P343)</f>
        <v>#REF!</v>
      </c>
      <c r="Q29" s="182" t="e">
        <f aca="false">SUM(Q30+Q151+Q166+Q201+Q232+Q255+Q290+Q343)</f>
        <v>#REF!</v>
      </c>
      <c r="R29" s="182" t="e">
        <f aca="false">SUM(R30+R151+R166+R201+R232+R255+R290+R343)</f>
        <v>#REF!</v>
      </c>
      <c r="S29" s="182" t="e">
        <f aca="false">SUM(S30+S151+S166+S201+S232+S255+S290+S343)</f>
        <v>#REF!</v>
      </c>
      <c r="T29" s="182" t="e">
        <f aca="false">SUM(T30+T151+T166+T201+T232+T255+T290+T343)</f>
        <v>#REF!</v>
      </c>
      <c r="U29" s="182" t="e">
        <f aca="false">SUM(U30+U151+U166+U201+U232+U255+U290+U343)</f>
        <v>#REF!</v>
      </c>
      <c r="V29" s="182" t="e">
        <f aca="false">SUM(V30+V151+V166+V201+V232+V255+V290+V343)</f>
        <v>#DIV/0!</v>
      </c>
      <c r="W29" s="182" t="e">
        <f aca="false">SUM(W30+W151+W166+W201+W232+W255+W290+W343)</f>
        <v>#REF!</v>
      </c>
      <c r="X29" s="182" t="e">
        <f aca="false">SUM(X30+X151+X166+X201+X232+X255+X290+X343+X366)</f>
        <v>#REF!</v>
      </c>
      <c r="Y29" s="182" t="e">
        <f aca="false">SUM(Y30+Y151+Y166+Y201+Y232+Y255+Y290+Y343+Y366)</f>
        <v>#REF!</v>
      </c>
      <c r="Z29" s="182" t="e">
        <f aca="false">SUM(Z30+Z151+Z166+Z201+Z232+Z255+Z290+Z343+Z366)</f>
        <v>#REF!</v>
      </c>
      <c r="AA29" s="182" t="e">
        <f aca="false">SUM(AA30+AA151+AA166+AA201+AA232+AA255+AA290+AA343+AA366)</f>
        <v>#REF!</v>
      </c>
      <c r="AB29" s="182" t="e">
        <f aca="false">SUM(AB30+AB151+AB166+AB201+AB232+AB255+AB290+AB343+AB366)</f>
        <v>#REF!</v>
      </c>
      <c r="AC29" s="182" t="e">
        <f aca="false">SUM(AC30+AC151+AC166+AC201+AC232+AC255+AC290+AC343+AC366)</f>
        <v>#REF!</v>
      </c>
      <c r="AD29" s="182" t="n">
        <f aca="false">SUM(AD30+AD151+AD166+AD201+AD232+AD255+AD290+AD343+AD366)</f>
        <v>6760000</v>
      </c>
      <c r="AE29" s="182" t="n">
        <f aca="false">SUM(AE30+AE151+AE166+AE201+AE232+AE255+AE290+AE343+AE366)</f>
        <v>0</v>
      </c>
      <c r="AF29" s="182" t="n">
        <f aca="false">SUM(AF30+AF151+AF166+AF201+AF232+AF255+AF290+AF343+AF366)</f>
        <v>0</v>
      </c>
      <c r="AG29" s="182" t="e">
        <f aca="false">SUM(AG30+AG151+AG166+AG201+AG232+AG255+AG290+AG343+AG366)</f>
        <v>#REF!</v>
      </c>
      <c r="AH29" s="182" t="n">
        <f aca="false">SUM(AH30+AH151+AH166+AH201+AH232+AH255+AH290+AH343+AH366)</f>
        <v>3552534.78</v>
      </c>
      <c r="AI29" s="182" t="n">
        <f aca="false">SUM(AI30+AI151+AI166+AI201+AI232+AI255+AI290+AI343+AI366)</f>
        <v>7142000</v>
      </c>
      <c r="AJ29" s="182" t="n">
        <f aca="false">SUM(AJ30+AJ151+AJ166+AJ201+AJ232+AJ255+AJ290+AJ343+AJ366)</f>
        <v>1963476.14</v>
      </c>
      <c r="AK29" s="182" t="n">
        <f aca="false">SUM(AK30+AK151+AK166+AK201+AK232+AK255+AK290+AK343+AK366)</f>
        <v>11300161.6</v>
      </c>
      <c r="AL29" s="182" t="n">
        <f aca="false">SUM(AL30+AL151+AL166+AL201+AL232+AL255+AL290+AL343+AL366)</f>
        <v>1263500</v>
      </c>
      <c r="AM29" s="182" t="n">
        <f aca="false">SUM(AM30+AM151+AM166+AM201+AM232+AM255+AM290+AM343+AM366)</f>
        <v>675500</v>
      </c>
      <c r="AN29" s="182" t="n">
        <f aca="false">SUM(AN30+AN151+AN166+AN201+AN232+AN255+AN290+AN343+AN366)</f>
        <v>11893161.6</v>
      </c>
      <c r="AO29" s="176" t="n">
        <f aca="false">SUM(AN29/$AN$2)</f>
        <v>1578493.80848099</v>
      </c>
      <c r="AP29" s="183" t="n">
        <f aca="false">SUM(AP30+AP151+AP166+AP201+AP232+AP255+AP290+AP343+AP366)</f>
        <v>13057500</v>
      </c>
      <c r="AQ29" s="183" t="n">
        <f aca="false">SUM(AQ30+AQ151+AQ166+AQ201+AQ232+AQ255+AQ290+AQ343+AQ366)</f>
        <v>0</v>
      </c>
      <c r="AR29" s="176" t="n">
        <f aca="false">SUM(AP29/$AN$2)</f>
        <v>1733028.07087398</v>
      </c>
      <c r="AS29" s="183" t="n">
        <f aca="false">SUM(AS30+AS151+AS166+AS201+AS232+AS255+AS290+AS343+AS366)</f>
        <v>13304000</v>
      </c>
      <c r="AT29" s="183" t="n">
        <f aca="false">SUM(AT30+AT151+AT166+AT201+AT232+AT255+AT290+AT343+AT366)</f>
        <v>0</v>
      </c>
      <c r="AU29" s="176" t="n">
        <f aca="false">SUM(AU30+AU151+AU166+AU201+AU232+AU255+AU290+AU343+AU353+AU366)</f>
        <v>332251.32</v>
      </c>
      <c r="AV29" s="177" t="n">
        <f aca="false">SUM(AU29/AR29*100)</f>
        <v>19.1717217732338</v>
      </c>
      <c r="BB29" s="19" t="n">
        <f aca="false">SUM(AW29+AX29+AY29+AZ29+BA29)</f>
        <v>0</v>
      </c>
      <c r="BC29" s="143" t="n">
        <f aca="false">SUM(AU29-BB29)</f>
        <v>332251.32</v>
      </c>
    </row>
    <row r="30" customFormat="false" ht="12.75" hidden="false" customHeight="false" outlineLevel="0" collapsed="false">
      <c r="A30" s="184" t="s">
        <v>224</v>
      </c>
      <c r="B30" s="200"/>
      <c r="C30" s="200"/>
      <c r="D30" s="200"/>
      <c r="E30" s="200"/>
      <c r="F30" s="200"/>
      <c r="G30" s="200"/>
      <c r="H30" s="200"/>
      <c r="I30" s="180" t="s">
        <v>225</v>
      </c>
      <c r="J30" s="181" t="s">
        <v>226</v>
      </c>
      <c r="K30" s="182" t="e">
        <f aca="false">SUM(K31+K118+#REF!+K127)</f>
        <v>#REF!</v>
      </c>
      <c r="L30" s="182" t="e">
        <f aca="false">SUM(L31+L118+#REF!+L127)</f>
        <v>#REF!</v>
      </c>
      <c r="M30" s="182" t="e">
        <f aca="false">SUM(M31+M118+#REF!+M127)</f>
        <v>#REF!</v>
      </c>
      <c r="N30" s="182" t="e">
        <f aca="false">SUM(N31+N118+#REF!+N127)</f>
        <v>#REF!</v>
      </c>
      <c r="O30" s="182" t="e">
        <f aca="false">SUM(O31+O118+#REF!+O127)</f>
        <v>#REF!</v>
      </c>
      <c r="P30" s="182" t="e">
        <f aca="false">SUM(P31+P118+#REF!+P127)</f>
        <v>#REF!</v>
      </c>
      <c r="Q30" s="182" t="e">
        <f aca="false">SUM(Q31+Q118+#REF!+Q127)</f>
        <v>#REF!</v>
      </c>
      <c r="R30" s="182" t="e">
        <f aca="false">SUM(R31+R118+#REF!+R127)</f>
        <v>#REF!</v>
      </c>
      <c r="S30" s="182" t="e">
        <f aca="false">SUM(S31+S118+#REF!+S127)</f>
        <v>#REF!</v>
      </c>
      <c r="T30" s="182" t="e">
        <f aca="false">SUM(T31+T118+#REF!+T127)</f>
        <v>#REF!</v>
      </c>
      <c r="U30" s="182" t="e">
        <f aca="false">SUM(U31+U118+#REF!+U127)</f>
        <v>#REF!</v>
      </c>
      <c r="V30" s="182" t="e">
        <f aca="false">SUM(V31+V118+#REF!+V127)</f>
        <v>#DIV/0!</v>
      </c>
      <c r="W30" s="182" t="e">
        <f aca="false">SUM(W31+W118+#REF!+W127)</f>
        <v>#REF!</v>
      </c>
      <c r="X30" s="182" t="e">
        <f aca="false">SUM(X31+X118+#REF!+X127)</f>
        <v>#REF!</v>
      </c>
      <c r="Y30" s="182" t="e">
        <f aca="false">SUM(Y31+Y118+#REF!+Y127)</f>
        <v>#REF!</v>
      </c>
      <c r="Z30" s="182" t="n">
        <f aca="false">SUM(Z31+Z118+Z127)</f>
        <v>3245504</v>
      </c>
      <c r="AA30" s="182" t="n">
        <f aca="false">SUM(AA31+AA118+AA127)</f>
        <v>2129500</v>
      </c>
      <c r="AB30" s="182" t="n">
        <f aca="false">SUM(AB31+AB118+AB127)</f>
        <v>679684.32</v>
      </c>
      <c r="AC30" s="182" t="n">
        <f aca="false">SUM(AC31+AC118+AC127)</f>
        <v>2475500</v>
      </c>
      <c r="AD30" s="182" t="n">
        <f aca="false">SUM(AD31+AD118+AD127)</f>
        <v>2058000</v>
      </c>
      <c r="AE30" s="182" t="n">
        <f aca="false">SUM(AE31+AE118+AE127)</f>
        <v>0</v>
      </c>
      <c r="AF30" s="182" t="n">
        <f aca="false">SUM(AF31+AF118+AF127)</f>
        <v>0</v>
      </c>
      <c r="AG30" s="182" t="n">
        <f aca="false">SUM(AG31+AG118+AG127)</f>
        <v>2063000</v>
      </c>
      <c r="AH30" s="182" t="n">
        <f aca="false">SUM(AH31+AH118+AH127)</f>
        <v>1342334.02</v>
      </c>
      <c r="AI30" s="182" t="n">
        <f aca="false">SUM(AI31+AI118+AI127)</f>
        <v>2222200</v>
      </c>
      <c r="AJ30" s="182" t="n">
        <f aca="false">SUM(AJ31+AJ118+AJ127)</f>
        <v>640038.73</v>
      </c>
      <c r="AK30" s="182" t="n">
        <f aca="false">SUM(AK31+AK118+AK127)</f>
        <v>2446161.6</v>
      </c>
      <c r="AL30" s="182" t="n">
        <f aca="false">SUM(AL31+AL118+AL127)</f>
        <v>253000</v>
      </c>
      <c r="AM30" s="182" t="n">
        <f aca="false">SUM(AM31+AM118+AM127)</f>
        <v>325500</v>
      </c>
      <c r="AN30" s="182" t="n">
        <f aca="false">SUM(AN31+AN118+AN127)</f>
        <v>2378661.6</v>
      </c>
      <c r="AO30" s="176" t="n">
        <f aca="false">SUM(AN30/$AN$2)</f>
        <v>315702.647820028</v>
      </c>
      <c r="AP30" s="183" t="n">
        <f aca="false">SUM(AP31+AP118+AP127)</f>
        <v>2314000</v>
      </c>
      <c r="AQ30" s="183" t="n">
        <f aca="false">SUM(AQ31+AQ118+AQ127)</f>
        <v>0</v>
      </c>
      <c r="AR30" s="176" t="n">
        <f aca="false">SUM(AP30/$AN$2)</f>
        <v>307120.578671445</v>
      </c>
      <c r="AS30" s="183" t="n">
        <f aca="false">SUM(AS31+AS118+AS127)</f>
        <v>2365000</v>
      </c>
      <c r="AT30" s="183" t="n">
        <f aca="false">SUM(AT31+AT118+AT127)</f>
        <v>0</v>
      </c>
      <c r="AU30" s="176" t="n">
        <f aca="false">SUM(AU31+AU118+AU127)</f>
        <v>124176.23</v>
      </c>
      <c r="AV30" s="177" t="n">
        <f aca="false">SUM(AU30/AR30*100)</f>
        <v>40.4324029790406</v>
      </c>
      <c r="BB30" s="19" t="n">
        <f aca="false">SUM(AW30+AX30+AY30+AZ30+BA30)</f>
        <v>0</v>
      </c>
      <c r="BC30" s="143" t="n">
        <f aca="false">SUM(AU30-BB30)</f>
        <v>124176.23</v>
      </c>
    </row>
    <row r="31" customFormat="false" ht="12.75" hidden="false" customHeight="false" outlineLevel="0" collapsed="false">
      <c r="A31" s="178" t="s">
        <v>227</v>
      </c>
      <c r="B31" s="172"/>
      <c r="C31" s="172"/>
      <c r="D31" s="172"/>
      <c r="E31" s="172"/>
      <c r="F31" s="172"/>
      <c r="G31" s="172"/>
      <c r="H31" s="172"/>
      <c r="I31" s="185" t="s">
        <v>207</v>
      </c>
      <c r="J31" s="186" t="s">
        <v>228</v>
      </c>
      <c r="K31" s="187" t="n">
        <f aca="false">SUM(K32)</f>
        <v>1815716.15</v>
      </c>
      <c r="L31" s="187" t="n">
        <f aca="false">SUM(L32)</f>
        <v>1540000</v>
      </c>
      <c r="M31" s="187" t="n">
        <f aca="false">SUM(M32)</f>
        <v>1540000</v>
      </c>
      <c r="N31" s="187" t="n">
        <f aca="false">SUM(N32)</f>
        <v>781000</v>
      </c>
      <c r="O31" s="187" t="n">
        <f aca="false">SUM(O32)</f>
        <v>781000</v>
      </c>
      <c r="P31" s="187" t="n">
        <f aca="false">SUM(P32)</f>
        <v>789362</v>
      </c>
      <c r="Q31" s="187" t="n">
        <f aca="false">SUM(Q32)</f>
        <v>789362</v>
      </c>
      <c r="R31" s="187" t="n">
        <f aca="false">SUM(R32)</f>
        <v>284478.29</v>
      </c>
      <c r="S31" s="187" t="n">
        <f aca="false">SUM(S32)</f>
        <v>1019550</v>
      </c>
      <c r="T31" s="187" t="n">
        <f aca="false">SUM(T32)</f>
        <v>394432.02</v>
      </c>
      <c r="U31" s="187" t="n">
        <f aca="false">SUM(U32)</f>
        <v>0</v>
      </c>
      <c r="V31" s="187" t="e">
        <f aca="false">SUM(V32)</f>
        <v>#DIV/0!</v>
      </c>
      <c r="W31" s="187" t="n">
        <f aca="false">SUM(W32)</f>
        <v>989000</v>
      </c>
      <c r="X31" s="187" t="n">
        <f aca="false">SUM(X32)</f>
        <v>1463700</v>
      </c>
      <c r="Y31" s="187" t="n">
        <f aca="false">SUM(Y32)</f>
        <v>1625700</v>
      </c>
      <c r="Z31" s="187" t="n">
        <f aca="false">SUM(Z32)</f>
        <v>2819504</v>
      </c>
      <c r="AA31" s="187" t="n">
        <f aca="false">SUM(AA32)</f>
        <v>1837500</v>
      </c>
      <c r="AB31" s="187" t="n">
        <f aca="false">SUM(AB32)</f>
        <v>590626.46</v>
      </c>
      <c r="AC31" s="187" t="n">
        <f aca="false">SUM(AC32)</f>
        <v>1872500</v>
      </c>
      <c r="AD31" s="187" t="n">
        <f aca="false">SUM(AD32)</f>
        <v>1648000</v>
      </c>
      <c r="AE31" s="187" t="n">
        <f aca="false">SUM(AE32)</f>
        <v>0</v>
      </c>
      <c r="AF31" s="187" t="n">
        <f aca="false">SUM(AF32)</f>
        <v>0</v>
      </c>
      <c r="AG31" s="187" t="n">
        <f aca="false">SUM(AG32)</f>
        <v>1653000</v>
      </c>
      <c r="AH31" s="187" t="n">
        <f aca="false">SUM(AH32)</f>
        <v>1172014.91</v>
      </c>
      <c r="AI31" s="187" t="n">
        <f aca="false">SUM(AI32)</f>
        <v>1995200</v>
      </c>
      <c r="AJ31" s="187" t="n">
        <f aca="false">SUM(AJ32)</f>
        <v>617159.9</v>
      </c>
      <c r="AK31" s="187" t="n">
        <f aca="false">SUM(AK32)</f>
        <v>2111161.6</v>
      </c>
      <c r="AL31" s="187" t="n">
        <f aca="false">SUM(AL32)</f>
        <v>178000</v>
      </c>
      <c r="AM31" s="187" t="n">
        <f aca="false">SUM(AM32)</f>
        <v>125500</v>
      </c>
      <c r="AN31" s="187" t="n">
        <f aca="false">SUM(AN32)</f>
        <v>2168661.6</v>
      </c>
      <c r="AO31" s="176" t="n">
        <f aca="false">SUM(AN31/$AN$2)</f>
        <v>287830.858052956</v>
      </c>
      <c r="AP31" s="188" t="n">
        <f aca="false">SUM(AP32)</f>
        <v>1965000</v>
      </c>
      <c r="AQ31" s="188" t="n">
        <f aca="false">SUM(AQ32)</f>
        <v>0</v>
      </c>
      <c r="AR31" s="176" t="n">
        <f aca="false">SUM(AP31/$AN$2)</f>
        <v>260800.31853474</v>
      </c>
      <c r="AS31" s="188" t="n">
        <f aca="false">SUM(AS32)</f>
        <v>1980000</v>
      </c>
      <c r="AT31" s="188" t="n">
        <f aca="false">SUM(AT32)</f>
        <v>0</v>
      </c>
      <c r="AU31" s="176" t="n">
        <f aca="false">SUM(AU32)</f>
        <v>97932.32</v>
      </c>
      <c r="AV31" s="177" t="n">
        <f aca="false">SUM(AU31/AR31*100)</f>
        <v>37.5506903328244</v>
      </c>
      <c r="BB31" s="19" t="n">
        <f aca="false">SUM(AW31+AX31+AY31+AZ31+BA31)</f>
        <v>0</v>
      </c>
      <c r="BC31" s="143" t="n">
        <f aca="false">SUM(AU31-BB31)</f>
        <v>97932.32</v>
      </c>
    </row>
    <row r="32" customFormat="false" ht="12.75" hidden="false" customHeight="false" outlineLevel="0" collapsed="false">
      <c r="A32" s="178"/>
      <c r="B32" s="172"/>
      <c r="C32" s="172"/>
      <c r="D32" s="172"/>
      <c r="E32" s="172"/>
      <c r="F32" s="172"/>
      <c r="G32" s="172"/>
      <c r="H32" s="172"/>
      <c r="I32" s="185" t="s">
        <v>209</v>
      </c>
      <c r="J32" s="186"/>
      <c r="K32" s="187" t="n">
        <f aca="false">SUM(K38)</f>
        <v>1815716.15</v>
      </c>
      <c r="L32" s="187" t="n">
        <f aca="false">SUM(L38)</f>
        <v>1540000</v>
      </c>
      <c r="M32" s="187" t="n">
        <f aca="false">SUM(M38)</f>
        <v>1540000</v>
      </c>
      <c r="N32" s="187" t="n">
        <f aca="false">SUM(N38)</f>
        <v>781000</v>
      </c>
      <c r="O32" s="187" t="n">
        <f aca="false">SUM(O38)</f>
        <v>781000</v>
      </c>
      <c r="P32" s="187" t="n">
        <f aca="false">SUM(P38)</f>
        <v>789362</v>
      </c>
      <c r="Q32" s="187" t="n">
        <f aca="false">SUM(Q38)</f>
        <v>789362</v>
      </c>
      <c r="R32" s="187" t="n">
        <f aca="false">SUM(R38)</f>
        <v>284478.29</v>
      </c>
      <c r="S32" s="187" t="n">
        <f aca="false">SUM(S38)</f>
        <v>1019550</v>
      </c>
      <c r="T32" s="187" t="n">
        <f aca="false">SUM(T38)</f>
        <v>394432.02</v>
      </c>
      <c r="U32" s="187" t="n">
        <f aca="false">SUM(U38)</f>
        <v>0</v>
      </c>
      <c r="V32" s="187" t="e">
        <f aca="false">SUM(V38)</f>
        <v>#DIV/0!</v>
      </c>
      <c r="W32" s="187" t="n">
        <f aca="false">SUM(W38)</f>
        <v>989000</v>
      </c>
      <c r="X32" s="187" t="n">
        <f aca="false">SUM(X38)</f>
        <v>1463700</v>
      </c>
      <c r="Y32" s="187" t="n">
        <f aca="false">SUM(Y38)</f>
        <v>1625700</v>
      </c>
      <c r="Z32" s="187" t="n">
        <f aca="false">SUM(Z38)</f>
        <v>2819504</v>
      </c>
      <c r="AA32" s="187" t="n">
        <f aca="false">SUM(AA38)</f>
        <v>1837500</v>
      </c>
      <c r="AB32" s="187" t="n">
        <f aca="false">SUM(AB38)</f>
        <v>590626.46</v>
      </c>
      <c r="AC32" s="187" t="n">
        <f aca="false">SUM(AC38)</f>
        <v>1872500</v>
      </c>
      <c r="AD32" s="187" t="n">
        <f aca="false">SUM(AD38)</f>
        <v>1648000</v>
      </c>
      <c r="AE32" s="187" t="n">
        <f aca="false">SUM(AE38)</f>
        <v>0</v>
      </c>
      <c r="AF32" s="187" t="n">
        <f aca="false">SUM(AF38)</f>
        <v>0</v>
      </c>
      <c r="AG32" s="187" t="n">
        <f aca="false">SUM(AG38)</f>
        <v>1653000</v>
      </c>
      <c r="AH32" s="187" t="n">
        <f aca="false">SUM(AH38)</f>
        <v>1172014.91</v>
      </c>
      <c r="AI32" s="187" t="n">
        <f aca="false">SUM(AI38)</f>
        <v>1995200</v>
      </c>
      <c r="AJ32" s="187" t="n">
        <f aca="false">SUM(AJ38)</f>
        <v>617159.9</v>
      </c>
      <c r="AK32" s="187" t="n">
        <f aca="false">SUM(AK38)</f>
        <v>2111161.6</v>
      </c>
      <c r="AL32" s="187" t="n">
        <f aca="false">SUM(AL38)</f>
        <v>178000</v>
      </c>
      <c r="AM32" s="187" t="n">
        <f aca="false">SUM(AM38)</f>
        <v>125500</v>
      </c>
      <c r="AN32" s="187" t="n">
        <f aca="false">SUM(AN38)</f>
        <v>2168661.6</v>
      </c>
      <c r="AO32" s="176" t="n">
        <f aca="false">SUM(AN32/$AN$2)</f>
        <v>287830.858052956</v>
      </c>
      <c r="AP32" s="188" t="n">
        <f aca="false">SUM(AP38)</f>
        <v>1965000</v>
      </c>
      <c r="AQ32" s="188" t="n">
        <f aca="false">SUM(AQ38)</f>
        <v>0</v>
      </c>
      <c r="AR32" s="176" t="n">
        <f aca="false">SUM(AP32/$AN$2)</f>
        <v>260800.31853474</v>
      </c>
      <c r="AS32" s="188" t="n">
        <f aca="false">SUM(AS38)</f>
        <v>1980000</v>
      </c>
      <c r="AT32" s="188" t="n">
        <f aca="false">SUM(AT38)</f>
        <v>0</v>
      </c>
      <c r="AU32" s="176" t="n">
        <f aca="false">SUM(AU38)</f>
        <v>97932.32</v>
      </c>
      <c r="AV32" s="177" t="n">
        <f aca="false">SUM(AU32/AR32*100)</f>
        <v>37.5506903328244</v>
      </c>
      <c r="BB32" s="19" t="n">
        <f aca="false">SUM(AW32+AX32+AY32+AZ32+BA32)</f>
        <v>0</v>
      </c>
      <c r="BC32" s="143" t="n">
        <f aca="false">SUM(AU32-BB32)</f>
        <v>97932.32</v>
      </c>
    </row>
    <row r="33" customFormat="false" ht="12.75" hidden="false" customHeight="false" outlineLevel="0" collapsed="false">
      <c r="A33" s="178"/>
      <c r="B33" s="172" t="s">
        <v>210</v>
      </c>
      <c r="C33" s="172"/>
      <c r="D33" s="172"/>
      <c r="E33" s="172"/>
      <c r="F33" s="172"/>
      <c r="G33" s="172"/>
      <c r="H33" s="172"/>
      <c r="I33" s="185" t="s">
        <v>211</v>
      </c>
      <c r="J33" s="186" t="s">
        <v>114</v>
      </c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76" t="n">
        <f aca="false">SUM(AN33/$AN$2)</f>
        <v>0</v>
      </c>
      <c r="AP33" s="188" t="n">
        <v>586500</v>
      </c>
      <c r="AQ33" s="188"/>
      <c r="AR33" s="176" t="n">
        <f aca="false">SUM(AP33/$AN$2)</f>
        <v>77841.9271351782</v>
      </c>
      <c r="AS33" s="188"/>
      <c r="AT33" s="188"/>
      <c r="AU33" s="176" t="n">
        <v>84868.44</v>
      </c>
      <c r="AV33" s="177" t="n">
        <f aca="false">SUM(AU33/AR33*100)</f>
        <v>109.026642997442</v>
      </c>
      <c r="BC33" s="143" t="n">
        <f aca="false">SUM(AU33-BB33)</f>
        <v>84868.44</v>
      </c>
    </row>
    <row r="34" customFormat="false" ht="12.75" hidden="false" customHeight="false" outlineLevel="0" collapsed="false">
      <c r="A34" s="178"/>
      <c r="B34" s="172" t="s">
        <v>229</v>
      </c>
      <c r="C34" s="172"/>
      <c r="D34" s="172"/>
      <c r="E34" s="172"/>
      <c r="F34" s="172"/>
      <c r="G34" s="172"/>
      <c r="H34" s="172"/>
      <c r="I34" s="201" t="s">
        <v>230</v>
      </c>
      <c r="J34" s="186" t="s">
        <v>28</v>
      </c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76" t="n">
        <f aca="false">SUM(AN34/$AN$2)</f>
        <v>0</v>
      </c>
      <c r="AP34" s="188" t="n">
        <f aca="false">SUM(AX42:AX117)</f>
        <v>5163.38</v>
      </c>
      <c r="AQ34" s="188"/>
      <c r="AR34" s="176" t="n">
        <f aca="false">SUM(AP34/$AN$2)</f>
        <v>685.298294511912</v>
      </c>
      <c r="AS34" s="188"/>
      <c r="AT34" s="188"/>
      <c r="AU34" s="176" t="n">
        <v>5900.5</v>
      </c>
      <c r="AV34" s="177" t="n">
        <f aca="false">SUM(AU34/AR34*100)</f>
        <v>861.011919517835</v>
      </c>
      <c r="BC34" s="143" t="n">
        <f aca="false">SUM(AU34-BB34)</f>
        <v>5900.5</v>
      </c>
    </row>
    <row r="35" customFormat="false" ht="12.75" hidden="false" customHeight="false" outlineLevel="0" collapsed="false">
      <c r="A35" s="178"/>
      <c r="B35" s="172" t="s">
        <v>229</v>
      </c>
      <c r="C35" s="172"/>
      <c r="D35" s="172"/>
      <c r="E35" s="172"/>
      <c r="F35" s="172"/>
      <c r="G35" s="172"/>
      <c r="H35" s="172"/>
      <c r="I35" s="201" t="s">
        <v>316</v>
      </c>
      <c r="J35" s="186" t="s">
        <v>317</v>
      </c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76" t="n">
        <f aca="false">SUM(AN35/$AN$2)</f>
        <v>0</v>
      </c>
      <c r="AP35" s="188" t="n">
        <f aca="false">SUM(AZ41:AZ116)</f>
        <v>0</v>
      </c>
      <c r="AQ35" s="188"/>
      <c r="AR35" s="176" t="n">
        <f aca="false">SUM(AP35/$AN$2)</f>
        <v>0</v>
      </c>
      <c r="AS35" s="188"/>
      <c r="AT35" s="188"/>
      <c r="AU35" s="176" t="n">
        <v>5163.38</v>
      </c>
      <c r="AV35" s="177" t="n">
        <v>0</v>
      </c>
      <c r="BC35" s="143" t="n">
        <f aca="false">SUM(AU35-BB35)</f>
        <v>5163.38</v>
      </c>
    </row>
    <row r="36" customFormat="false" ht="12.75" hidden="false" customHeight="false" outlineLevel="0" collapsed="false">
      <c r="A36" s="178"/>
      <c r="B36" s="172" t="s">
        <v>229</v>
      </c>
      <c r="C36" s="172"/>
      <c r="D36" s="172"/>
      <c r="E36" s="172"/>
      <c r="F36" s="172"/>
      <c r="G36" s="172"/>
      <c r="H36" s="172"/>
      <c r="I36" s="185" t="s">
        <v>231</v>
      </c>
      <c r="J36" s="186" t="s">
        <v>232</v>
      </c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76" t="n">
        <f aca="false">SUM(AN36/$AN$2)</f>
        <v>0</v>
      </c>
      <c r="AP36" s="188" t="n">
        <v>100000</v>
      </c>
      <c r="AQ36" s="188"/>
      <c r="AR36" s="176" t="n">
        <f aca="false">SUM(AP36/$AN$2)</f>
        <v>13272.2808414626</v>
      </c>
      <c r="AS36" s="188"/>
      <c r="AT36" s="188"/>
      <c r="AU36" s="176"/>
      <c r="AV36" s="177" t="n">
        <f aca="false">SUM(AU36/AR36*100)</f>
        <v>0</v>
      </c>
      <c r="BC36" s="143" t="n">
        <f aca="false">SUM(AU36-BB36)</f>
        <v>0</v>
      </c>
    </row>
    <row r="37" customFormat="false" ht="12.75" hidden="false" customHeight="false" outlineLevel="0" collapsed="false">
      <c r="A37" s="178"/>
      <c r="B37" s="172" t="s">
        <v>210</v>
      </c>
      <c r="C37" s="172"/>
      <c r="D37" s="172"/>
      <c r="E37" s="172"/>
      <c r="F37" s="172"/>
      <c r="G37" s="172"/>
      <c r="H37" s="172"/>
      <c r="I37" s="185" t="s">
        <v>211</v>
      </c>
      <c r="J37" s="186" t="s">
        <v>37</v>
      </c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76" t="n">
        <f aca="false">SUM(AN37/$AN$2)</f>
        <v>0</v>
      </c>
      <c r="AP37" s="188" t="n">
        <v>450000</v>
      </c>
      <c r="AQ37" s="188"/>
      <c r="AR37" s="176" t="n">
        <f aca="false">SUM(AP37/$AN$2)</f>
        <v>59725.2637865817</v>
      </c>
      <c r="AS37" s="188"/>
      <c r="AT37" s="188"/>
      <c r="AU37" s="176" t="n">
        <v>2000</v>
      </c>
      <c r="AV37" s="177" t="n">
        <f aca="false">SUM(AU37/AR37*100)</f>
        <v>3.34866666666667</v>
      </c>
      <c r="BC37" s="143" t="n">
        <f aca="false">SUM(AU37-BB37)</f>
        <v>2000</v>
      </c>
    </row>
    <row r="38" customFormat="false" ht="12.75" hidden="false" customHeight="false" outlineLevel="0" collapsed="false">
      <c r="A38" s="189"/>
      <c r="B38" s="190"/>
      <c r="C38" s="190"/>
      <c r="D38" s="190"/>
      <c r="E38" s="190"/>
      <c r="F38" s="190"/>
      <c r="G38" s="190"/>
      <c r="H38" s="190"/>
      <c r="I38" s="191" t="n">
        <v>3</v>
      </c>
      <c r="J38" s="84" t="s">
        <v>64</v>
      </c>
      <c r="K38" s="192" t="n">
        <f aca="false">SUM(K39+K50)</f>
        <v>1815716.15</v>
      </c>
      <c r="L38" s="192" t="n">
        <f aca="false">SUM(L39+L50)</f>
        <v>1540000</v>
      </c>
      <c r="M38" s="192" t="n">
        <f aca="false">SUM(M39+M50)</f>
        <v>1540000</v>
      </c>
      <c r="N38" s="192" t="n">
        <f aca="false">SUM(N39+N50)</f>
        <v>781000</v>
      </c>
      <c r="O38" s="192" t="n">
        <f aca="false">SUM(O39+O50)</f>
        <v>781000</v>
      </c>
      <c r="P38" s="192" t="n">
        <f aca="false">SUM(P39+P50)</f>
        <v>789362</v>
      </c>
      <c r="Q38" s="192" t="n">
        <f aca="false">SUM(Q39+Q50)</f>
        <v>789362</v>
      </c>
      <c r="R38" s="192" t="n">
        <f aca="false">SUM(R39+R50)</f>
        <v>284478.29</v>
      </c>
      <c r="S38" s="192" t="n">
        <f aca="false">SUM(S39+S50)</f>
        <v>1019550</v>
      </c>
      <c r="T38" s="192" t="n">
        <f aca="false">SUM(T39+T50)</f>
        <v>394432.02</v>
      </c>
      <c r="U38" s="192" t="n">
        <f aca="false">SUM(U39+U50)</f>
        <v>0</v>
      </c>
      <c r="V38" s="192" t="e">
        <f aca="false">SUM(V39+V50)</f>
        <v>#DIV/0!</v>
      </c>
      <c r="W38" s="192" t="n">
        <f aca="false">SUM(W39+W50)</f>
        <v>989000</v>
      </c>
      <c r="X38" s="192" t="n">
        <f aca="false">SUM(X39+X50)</f>
        <v>1463700</v>
      </c>
      <c r="Y38" s="192" t="n">
        <f aca="false">SUM(Y39+Y50)</f>
        <v>1625700</v>
      </c>
      <c r="Z38" s="192" t="n">
        <f aca="false">SUM(Z39+Z50)</f>
        <v>2819504</v>
      </c>
      <c r="AA38" s="192" t="n">
        <f aca="false">SUM(AA39+AA50)</f>
        <v>1837500</v>
      </c>
      <c r="AB38" s="192" t="n">
        <f aca="false">SUM(AB39+AB50)</f>
        <v>590626.46</v>
      </c>
      <c r="AC38" s="192" t="n">
        <f aca="false">SUM(AC39+AC50)</f>
        <v>1872500</v>
      </c>
      <c r="AD38" s="192" t="n">
        <f aca="false">SUM(AD39+AD50)</f>
        <v>1648000</v>
      </c>
      <c r="AE38" s="192" t="n">
        <f aca="false">SUM(AE39+AE50)</f>
        <v>0</v>
      </c>
      <c r="AF38" s="192" t="n">
        <f aca="false">SUM(AF39+AF50)</f>
        <v>0</v>
      </c>
      <c r="AG38" s="192" t="n">
        <f aca="false">SUM(AG39+AG50)</f>
        <v>1653000</v>
      </c>
      <c r="AH38" s="192" t="n">
        <f aca="false">SUM(AH39+AH50)</f>
        <v>1172014.91</v>
      </c>
      <c r="AI38" s="192" t="n">
        <f aca="false">SUM(AI39+AI50)</f>
        <v>1995200</v>
      </c>
      <c r="AJ38" s="192" t="n">
        <f aca="false">SUM(AJ39+AJ50)</f>
        <v>617159.9</v>
      </c>
      <c r="AK38" s="192" t="n">
        <f aca="false">SUM(AK39+AK50)</f>
        <v>2111161.6</v>
      </c>
      <c r="AL38" s="192" t="n">
        <f aca="false">SUM(AL39+AL50)</f>
        <v>178000</v>
      </c>
      <c r="AM38" s="192" t="n">
        <f aca="false">SUM(AM39+AM50)</f>
        <v>125500</v>
      </c>
      <c r="AN38" s="192" t="n">
        <f aca="false">SUM(AN39+AN50)</f>
        <v>2168661.6</v>
      </c>
      <c r="AO38" s="176" t="n">
        <f aca="false">SUM(AN38/$AN$2)</f>
        <v>287830.858052956</v>
      </c>
      <c r="AP38" s="176" t="n">
        <f aca="false">SUM(AP39+AP50)</f>
        <v>1965000</v>
      </c>
      <c r="AQ38" s="176" t="n">
        <f aca="false">SUM(AQ39+AQ50)</f>
        <v>0</v>
      </c>
      <c r="AR38" s="176" t="n">
        <f aca="false">SUM(AP38/$AN$2)</f>
        <v>260800.31853474</v>
      </c>
      <c r="AS38" s="176" t="n">
        <f aca="false">SUM(AS39+AS50)</f>
        <v>1980000</v>
      </c>
      <c r="AT38" s="176" t="n">
        <f aca="false">SUM(AT39+AT50)</f>
        <v>0</v>
      </c>
      <c r="AU38" s="176" t="n">
        <f aca="false">SUM(AU39+AU50)</f>
        <v>97932.32</v>
      </c>
      <c r="AV38" s="177" t="n">
        <f aca="false">SUM(AU38/AR38*100)</f>
        <v>37.5506903328244</v>
      </c>
      <c r="BB38" s="19" t="n">
        <f aca="false">SUM(AW38+AX38+AY38+AZ38+BA38)</f>
        <v>0</v>
      </c>
      <c r="BC38" s="143" t="n">
        <f aca="false">SUM(AU38-BB38)</f>
        <v>97932.32</v>
      </c>
    </row>
    <row r="39" customFormat="false" ht="12.75" hidden="false" customHeight="false" outlineLevel="0" collapsed="false">
      <c r="A39" s="189"/>
      <c r="B39" s="190"/>
      <c r="C39" s="190"/>
      <c r="D39" s="190"/>
      <c r="E39" s="190"/>
      <c r="F39" s="190"/>
      <c r="G39" s="190"/>
      <c r="H39" s="190"/>
      <c r="I39" s="191" t="n">
        <v>31</v>
      </c>
      <c r="J39" s="84" t="s">
        <v>65</v>
      </c>
      <c r="K39" s="192" t="n">
        <f aca="false">SUM(K40+K43+K47)</f>
        <v>807306.83</v>
      </c>
      <c r="L39" s="192" t="n">
        <f aca="false">SUM(L40+L43+L47)</f>
        <v>1112500</v>
      </c>
      <c r="M39" s="192" t="n">
        <f aca="false">SUM(M40+M43+M47)</f>
        <v>1112500</v>
      </c>
      <c r="N39" s="192" t="n">
        <f aca="false">SUM(N40+N43+N47)</f>
        <v>351000</v>
      </c>
      <c r="O39" s="192" t="n">
        <f aca="false">SUM(O40+O43+O47)</f>
        <v>351000</v>
      </c>
      <c r="P39" s="192" t="n">
        <f aca="false">SUM(P40+P43+P47)</f>
        <v>392000</v>
      </c>
      <c r="Q39" s="192" t="n">
        <f aca="false">SUM(Q40+Q43+Q47)</f>
        <v>392000</v>
      </c>
      <c r="R39" s="192" t="n">
        <f aca="false">SUM(R40+R43+R47)</f>
        <v>150369.05</v>
      </c>
      <c r="S39" s="192" t="n">
        <f aca="false">SUM(S40+S43+S47)</f>
        <v>507550</v>
      </c>
      <c r="T39" s="192" t="n">
        <f aca="false">SUM(T40+T43+T47)</f>
        <v>240053.35</v>
      </c>
      <c r="U39" s="192" t="n">
        <f aca="false">SUM(U40+U43+U47)</f>
        <v>0</v>
      </c>
      <c r="V39" s="192" t="n">
        <f aca="false">SUM(V40+V43+V47)</f>
        <v>807.079096045198</v>
      </c>
      <c r="W39" s="192" t="n">
        <f aca="false">SUM(W40+W43+W47)</f>
        <v>507000</v>
      </c>
      <c r="X39" s="192" t="n">
        <f aca="false">SUM(X40+X43+X47)</f>
        <v>617500</v>
      </c>
      <c r="Y39" s="192" t="n">
        <f aca="false">SUM(Y40+Y43+Y47)</f>
        <v>685404</v>
      </c>
      <c r="Z39" s="192" t="n">
        <f aca="false">SUM(Z40+Z43+Z47)</f>
        <v>738500</v>
      </c>
      <c r="AA39" s="192" t="n">
        <f aca="false">SUM(AA40+AA43+AA47)</f>
        <v>688000</v>
      </c>
      <c r="AB39" s="192" t="n">
        <f aca="false">SUM(AB40+AB43+AB47)</f>
        <v>359004.03</v>
      </c>
      <c r="AC39" s="192" t="n">
        <f aca="false">SUM(AC40+AC43+AC47)</f>
        <v>688000</v>
      </c>
      <c r="AD39" s="192" t="n">
        <f aca="false">SUM(AD40+AD43+AD47)</f>
        <v>671000</v>
      </c>
      <c r="AE39" s="192" t="n">
        <f aca="false">SUM(AE40+AE43+AE47)</f>
        <v>0</v>
      </c>
      <c r="AF39" s="192" t="n">
        <f aca="false">SUM(AF40+AF43+AF47)</f>
        <v>0</v>
      </c>
      <c r="AG39" s="192" t="n">
        <f aca="false">SUM(AG40+AG43+AG47)</f>
        <v>671000</v>
      </c>
      <c r="AH39" s="192" t="n">
        <f aca="false">SUM(AH40+AH43+AH47)</f>
        <v>542477.54</v>
      </c>
      <c r="AI39" s="176" t="n">
        <f aca="false">SUM(AI40+AI43+AI47)</f>
        <v>754000</v>
      </c>
      <c r="AJ39" s="176" t="n">
        <f aca="false">SUM(AJ40+AJ43+AJ47)</f>
        <v>323911.41</v>
      </c>
      <c r="AK39" s="176" t="n">
        <f aca="false">SUM(AK40+AK43+AK47)</f>
        <v>747500</v>
      </c>
      <c r="AL39" s="176" t="n">
        <f aca="false">SUM(AL40+AL43+AL47)</f>
        <v>0</v>
      </c>
      <c r="AM39" s="176" t="n">
        <f aca="false">SUM(AM40+AM43+AM47)</f>
        <v>0</v>
      </c>
      <c r="AN39" s="176" t="n">
        <f aca="false">SUM(AN40+AN43+AN47)</f>
        <v>747500</v>
      </c>
      <c r="AO39" s="176" t="n">
        <f aca="false">SUM(AN39/$AN$2)</f>
        <v>99210.299289933</v>
      </c>
      <c r="AP39" s="176" t="n">
        <f aca="false">SUM(AP40+AP43+AP47)</f>
        <v>747500</v>
      </c>
      <c r="AQ39" s="176"/>
      <c r="AR39" s="176" t="n">
        <f aca="false">SUM(AP39/$AN$2)</f>
        <v>99210.299289933</v>
      </c>
      <c r="AS39" s="176" t="n">
        <v>760000</v>
      </c>
      <c r="AT39" s="176"/>
      <c r="AU39" s="176" t="n">
        <f aca="false">SUM(AU40+AU43+AU47)</f>
        <v>49784.56</v>
      </c>
      <c r="AV39" s="177" t="n">
        <f aca="false">SUM(AU39/AR39*100)</f>
        <v>50.1808384374582</v>
      </c>
      <c r="BB39" s="19" t="n">
        <f aca="false">SUM(AW39+AX39+AY39+AZ39+BA39)</f>
        <v>0</v>
      </c>
      <c r="BC39" s="143" t="n">
        <f aca="false">SUM(AU39-BB39)</f>
        <v>49784.56</v>
      </c>
    </row>
    <row r="40" customFormat="false" ht="12.75" hidden="false" customHeight="false" outlineLevel="0" collapsed="false">
      <c r="A40" s="193"/>
      <c r="B40" s="194" t="s">
        <v>83</v>
      </c>
      <c r="C40" s="194"/>
      <c r="D40" s="194"/>
      <c r="E40" s="194"/>
      <c r="F40" s="194"/>
      <c r="G40" s="194"/>
      <c r="H40" s="194"/>
      <c r="I40" s="195" t="n">
        <v>311</v>
      </c>
      <c r="J40" s="196" t="s">
        <v>233</v>
      </c>
      <c r="K40" s="197" t="n">
        <f aca="false">SUM(K41)</f>
        <v>710476.99</v>
      </c>
      <c r="L40" s="197" t="n">
        <f aca="false">SUM(L41)</f>
        <v>972000</v>
      </c>
      <c r="M40" s="197" t="n">
        <f aca="false">SUM(M41)</f>
        <v>972000</v>
      </c>
      <c r="N40" s="197" t="n">
        <f aca="false">SUM(N41:N42)</f>
        <v>296000</v>
      </c>
      <c r="O40" s="197" t="n">
        <f aca="false">SUM(O41:O42)</f>
        <v>296000</v>
      </c>
      <c r="P40" s="197" t="n">
        <f aca="false">SUM(P41:P42)</f>
        <v>335000</v>
      </c>
      <c r="Q40" s="197" t="n">
        <f aca="false">SUM(Q41:Q42)</f>
        <v>335000</v>
      </c>
      <c r="R40" s="197" t="n">
        <f aca="false">SUM(R41:R42)</f>
        <v>121563.91</v>
      </c>
      <c r="S40" s="197" t="n">
        <f aca="false">SUM(S41:S42)</f>
        <v>460000</v>
      </c>
      <c r="T40" s="197" t="n">
        <f aca="false">SUM(T41:T42)</f>
        <v>212889.92</v>
      </c>
      <c r="U40" s="197" t="n">
        <f aca="false">SUM(U41:U42)</f>
        <v>0</v>
      </c>
      <c r="V40" s="197" t="n">
        <f aca="false">SUM(V41:V42)</f>
        <v>609.745762711864</v>
      </c>
      <c r="W40" s="197" t="n">
        <f aca="false">SUM(W41:W42)</f>
        <v>460000</v>
      </c>
      <c r="X40" s="197" t="n">
        <f aca="false">SUM(X41:X42)</f>
        <v>510000</v>
      </c>
      <c r="Y40" s="197" t="n">
        <f aca="false">SUM(Y41:Y42)</f>
        <v>578000</v>
      </c>
      <c r="Z40" s="197" t="n">
        <f aca="false">SUM(Z41:Z42)</f>
        <v>590000</v>
      </c>
      <c r="AA40" s="197" t="n">
        <f aca="false">SUM(AA41:AA42)</f>
        <v>578000</v>
      </c>
      <c r="AB40" s="197" t="n">
        <f aca="false">SUM(AB41:AB42)</f>
        <v>313059.54</v>
      </c>
      <c r="AC40" s="197" t="n">
        <f aca="false">SUM(AC41:AC42)</f>
        <v>578000</v>
      </c>
      <c r="AD40" s="197" t="n">
        <f aca="false">SUM(AD41:AD42)</f>
        <v>561000</v>
      </c>
      <c r="AE40" s="197" t="n">
        <f aca="false">SUM(AE41:AE42)</f>
        <v>0</v>
      </c>
      <c r="AF40" s="197" t="n">
        <f aca="false">SUM(AF41:AF42)</f>
        <v>0</v>
      </c>
      <c r="AG40" s="197" t="n">
        <f aca="false">SUM(AG41:AG42)</f>
        <v>561000</v>
      </c>
      <c r="AH40" s="197" t="n">
        <f aca="false">SUM(AH41:AH42)</f>
        <v>462221.9</v>
      </c>
      <c r="AI40" s="197" t="n">
        <f aca="false">SUM(AI41:AI42)</f>
        <v>620000</v>
      </c>
      <c r="AJ40" s="197" t="n">
        <f aca="false">SUM(AJ41:AJ42)</f>
        <v>279321.5</v>
      </c>
      <c r="AK40" s="197" t="n">
        <f aca="false">SUM(AK41:AK42)</f>
        <v>570000</v>
      </c>
      <c r="AL40" s="197" t="n">
        <f aca="false">SUM(AL41:AL42)</f>
        <v>0</v>
      </c>
      <c r="AM40" s="197" t="n">
        <f aca="false">SUM(AM41:AM42)</f>
        <v>0</v>
      </c>
      <c r="AN40" s="197" t="n">
        <f aca="false">SUM(AN41:AN42)</f>
        <v>570000</v>
      </c>
      <c r="AO40" s="176" t="n">
        <f aca="false">SUM(AN40/$AN$2)</f>
        <v>75652.0007963368</v>
      </c>
      <c r="AP40" s="188" t="n">
        <f aca="false">SUM(AP41:AP42)</f>
        <v>570000</v>
      </c>
      <c r="AQ40" s="188"/>
      <c r="AR40" s="176" t="n">
        <f aca="false">SUM(AP40/$AN$2)</f>
        <v>75652.0007963368</v>
      </c>
      <c r="AS40" s="188"/>
      <c r="AT40" s="188"/>
      <c r="AU40" s="176" t="n">
        <f aca="false">SUM(AU41:AU42)</f>
        <v>33597.87</v>
      </c>
      <c r="AV40" s="177" t="n">
        <f aca="false">SUM(AU40/AR40*100)</f>
        <v>44.4110792131579</v>
      </c>
      <c r="BB40" s="19" t="n">
        <f aca="false">SUM(AW40+AX40+AY40+AZ40+BA40)</f>
        <v>0</v>
      </c>
      <c r="BC40" s="143" t="n">
        <f aca="false">SUM(AU40-BB40)</f>
        <v>33597.87</v>
      </c>
    </row>
    <row r="41" customFormat="false" ht="12.75" hidden="false" customHeight="false" outlineLevel="0" collapsed="false">
      <c r="A41" s="193"/>
      <c r="B41" s="194"/>
      <c r="C41" s="194"/>
      <c r="D41" s="194"/>
      <c r="E41" s="194"/>
      <c r="F41" s="194"/>
      <c r="G41" s="194"/>
      <c r="H41" s="194"/>
      <c r="I41" s="195" t="n">
        <v>31111</v>
      </c>
      <c r="J41" s="196" t="s">
        <v>234</v>
      </c>
      <c r="K41" s="197" t="n">
        <v>710476.99</v>
      </c>
      <c r="L41" s="197" t="n">
        <v>972000</v>
      </c>
      <c r="M41" s="197" t="n">
        <v>972000</v>
      </c>
      <c r="N41" s="197" t="n">
        <v>293000</v>
      </c>
      <c r="O41" s="197" t="n">
        <v>293000</v>
      </c>
      <c r="P41" s="197" t="n">
        <v>295000</v>
      </c>
      <c r="Q41" s="197" t="n">
        <v>295000</v>
      </c>
      <c r="R41" s="197" t="n">
        <v>121563.91</v>
      </c>
      <c r="S41" s="197" t="n">
        <v>250000</v>
      </c>
      <c r="T41" s="197" t="n">
        <v>176514.08</v>
      </c>
      <c r="U41" s="197"/>
      <c r="V41" s="176" t="n">
        <f aca="false">S41/P41*100</f>
        <v>84.7457627118644</v>
      </c>
      <c r="W41" s="188" t="n">
        <v>250000</v>
      </c>
      <c r="X41" s="188" t="n">
        <v>340000</v>
      </c>
      <c r="Y41" s="188" t="n">
        <v>408000</v>
      </c>
      <c r="Z41" s="188" t="n">
        <v>400000</v>
      </c>
      <c r="AA41" s="197" t="n">
        <v>408000</v>
      </c>
      <c r="AB41" s="197" t="n">
        <v>259070.82</v>
      </c>
      <c r="AC41" s="197" t="n">
        <v>408000</v>
      </c>
      <c r="AD41" s="197" t="n">
        <v>408000</v>
      </c>
      <c r="AE41" s="197"/>
      <c r="AF41" s="197"/>
      <c r="AG41" s="198" t="n">
        <f aca="false">SUM(AC41+AE41-AF41)</f>
        <v>408000</v>
      </c>
      <c r="AH41" s="197" t="n">
        <v>413471.78</v>
      </c>
      <c r="AI41" s="188" t="n">
        <v>467000</v>
      </c>
      <c r="AJ41" s="129" t="n">
        <v>217454.78</v>
      </c>
      <c r="AK41" s="197" t="n">
        <v>480000</v>
      </c>
      <c r="AL41" s="197"/>
      <c r="AM41" s="197"/>
      <c r="AN41" s="129" t="n">
        <f aca="false">SUM(AK41+AL41-AM41)</f>
        <v>480000</v>
      </c>
      <c r="AO41" s="176" t="n">
        <f aca="false">SUM(AN41/$AN$2)</f>
        <v>63706.9480390205</v>
      </c>
      <c r="AP41" s="131" t="n">
        <v>480000</v>
      </c>
      <c r="AQ41" s="131"/>
      <c r="AR41" s="176" t="n">
        <f aca="false">SUM(AP41/$AN$2)</f>
        <v>63706.9480390205</v>
      </c>
      <c r="AS41" s="131"/>
      <c r="AT41" s="131"/>
      <c r="AU41" s="176" t="n">
        <v>33597.87</v>
      </c>
      <c r="AV41" s="177" t="n">
        <f aca="false">SUM(AU41/AR41*100)</f>
        <v>52.738156565625</v>
      </c>
      <c r="AW41" s="176" t="n">
        <v>33597.87</v>
      </c>
      <c r="BB41" s="19" t="n">
        <f aca="false">SUM(AW41+AX41+AY41+AZ41+BA41)</f>
        <v>33597.87</v>
      </c>
      <c r="BC41" s="143" t="n">
        <f aca="false">SUM(AU41-BB41)</f>
        <v>0</v>
      </c>
    </row>
    <row r="42" customFormat="false" ht="12.75" hidden="false" customHeight="false" outlineLevel="0" collapsed="false">
      <c r="A42" s="193"/>
      <c r="B42" s="194"/>
      <c r="C42" s="194"/>
      <c r="D42" s="194"/>
      <c r="E42" s="194"/>
      <c r="F42" s="194"/>
      <c r="G42" s="194"/>
      <c r="H42" s="194"/>
      <c r="I42" s="195" t="n">
        <v>31112</v>
      </c>
      <c r="J42" s="196" t="s">
        <v>235</v>
      </c>
      <c r="K42" s="197"/>
      <c r="L42" s="197"/>
      <c r="M42" s="197"/>
      <c r="N42" s="197" t="n">
        <v>3000</v>
      </c>
      <c r="O42" s="197" t="n">
        <v>3000</v>
      </c>
      <c r="P42" s="197" t="n">
        <v>40000</v>
      </c>
      <c r="Q42" s="197" t="n">
        <v>40000</v>
      </c>
      <c r="R42" s="197"/>
      <c r="S42" s="197" t="n">
        <v>210000</v>
      </c>
      <c r="T42" s="197" t="n">
        <v>36375.84</v>
      </c>
      <c r="U42" s="197"/>
      <c r="V42" s="176" t="n">
        <f aca="false">S42/P42*100</f>
        <v>525</v>
      </c>
      <c r="W42" s="188" t="n">
        <v>210000</v>
      </c>
      <c r="X42" s="197" t="n">
        <v>170000</v>
      </c>
      <c r="Y42" s="197" t="n">
        <v>170000</v>
      </c>
      <c r="Z42" s="197" t="n">
        <v>190000</v>
      </c>
      <c r="AA42" s="197" t="n">
        <v>170000</v>
      </c>
      <c r="AB42" s="197" t="n">
        <v>53988.72</v>
      </c>
      <c r="AC42" s="197" t="n">
        <v>170000</v>
      </c>
      <c r="AD42" s="197" t="n">
        <v>153000</v>
      </c>
      <c r="AE42" s="197"/>
      <c r="AF42" s="197"/>
      <c r="AG42" s="198" t="n">
        <v>153000</v>
      </c>
      <c r="AH42" s="197" t="n">
        <v>48750.12</v>
      </c>
      <c r="AI42" s="188" t="n">
        <v>153000</v>
      </c>
      <c r="AJ42" s="129" t="n">
        <v>61866.72</v>
      </c>
      <c r="AK42" s="197" t="n">
        <v>90000</v>
      </c>
      <c r="AL42" s="197"/>
      <c r="AM42" s="197"/>
      <c r="AN42" s="129" t="n">
        <f aca="false">SUM(AK42+AL42-AM42)</f>
        <v>90000</v>
      </c>
      <c r="AO42" s="176" t="n">
        <f aca="false">SUM(AN42/$AN$2)</f>
        <v>11945.0527573163</v>
      </c>
      <c r="AP42" s="131" t="n">
        <v>90000</v>
      </c>
      <c r="AQ42" s="131"/>
      <c r="AR42" s="176" t="n">
        <f aca="false">SUM(AP42/$AN$2)</f>
        <v>11945.0527573163</v>
      </c>
      <c r="AS42" s="131"/>
      <c r="AT42" s="131"/>
      <c r="AU42" s="176"/>
      <c r="AV42" s="177" t="n">
        <f aca="false">SUM(AU42/AR42*100)</f>
        <v>0</v>
      </c>
      <c r="AW42" s="176"/>
      <c r="BB42" s="19" t="n">
        <f aca="false">SUM(AW42+AX42+AY42+AZ42+BA42)</f>
        <v>0</v>
      </c>
      <c r="BC42" s="143" t="n">
        <f aca="false">SUM(AU42-BB42)</f>
        <v>0</v>
      </c>
    </row>
    <row r="43" customFormat="false" ht="12.75" hidden="false" customHeight="false" outlineLevel="0" collapsed="false">
      <c r="A43" s="193"/>
      <c r="B43" s="194" t="s">
        <v>83</v>
      </c>
      <c r="C43" s="194"/>
      <c r="D43" s="194"/>
      <c r="E43" s="194"/>
      <c r="F43" s="194"/>
      <c r="G43" s="194"/>
      <c r="H43" s="194"/>
      <c r="I43" s="195" t="n">
        <v>312</v>
      </c>
      <c r="J43" s="196" t="s">
        <v>236</v>
      </c>
      <c r="K43" s="197" t="n">
        <f aca="false">SUM(K44)</f>
        <v>0</v>
      </c>
      <c r="L43" s="197" t="n">
        <f aca="false">SUM(L44)</f>
        <v>8000</v>
      </c>
      <c r="M43" s="197" t="n">
        <f aca="false">SUM(M44)</f>
        <v>8000</v>
      </c>
      <c r="N43" s="197" t="n">
        <f aca="false">SUM(N44)</f>
        <v>14000</v>
      </c>
      <c r="O43" s="197" t="n">
        <f aca="false">SUM(O44)</f>
        <v>14000</v>
      </c>
      <c r="P43" s="197" t="n">
        <f aca="false">SUM(P44)</f>
        <v>12000</v>
      </c>
      <c r="Q43" s="197" t="n">
        <f aca="false">SUM(Q44)</f>
        <v>12000</v>
      </c>
      <c r="R43" s="197" t="n">
        <f aca="false">SUM(R44)</f>
        <v>9962.77</v>
      </c>
      <c r="S43" s="197" t="n">
        <f aca="false">SUM(S44)</f>
        <v>15000</v>
      </c>
      <c r="T43" s="197" t="n">
        <f aca="false">SUM(T44)</f>
        <v>4500</v>
      </c>
      <c r="U43" s="197" t="n">
        <f aca="false">SUM(U44)</f>
        <v>0</v>
      </c>
      <c r="V43" s="197" t="n">
        <f aca="false">SUM(V44)</f>
        <v>125</v>
      </c>
      <c r="W43" s="197" t="n">
        <f aca="false">SUM(W44)</f>
        <v>15000</v>
      </c>
      <c r="X43" s="197" t="n">
        <f aca="false">SUM(X44:X45)</f>
        <v>34000</v>
      </c>
      <c r="Y43" s="197" t="n">
        <f aca="false">SUM(Y44:Y45)</f>
        <v>27500</v>
      </c>
      <c r="Z43" s="197" t="n">
        <v>52500</v>
      </c>
      <c r="AA43" s="197" t="n">
        <f aca="false">SUM(AA44:AA45)</f>
        <v>30000</v>
      </c>
      <c r="AB43" s="197" t="n">
        <f aca="false">SUM(AB44:AB45)</f>
        <v>0</v>
      </c>
      <c r="AC43" s="197" t="n">
        <f aca="false">SUM(AC44:AC45)</f>
        <v>30000</v>
      </c>
      <c r="AD43" s="197" t="n">
        <f aca="false">SUM(AD44:AD45)</f>
        <v>30000</v>
      </c>
      <c r="AE43" s="197" t="n">
        <f aca="false">SUM(AE44:AE45)</f>
        <v>0</v>
      </c>
      <c r="AF43" s="197" t="n">
        <f aca="false">SUM(AF44:AF45)</f>
        <v>0</v>
      </c>
      <c r="AG43" s="197" t="n">
        <f aca="false">SUM(AG44:AG45)</f>
        <v>30000</v>
      </c>
      <c r="AH43" s="197" t="n">
        <f aca="false">SUM(AH44:AH45)</f>
        <v>6000</v>
      </c>
      <c r="AI43" s="188" t="n">
        <f aca="false">SUM(AI44:AI45)</f>
        <v>30000</v>
      </c>
      <c r="AJ43" s="188" t="n">
        <f aca="false">SUM(AJ44:AJ45)</f>
        <v>0</v>
      </c>
      <c r="AK43" s="188" t="n">
        <f aca="false">SUM(AK44:AK46)</f>
        <v>80000</v>
      </c>
      <c r="AL43" s="188" t="n">
        <f aca="false">SUM(AL44:AL46)</f>
        <v>0</v>
      </c>
      <c r="AM43" s="188" t="n">
        <f aca="false">SUM(AM44:AM46)</f>
        <v>0</v>
      </c>
      <c r="AN43" s="188" t="n">
        <f aca="false">SUM(AN44:AN46)</f>
        <v>80000</v>
      </c>
      <c r="AO43" s="176" t="n">
        <f aca="false">SUM(AN43/$AN$2)</f>
        <v>10617.8246731701</v>
      </c>
      <c r="AP43" s="188" t="n">
        <f aca="false">SUM(AP44:AP46)</f>
        <v>80000</v>
      </c>
      <c r="AQ43" s="188"/>
      <c r="AR43" s="176" t="n">
        <f aca="false">SUM(AP43/$AN$2)</f>
        <v>10617.8246731701</v>
      </c>
      <c r="AS43" s="188"/>
      <c r="AT43" s="188"/>
      <c r="AU43" s="176" t="n">
        <f aca="false">SUM(AU44:AU46)</f>
        <v>3190.8</v>
      </c>
      <c r="AV43" s="177" t="n">
        <f aca="false">SUM(AU43/AR43*100)</f>
        <v>30.05135325</v>
      </c>
      <c r="AW43" s="176"/>
      <c r="BB43" s="19" t="n">
        <f aca="false">SUM(AW43+AX43+AY43+AZ43+BA43)</f>
        <v>0</v>
      </c>
      <c r="BC43" s="143" t="n">
        <f aca="false">SUM(AU43-BB43)</f>
        <v>3190.8</v>
      </c>
    </row>
    <row r="44" customFormat="false" ht="12.75" hidden="false" customHeight="false" outlineLevel="0" collapsed="false">
      <c r="A44" s="193"/>
      <c r="B44" s="194"/>
      <c r="C44" s="194"/>
      <c r="D44" s="194"/>
      <c r="E44" s="194"/>
      <c r="F44" s="194"/>
      <c r="G44" s="194"/>
      <c r="H44" s="194"/>
      <c r="I44" s="195" t="n">
        <v>31219</v>
      </c>
      <c r="J44" s="196" t="s">
        <v>236</v>
      </c>
      <c r="K44" s="197" t="n">
        <v>0</v>
      </c>
      <c r="L44" s="197" t="n">
        <v>8000</v>
      </c>
      <c r="M44" s="197" t="n">
        <v>8000</v>
      </c>
      <c r="N44" s="197" t="n">
        <v>14000</v>
      </c>
      <c r="O44" s="197" t="n">
        <v>14000</v>
      </c>
      <c r="P44" s="197" t="n">
        <v>12000</v>
      </c>
      <c r="Q44" s="197" t="n">
        <v>12000</v>
      </c>
      <c r="R44" s="197" t="n">
        <v>9962.77</v>
      </c>
      <c r="S44" s="197" t="n">
        <v>15000</v>
      </c>
      <c r="T44" s="197" t="n">
        <v>4500</v>
      </c>
      <c r="U44" s="197"/>
      <c r="V44" s="176" t="n">
        <f aca="false">S44/P44*100</f>
        <v>125</v>
      </c>
      <c r="W44" s="188" t="n">
        <v>15000</v>
      </c>
      <c r="X44" s="197" t="n">
        <v>27000</v>
      </c>
      <c r="Y44" s="197" t="n">
        <v>20000</v>
      </c>
      <c r="Z44" s="197" t="n">
        <v>20000</v>
      </c>
      <c r="AA44" s="197" t="n">
        <v>20000</v>
      </c>
      <c r="AB44" s="197"/>
      <c r="AC44" s="197" t="n">
        <v>20000</v>
      </c>
      <c r="AD44" s="197" t="n">
        <v>20000</v>
      </c>
      <c r="AE44" s="197"/>
      <c r="AF44" s="197"/>
      <c r="AG44" s="198" t="n">
        <f aca="false">SUM(AD44+AE44-AF44)</f>
        <v>20000</v>
      </c>
      <c r="AH44" s="197" t="n">
        <v>6000</v>
      </c>
      <c r="AI44" s="188" t="n">
        <v>20000</v>
      </c>
      <c r="AJ44" s="129" t="n">
        <v>0</v>
      </c>
      <c r="AK44" s="197" t="n">
        <v>35000</v>
      </c>
      <c r="AL44" s="197"/>
      <c r="AM44" s="197"/>
      <c r="AN44" s="129" t="n">
        <f aca="false">SUM(AK44+AL44-AM44)</f>
        <v>35000</v>
      </c>
      <c r="AO44" s="176" t="n">
        <f aca="false">SUM(AN44/$AN$2)</f>
        <v>4645.29829451191</v>
      </c>
      <c r="AP44" s="131" t="n">
        <v>35000</v>
      </c>
      <c r="AQ44" s="131"/>
      <c r="AR44" s="176" t="n">
        <f aca="false">SUM(AP44/$AN$2)</f>
        <v>4645.29829451191</v>
      </c>
      <c r="AS44" s="131"/>
      <c r="AT44" s="131"/>
      <c r="AU44" s="176" t="n">
        <v>1200</v>
      </c>
      <c r="AV44" s="177" t="n">
        <f aca="false">SUM(AU44/AR44*100)</f>
        <v>25.8325714285714</v>
      </c>
      <c r="AW44" s="176" t="n">
        <v>1200</v>
      </c>
      <c r="BB44" s="19" t="n">
        <f aca="false">SUM(AW44+AX44+AY44+AZ44+BA44)</f>
        <v>1200</v>
      </c>
      <c r="BC44" s="143" t="n">
        <f aca="false">SUM(AU44-BB44)</f>
        <v>0</v>
      </c>
    </row>
    <row r="45" customFormat="false" ht="12.75" hidden="false" customHeight="false" outlineLevel="0" collapsed="false">
      <c r="A45" s="193"/>
      <c r="B45" s="194"/>
      <c r="C45" s="194"/>
      <c r="D45" s="194"/>
      <c r="E45" s="194"/>
      <c r="F45" s="194"/>
      <c r="G45" s="194"/>
      <c r="H45" s="194"/>
      <c r="I45" s="195" t="n">
        <v>31219</v>
      </c>
      <c r="J45" s="196" t="s">
        <v>237</v>
      </c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76"/>
      <c r="W45" s="188"/>
      <c r="X45" s="197" t="n">
        <v>7000</v>
      </c>
      <c r="Y45" s="197" t="n">
        <v>7500</v>
      </c>
      <c r="Z45" s="197" t="n">
        <v>7500</v>
      </c>
      <c r="AA45" s="197" t="n">
        <v>10000</v>
      </c>
      <c r="AB45" s="197"/>
      <c r="AC45" s="197" t="n">
        <v>10000</v>
      </c>
      <c r="AD45" s="197" t="n">
        <v>10000</v>
      </c>
      <c r="AE45" s="197"/>
      <c r="AF45" s="197"/>
      <c r="AG45" s="198" t="n">
        <f aca="false">SUM(AD45+AE45-AF45)</f>
        <v>10000</v>
      </c>
      <c r="AH45" s="197"/>
      <c r="AI45" s="188" t="n">
        <v>10000</v>
      </c>
      <c r="AJ45" s="129" t="n">
        <v>0</v>
      </c>
      <c r="AK45" s="197" t="n">
        <v>15000</v>
      </c>
      <c r="AL45" s="197"/>
      <c r="AM45" s="197"/>
      <c r="AN45" s="129" t="n">
        <f aca="false">SUM(AK45+AL45-AM45)</f>
        <v>15000</v>
      </c>
      <c r="AO45" s="176" t="n">
        <f aca="false">SUM(AN45/$AN$2)</f>
        <v>1990.84212621939</v>
      </c>
      <c r="AP45" s="131" t="n">
        <v>15000</v>
      </c>
      <c r="AQ45" s="131"/>
      <c r="AR45" s="176" t="n">
        <f aca="false">SUM(AP45/$AN$2)</f>
        <v>1990.84212621939</v>
      </c>
      <c r="AS45" s="131"/>
      <c r="AT45" s="131"/>
      <c r="AU45" s="176"/>
      <c r="AV45" s="177" t="n">
        <f aca="false">SUM(AU45/AR45*100)</f>
        <v>0</v>
      </c>
      <c r="AW45" s="176"/>
      <c r="BB45" s="19" t="n">
        <f aca="false">SUM(AW45+AX45+AY45+AZ45+BA45)</f>
        <v>0</v>
      </c>
      <c r="BC45" s="143" t="n">
        <f aca="false">SUM(AU45-BB45)</f>
        <v>0</v>
      </c>
    </row>
    <row r="46" customFormat="false" ht="12.75" hidden="false" customHeight="false" outlineLevel="0" collapsed="false">
      <c r="A46" s="193"/>
      <c r="B46" s="194"/>
      <c r="C46" s="194"/>
      <c r="D46" s="194"/>
      <c r="E46" s="194"/>
      <c r="F46" s="194"/>
      <c r="G46" s="194"/>
      <c r="H46" s="194"/>
      <c r="I46" s="195" t="n">
        <v>31219</v>
      </c>
      <c r="J46" s="196" t="s">
        <v>238</v>
      </c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76"/>
      <c r="W46" s="188"/>
      <c r="X46" s="197"/>
      <c r="Y46" s="197" t="n">
        <v>0</v>
      </c>
      <c r="Z46" s="197" t="n">
        <v>25000</v>
      </c>
      <c r="AA46" s="197" t="n">
        <v>25000</v>
      </c>
      <c r="AB46" s="197"/>
      <c r="AC46" s="197" t="n">
        <v>25000</v>
      </c>
      <c r="AD46" s="197" t="n">
        <v>25000</v>
      </c>
      <c r="AE46" s="197"/>
      <c r="AF46" s="197"/>
      <c r="AG46" s="198" t="n">
        <f aca="false">SUM(AD46+AE46-AF46)</f>
        <v>25000</v>
      </c>
      <c r="AH46" s="197" t="n">
        <v>22916.85</v>
      </c>
      <c r="AI46" s="188" t="n">
        <v>35000</v>
      </c>
      <c r="AJ46" s="129" t="n">
        <v>12500.1</v>
      </c>
      <c r="AK46" s="197" t="n">
        <v>30000</v>
      </c>
      <c r="AL46" s="197"/>
      <c r="AM46" s="197"/>
      <c r="AN46" s="129" t="n">
        <f aca="false">SUM(AK46+AL46-AM46)</f>
        <v>30000</v>
      </c>
      <c r="AO46" s="176" t="n">
        <f aca="false">SUM(AN46/$AN$2)</f>
        <v>3981.68425243878</v>
      </c>
      <c r="AP46" s="131" t="n">
        <v>30000</v>
      </c>
      <c r="AQ46" s="131"/>
      <c r="AR46" s="176" t="n">
        <f aca="false">SUM(AP46/$AN$2)</f>
        <v>3981.68425243878</v>
      </c>
      <c r="AS46" s="131"/>
      <c r="AT46" s="131"/>
      <c r="AU46" s="176" t="n">
        <v>1990.8</v>
      </c>
      <c r="AV46" s="177" t="n">
        <f aca="false">SUM(AU46/AR46*100)</f>
        <v>49.998942</v>
      </c>
      <c r="AW46" s="176" t="n">
        <v>1990.8</v>
      </c>
      <c r="BB46" s="19" t="n">
        <f aca="false">SUM(AW46+AX46+AY46+AZ46+BA46)</f>
        <v>1990.8</v>
      </c>
      <c r="BC46" s="143" t="n">
        <f aca="false">SUM(AU46-BB46)</f>
        <v>0</v>
      </c>
    </row>
    <row r="47" customFormat="false" ht="12.75" hidden="false" customHeight="false" outlineLevel="0" collapsed="false">
      <c r="A47" s="193"/>
      <c r="B47" s="194" t="s">
        <v>83</v>
      </c>
      <c r="C47" s="194"/>
      <c r="D47" s="194"/>
      <c r="E47" s="194"/>
      <c r="F47" s="194"/>
      <c r="G47" s="194"/>
      <c r="H47" s="194"/>
      <c r="I47" s="195" t="n">
        <v>313</v>
      </c>
      <c r="J47" s="196" t="s">
        <v>239</v>
      </c>
      <c r="K47" s="197" t="n">
        <f aca="false">SUM(K48:K49)</f>
        <v>96829.84</v>
      </c>
      <c r="L47" s="197" t="n">
        <f aca="false">SUM(L48:L49)</f>
        <v>132500</v>
      </c>
      <c r="M47" s="197" t="n">
        <f aca="false">SUM(M48:M49)</f>
        <v>132500</v>
      </c>
      <c r="N47" s="197" t="n">
        <f aca="false">SUM(N48:N49)</f>
        <v>41000</v>
      </c>
      <c r="O47" s="197" t="n">
        <f aca="false">SUM(O48:O49)</f>
        <v>41000</v>
      </c>
      <c r="P47" s="197" t="n">
        <f aca="false">SUM(P48:P49)</f>
        <v>45000</v>
      </c>
      <c r="Q47" s="197" t="n">
        <f aca="false">SUM(Q48:Q49)</f>
        <v>45000</v>
      </c>
      <c r="R47" s="197" t="n">
        <f aca="false">SUM(R48:R49)</f>
        <v>18842.37</v>
      </c>
      <c r="S47" s="197" t="n">
        <f aca="false">SUM(S48:S49)</f>
        <v>32550</v>
      </c>
      <c r="T47" s="197" t="n">
        <f aca="false">SUM(T48:T49)</f>
        <v>22663.43</v>
      </c>
      <c r="U47" s="197" t="n">
        <f aca="false">SUM(U48:U49)</f>
        <v>0</v>
      </c>
      <c r="V47" s="197" t="n">
        <f aca="false">SUM(V48:V49)</f>
        <v>72.3333333333333</v>
      </c>
      <c r="W47" s="197" t="n">
        <f aca="false">SUM(W48:W49)</f>
        <v>32000</v>
      </c>
      <c r="X47" s="197" t="n">
        <f aca="false">SUM(X48:X49)</f>
        <v>73500</v>
      </c>
      <c r="Y47" s="197" t="n">
        <f aca="false">SUM(Y48:Y49)</f>
        <v>79904</v>
      </c>
      <c r="Z47" s="197" t="n">
        <f aca="false">SUM(Z48:Z49)</f>
        <v>96000</v>
      </c>
      <c r="AA47" s="197" t="n">
        <f aca="false">SUM(AA48:AA49)</f>
        <v>80000</v>
      </c>
      <c r="AB47" s="197" t="n">
        <f aca="false">SUM(AB48:AB49)</f>
        <v>45944.49</v>
      </c>
      <c r="AC47" s="197" t="n">
        <f aca="false">SUM(AC48:AC49)</f>
        <v>80000</v>
      </c>
      <c r="AD47" s="197" t="n">
        <f aca="false">SUM(AD48:AD49)</f>
        <v>80000</v>
      </c>
      <c r="AE47" s="197" t="n">
        <f aca="false">SUM(AE48:AE49)</f>
        <v>0</v>
      </c>
      <c r="AF47" s="197" t="n">
        <f aca="false">SUM(AF48:AF49)</f>
        <v>0</v>
      </c>
      <c r="AG47" s="197" t="n">
        <f aca="false">SUM(AG48:AG49)</f>
        <v>80000</v>
      </c>
      <c r="AH47" s="197" t="n">
        <f aca="false">SUM(AH48:AH49)</f>
        <v>74255.64</v>
      </c>
      <c r="AI47" s="188" t="n">
        <f aca="false">SUM(AI48:AI49)</f>
        <v>104000</v>
      </c>
      <c r="AJ47" s="188" t="n">
        <f aca="false">SUM(AJ48:AJ49)</f>
        <v>44589.91</v>
      </c>
      <c r="AK47" s="188" t="n">
        <f aca="false">SUM(AK48:AK49)</f>
        <v>97500</v>
      </c>
      <c r="AL47" s="188" t="n">
        <f aca="false">SUM(AL48:AL49)</f>
        <v>0</v>
      </c>
      <c r="AM47" s="188" t="n">
        <f aca="false">SUM(AM48:AM49)</f>
        <v>0</v>
      </c>
      <c r="AN47" s="188" t="n">
        <f aca="false">SUM(AN48:AN49)</f>
        <v>97500</v>
      </c>
      <c r="AO47" s="176" t="n">
        <f aca="false">SUM(AN47/$AN$2)</f>
        <v>12940.473820426</v>
      </c>
      <c r="AP47" s="188" t="n">
        <f aca="false">SUM(AP48:AP49)</f>
        <v>97500</v>
      </c>
      <c r="AQ47" s="188"/>
      <c r="AR47" s="176" t="n">
        <f aca="false">SUM(AP47/$AN$2)</f>
        <v>12940.473820426</v>
      </c>
      <c r="AS47" s="188"/>
      <c r="AT47" s="188"/>
      <c r="AU47" s="176" t="n">
        <f aca="false">SUM(AU48:AU49)</f>
        <v>12995.89</v>
      </c>
      <c r="AV47" s="177" t="n">
        <f aca="false">SUM(AU47/AR47*100)</f>
        <v>100.428239184615</v>
      </c>
      <c r="AW47" s="176"/>
      <c r="BB47" s="19" t="n">
        <f aca="false">SUM(AW47+AX47+AY47+AZ47+BA47)</f>
        <v>0</v>
      </c>
      <c r="BC47" s="143" t="n">
        <f aca="false">SUM(AU47-BB47)</f>
        <v>12995.89</v>
      </c>
    </row>
    <row r="48" customFormat="false" ht="12.75" hidden="false" customHeight="false" outlineLevel="0" collapsed="false">
      <c r="A48" s="193"/>
      <c r="B48" s="194"/>
      <c r="C48" s="194"/>
      <c r="D48" s="194"/>
      <c r="E48" s="194"/>
      <c r="F48" s="194"/>
      <c r="G48" s="194"/>
      <c r="H48" s="194"/>
      <c r="I48" s="195" t="n">
        <v>31321</v>
      </c>
      <c r="J48" s="196" t="s">
        <v>240</v>
      </c>
      <c r="K48" s="197" t="n">
        <v>96829.84</v>
      </c>
      <c r="L48" s="197" t="n">
        <v>132500</v>
      </c>
      <c r="M48" s="197" t="n">
        <v>132500</v>
      </c>
      <c r="N48" s="197" t="n">
        <v>41000</v>
      </c>
      <c r="O48" s="197" t="n">
        <v>41000</v>
      </c>
      <c r="P48" s="197" t="n">
        <v>45000</v>
      </c>
      <c r="Q48" s="197" t="n">
        <v>45000</v>
      </c>
      <c r="R48" s="197" t="n">
        <v>18842.37</v>
      </c>
      <c r="S48" s="188" t="n">
        <v>32550</v>
      </c>
      <c r="T48" s="197" t="n">
        <v>22663.43</v>
      </c>
      <c r="U48" s="197"/>
      <c r="V48" s="176" t="n">
        <f aca="false">S48/P48*100</f>
        <v>72.3333333333333</v>
      </c>
      <c r="W48" s="188" t="n">
        <v>32000</v>
      </c>
      <c r="X48" s="197" t="n">
        <v>51500</v>
      </c>
      <c r="Y48" s="197" t="n">
        <v>58904</v>
      </c>
      <c r="Z48" s="197" t="n">
        <v>65000</v>
      </c>
      <c r="AA48" s="197" t="n">
        <v>59000</v>
      </c>
      <c r="AB48" s="197" t="n">
        <v>37242.75</v>
      </c>
      <c r="AC48" s="197" t="n">
        <v>59000</v>
      </c>
      <c r="AD48" s="197" t="n">
        <v>59000</v>
      </c>
      <c r="AE48" s="197"/>
      <c r="AF48" s="197"/>
      <c r="AG48" s="198" t="n">
        <f aca="false">SUM(AD48+AE48-AF48)</f>
        <v>59000</v>
      </c>
      <c r="AH48" s="197" t="n">
        <v>68222.85</v>
      </c>
      <c r="AI48" s="188" t="n">
        <v>78000</v>
      </c>
      <c r="AJ48" s="129" t="n">
        <v>35823.62</v>
      </c>
      <c r="AK48" s="197" t="n">
        <v>81000</v>
      </c>
      <c r="AL48" s="197"/>
      <c r="AM48" s="197"/>
      <c r="AN48" s="129" t="n">
        <f aca="false">SUM(AK48+AL48-AM48)</f>
        <v>81000</v>
      </c>
      <c r="AO48" s="176" t="n">
        <f aca="false">SUM(AN48/$AN$2)</f>
        <v>10750.5474815847</v>
      </c>
      <c r="AP48" s="131" t="n">
        <v>81000</v>
      </c>
      <c r="AQ48" s="131"/>
      <c r="AR48" s="176" t="n">
        <f aca="false">SUM(AP48/$AN$2)</f>
        <v>10750.5474815847</v>
      </c>
      <c r="AS48" s="131"/>
      <c r="AT48" s="131"/>
      <c r="AU48" s="176" t="n">
        <v>12995.89</v>
      </c>
      <c r="AV48" s="177" t="n">
        <f aca="false">SUM(AU48/AR48*100)</f>
        <v>120.885843462963</v>
      </c>
      <c r="AW48" s="202" t="n">
        <v>12995.89</v>
      </c>
      <c r="BB48" s="19" t="n">
        <f aca="false">SUM(AW48+AX48+AY48+AZ48+BA48)</f>
        <v>12995.89</v>
      </c>
      <c r="BC48" s="143" t="n">
        <f aca="false">SUM(AU48-BB48)</f>
        <v>0</v>
      </c>
    </row>
    <row r="49" customFormat="false" ht="12.75" hidden="false" customHeight="false" outlineLevel="0" collapsed="false">
      <c r="A49" s="193"/>
      <c r="B49" s="194"/>
      <c r="C49" s="194"/>
      <c r="D49" s="194"/>
      <c r="E49" s="194"/>
      <c r="F49" s="194"/>
      <c r="G49" s="194"/>
      <c r="H49" s="194"/>
      <c r="I49" s="195" t="n">
        <v>31321</v>
      </c>
      <c r="J49" s="196" t="s">
        <v>241</v>
      </c>
      <c r="K49" s="197"/>
      <c r="L49" s="197"/>
      <c r="M49" s="197"/>
      <c r="N49" s="197"/>
      <c r="O49" s="197"/>
      <c r="P49" s="197"/>
      <c r="Q49" s="197"/>
      <c r="R49" s="197"/>
      <c r="S49" s="188"/>
      <c r="T49" s="197"/>
      <c r="U49" s="197"/>
      <c r="V49" s="176"/>
      <c r="W49" s="188"/>
      <c r="X49" s="197" t="n">
        <v>22000</v>
      </c>
      <c r="Y49" s="197" t="n">
        <v>21000</v>
      </c>
      <c r="Z49" s="197" t="n">
        <v>31000</v>
      </c>
      <c r="AA49" s="197" t="n">
        <v>21000</v>
      </c>
      <c r="AB49" s="197" t="n">
        <v>8701.74</v>
      </c>
      <c r="AC49" s="197" t="n">
        <v>21000</v>
      </c>
      <c r="AD49" s="197" t="n">
        <v>21000</v>
      </c>
      <c r="AE49" s="197"/>
      <c r="AF49" s="197"/>
      <c r="AG49" s="198" t="n">
        <f aca="false">SUM(AD49+AE49-AF49)</f>
        <v>21000</v>
      </c>
      <c r="AH49" s="197" t="n">
        <v>6032.79</v>
      </c>
      <c r="AI49" s="188" t="n">
        <v>26000</v>
      </c>
      <c r="AJ49" s="129" t="n">
        <v>8766.29</v>
      </c>
      <c r="AK49" s="197" t="n">
        <v>16500</v>
      </c>
      <c r="AL49" s="197"/>
      <c r="AM49" s="197"/>
      <c r="AN49" s="129" t="n">
        <f aca="false">SUM(AK49+AL49-AM49)</f>
        <v>16500</v>
      </c>
      <c r="AO49" s="176" t="n">
        <f aca="false">SUM(AN49/$AN$2)</f>
        <v>2189.92633884133</v>
      </c>
      <c r="AP49" s="131" t="n">
        <v>16500</v>
      </c>
      <c r="AQ49" s="131"/>
      <c r="AR49" s="176" t="n">
        <f aca="false">SUM(AP49/$AN$2)</f>
        <v>2189.92633884133</v>
      </c>
      <c r="AS49" s="131"/>
      <c r="AT49" s="131"/>
      <c r="AU49" s="176"/>
      <c r="AV49" s="177" t="n">
        <f aca="false">SUM(AU49/AR49*100)</f>
        <v>0</v>
      </c>
      <c r="AW49" s="176"/>
      <c r="BB49" s="19" t="n">
        <f aca="false">SUM(AW49+AX49+AY49+AZ49+BA49)</f>
        <v>0</v>
      </c>
      <c r="BC49" s="143" t="n">
        <f aca="false">SUM(AU49-BB49)</f>
        <v>0</v>
      </c>
    </row>
    <row r="50" customFormat="false" ht="12.75" hidden="false" customHeight="false" outlineLevel="0" collapsed="false">
      <c r="A50" s="189"/>
      <c r="B50" s="190"/>
      <c r="C50" s="190"/>
      <c r="D50" s="190"/>
      <c r="E50" s="190"/>
      <c r="F50" s="190"/>
      <c r="G50" s="190"/>
      <c r="H50" s="190"/>
      <c r="I50" s="191" t="n">
        <v>32</v>
      </c>
      <c r="J50" s="84" t="s">
        <v>66</v>
      </c>
      <c r="K50" s="192" t="n">
        <f aca="false">SUM(K51+K57+K69+K111)</f>
        <v>1008409.32</v>
      </c>
      <c r="L50" s="192" t="n">
        <f aca="false">SUM(L51+L57+L69+L111)</f>
        <v>427500</v>
      </c>
      <c r="M50" s="192" t="n">
        <f aca="false">SUM(M51+M57+M69+M111)</f>
        <v>427500</v>
      </c>
      <c r="N50" s="192" t="n">
        <f aca="false">SUM(N51+N57+N69+N111)</f>
        <v>430000</v>
      </c>
      <c r="O50" s="192" t="n">
        <f aca="false">SUM(O51+O57+O69+O111)</f>
        <v>430000</v>
      </c>
      <c r="P50" s="192" t="n">
        <f aca="false">SUM(P51+P57+P69+P111)</f>
        <v>397362</v>
      </c>
      <c r="Q50" s="192" t="n">
        <f aca="false">SUM(Q51+Q57+Q69+Q111)</f>
        <v>397362</v>
      </c>
      <c r="R50" s="192" t="n">
        <f aca="false">SUM(R51+R57+R69+R111)</f>
        <v>134109.24</v>
      </c>
      <c r="S50" s="192" t="n">
        <f aca="false">SUM(S51+S57+S69+S111)</f>
        <v>512000</v>
      </c>
      <c r="T50" s="192" t="n">
        <f aca="false">SUM(T51+T57+T69+T111)</f>
        <v>154378.67</v>
      </c>
      <c r="U50" s="192" t="n">
        <f aca="false">SUM(U51+U57+U69+U111)</f>
        <v>0</v>
      </c>
      <c r="V50" s="192" t="e">
        <f aca="false">SUM(V51+V57+V69+V111)</f>
        <v>#DIV/0!</v>
      </c>
      <c r="W50" s="192" t="n">
        <f aca="false">SUM(W51+W57+W69+W111)</f>
        <v>482000</v>
      </c>
      <c r="X50" s="192" t="n">
        <f aca="false">SUM(X51+X57+X69+X111)</f>
        <v>846200</v>
      </c>
      <c r="Y50" s="192" t="n">
        <f aca="false">SUM(Y51+Y57+Y69+Y111)</f>
        <v>940296</v>
      </c>
      <c r="Z50" s="192" t="n">
        <f aca="false">SUM(Z51+Z57+Z69+Z111)</f>
        <v>2081004</v>
      </c>
      <c r="AA50" s="192" t="n">
        <f aca="false">SUM(AA51+AA57+AA69+AA111)</f>
        <v>1149500</v>
      </c>
      <c r="AB50" s="192" t="n">
        <f aca="false">SUM(AB51+AB57+AB69+AB111)</f>
        <v>231622.43</v>
      </c>
      <c r="AC50" s="192" t="n">
        <f aca="false">SUM(AC51+AC57+AC69+AC111)</f>
        <v>1184500</v>
      </c>
      <c r="AD50" s="192" t="n">
        <f aca="false">SUM(AD51+AD57+AD69+AD111)</f>
        <v>977000</v>
      </c>
      <c r="AE50" s="192" t="n">
        <f aca="false">SUM(AE51+AE57+AE69+AE111)</f>
        <v>0</v>
      </c>
      <c r="AF50" s="192" t="n">
        <f aca="false">SUM(AF51+AF57+AF69+AF111)</f>
        <v>0</v>
      </c>
      <c r="AG50" s="192" t="n">
        <f aca="false">SUM(AG51+AG57+AG69+AG111)</f>
        <v>982000</v>
      </c>
      <c r="AH50" s="192" t="n">
        <f aca="false">SUM(AH51+AH57+AH69+AH111)</f>
        <v>629537.37</v>
      </c>
      <c r="AI50" s="192" t="n">
        <f aca="false">SUM(AI51+AI57+AI69+AI111)</f>
        <v>1241200</v>
      </c>
      <c r="AJ50" s="192" t="n">
        <f aca="false">SUM(AJ51+AJ57+AJ69+AJ111)</f>
        <v>293248.49</v>
      </c>
      <c r="AK50" s="192" t="n">
        <f aca="false">SUM(AK51+AK57+AK69+AK111)</f>
        <v>1363661.6</v>
      </c>
      <c r="AL50" s="192" t="n">
        <f aca="false">SUM(AL51+AL57+AL69+AL111)</f>
        <v>178000</v>
      </c>
      <c r="AM50" s="192" t="n">
        <f aca="false">SUM(AM51+AM57+AM69+AM111)</f>
        <v>125500</v>
      </c>
      <c r="AN50" s="192" t="n">
        <f aca="false">SUM(AN51+AN57+AN69+AN111)</f>
        <v>1421161.6</v>
      </c>
      <c r="AO50" s="176" t="n">
        <f aca="false">SUM(AN50/$AN$2)</f>
        <v>188620.558763023</v>
      </c>
      <c r="AP50" s="176" t="n">
        <f aca="false">SUM(AP51+AP57+AP69+AP111)</f>
        <v>1217500</v>
      </c>
      <c r="AQ50" s="176"/>
      <c r="AR50" s="176" t="n">
        <f aca="false">SUM(AP50/$AN$2)</f>
        <v>161590.019244807</v>
      </c>
      <c r="AS50" s="176" t="n">
        <v>1220000</v>
      </c>
      <c r="AT50" s="176"/>
      <c r="AU50" s="176" t="n">
        <f aca="false">SUM(AU51+AU57+AU69+AU111)</f>
        <v>48147.76</v>
      </c>
      <c r="AV50" s="177" t="n">
        <f aca="false">SUM(AU50/AR50*100)</f>
        <v>29.7962462193018</v>
      </c>
      <c r="AW50" s="176"/>
      <c r="BB50" s="19" t="n">
        <f aca="false">SUM(AW50+AX50+AY50+AZ50+BA50)</f>
        <v>0</v>
      </c>
      <c r="BC50" s="143" t="n">
        <f aca="false">SUM(AU50-BB50)</f>
        <v>48147.76</v>
      </c>
    </row>
    <row r="51" customFormat="false" ht="12.75" hidden="false" customHeight="false" outlineLevel="0" collapsed="false">
      <c r="A51" s="193"/>
      <c r="B51" s="194" t="s">
        <v>83</v>
      </c>
      <c r="C51" s="194"/>
      <c r="D51" s="194"/>
      <c r="E51" s="194"/>
      <c r="F51" s="194"/>
      <c r="G51" s="194"/>
      <c r="H51" s="194"/>
      <c r="I51" s="195" t="n">
        <v>321</v>
      </c>
      <c r="J51" s="196" t="s">
        <v>242</v>
      </c>
      <c r="K51" s="197" t="n">
        <f aca="false">SUM(K52:K56)</f>
        <v>31101</v>
      </c>
      <c r="L51" s="197" t="n">
        <f aca="false">SUM(L52:L56)</f>
        <v>26000</v>
      </c>
      <c r="M51" s="197" t="n">
        <f aca="false">SUM(M52:M56)</f>
        <v>26000</v>
      </c>
      <c r="N51" s="197" t="n">
        <f aca="false">SUM(N52:N56)</f>
        <v>12000</v>
      </c>
      <c r="O51" s="197" t="n">
        <f aca="false">SUM(O52:O56)</f>
        <v>12000</v>
      </c>
      <c r="P51" s="197" t="n">
        <f aca="false">SUM(P52:P56)</f>
        <v>12000</v>
      </c>
      <c r="Q51" s="197" t="n">
        <f aca="false">SUM(Q52:Q56)</f>
        <v>12000</v>
      </c>
      <c r="R51" s="197" t="n">
        <f aca="false">SUM(R52:R56)</f>
        <v>4435.2</v>
      </c>
      <c r="S51" s="197" t="n">
        <f aca="false">SUM(S52:S56)</f>
        <v>12000</v>
      </c>
      <c r="T51" s="197" t="n">
        <f aca="false">SUM(T52:T56)</f>
        <v>4435.2</v>
      </c>
      <c r="U51" s="197" t="n">
        <f aca="false">SUM(U52:U56)</f>
        <v>0</v>
      </c>
      <c r="V51" s="197" t="n">
        <f aca="false">SUM(V52:V56)</f>
        <v>400</v>
      </c>
      <c r="W51" s="197" t="n">
        <f aca="false">SUM(W52:W56)</f>
        <v>12000</v>
      </c>
      <c r="X51" s="197" t="n">
        <f aca="false">SUM(X52:X56)</f>
        <v>28000</v>
      </c>
      <c r="Y51" s="197" t="n">
        <f aca="false">SUM(Y52:Y56)</f>
        <v>34500</v>
      </c>
      <c r="Z51" s="197" t="n">
        <f aca="false">SUM(Z52:Z56)</f>
        <v>34500</v>
      </c>
      <c r="AA51" s="197" t="n">
        <f aca="false">SUM(AA52:AA56)</f>
        <v>36000</v>
      </c>
      <c r="AB51" s="197" t="n">
        <f aca="false">SUM(AB52:AB56)</f>
        <v>8243.02</v>
      </c>
      <c r="AC51" s="197" t="n">
        <f aca="false">SUM(AC52:AC56)</f>
        <v>36000</v>
      </c>
      <c r="AD51" s="197" t="n">
        <f aca="false">SUM(AD52:AD56)</f>
        <v>13500</v>
      </c>
      <c r="AE51" s="197" t="n">
        <f aca="false">SUM(AE52:AE56)</f>
        <v>0</v>
      </c>
      <c r="AF51" s="197" t="n">
        <f aca="false">SUM(AF52:AF56)</f>
        <v>0</v>
      </c>
      <c r="AG51" s="197" t="n">
        <f aca="false">SUM(AG52:AG56)</f>
        <v>13500</v>
      </c>
      <c r="AH51" s="197" t="n">
        <f aca="false">SUM(AH52:AH56)</f>
        <v>8876.32</v>
      </c>
      <c r="AI51" s="197" t="n">
        <f aca="false">SUM(AI52:AI56)</f>
        <v>16000</v>
      </c>
      <c r="AJ51" s="197" t="n">
        <f aca="false">SUM(AJ52:AJ56)</f>
        <v>3368.12</v>
      </c>
      <c r="AK51" s="197" t="n">
        <f aca="false">SUM(AK52:AK56)</f>
        <v>28000</v>
      </c>
      <c r="AL51" s="197" t="n">
        <f aca="false">SUM(AL52:AL56)</f>
        <v>0</v>
      </c>
      <c r="AM51" s="197" t="n">
        <f aca="false">SUM(AM52:AM56)</f>
        <v>0</v>
      </c>
      <c r="AN51" s="197" t="n">
        <f aca="false">SUM(AN52:AN56)</f>
        <v>28000</v>
      </c>
      <c r="AO51" s="176" t="n">
        <f aca="false">SUM(AN51/$AN$2)</f>
        <v>3716.23863560953</v>
      </c>
      <c r="AP51" s="188" t="n">
        <f aca="false">SUM(AP52:AP56)</f>
        <v>31000</v>
      </c>
      <c r="AQ51" s="188"/>
      <c r="AR51" s="176" t="n">
        <f aca="false">SUM(AP51/$AN$2)</f>
        <v>4114.40706085341</v>
      </c>
      <c r="AS51" s="188"/>
      <c r="AT51" s="188"/>
      <c r="AU51" s="176" t="n">
        <f aca="false">SUM(AU52:AU56)</f>
        <v>1233.49</v>
      </c>
      <c r="AV51" s="177" t="n">
        <f aca="false">SUM(AU51/AR51*100)</f>
        <v>29.9797755</v>
      </c>
      <c r="AW51" s="176"/>
      <c r="BB51" s="19" t="n">
        <f aca="false">SUM(AW51+AX51+AY51+AZ51+BA51)</f>
        <v>0</v>
      </c>
      <c r="BC51" s="143" t="n">
        <f aca="false">SUM(AU51-BB51)</f>
        <v>1233.49</v>
      </c>
    </row>
    <row r="52" customFormat="false" ht="12.75" hidden="false" customHeight="false" outlineLevel="0" collapsed="false">
      <c r="A52" s="193"/>
      <c r="B52" s="194"/>
      <c r="C52" s="194"/>
      <c r="D52" s="194"/>
      <c r="E52" s="194"/>
      <c r="F52" s="194"/>
      <c r="G52" s="194"/>
      <c r="H52" s="194"/>
      <c r="I52" s="195" t="n">
        <v>32111</v>
      </c>
      <c r="J52" s="196" t="s">
        <v>243</v>
      </c>
      <c r="K52" s="197" t="n">
        <v>510</v>
      </c>
      <c r="L52" s="197" t="n">
        <v>1000</v>
      </c>
      <c r="M52" s="197" t="n">
        <v>1000</v>
      </c>
      <c r="N52" s="197" t="n">
        <v>1000</v>
      </c>
      <c r="O52" s="197" t="n">
        <v>1000</v>
      </c>
      <c r="P52" s="197" t="n">
        <v>1000</v>
      </c>
      <c r="Q52" s="197" t="n">
        <v>1000</v>
      </c>
      <c r="R52" s="197"/>
      <c r="S52" s="197" t="n">
        <v>1000</v>
      </c>
      <c r="T52" s="197"/>
      <c r="U52" s="197"/>
      <c r="V52" s="176" t="n">
        <f aca="false">S52/P52*100</f>
        <v>100</v>
      </c>
      <c r="W52" s="188" t="n">
        <v>1000</v>
      </c>
      <c r="X52" s="197" t="n">
        <v>1000</v>
      </c>
      <c r="Y52" s="197" t="n">
        <v>1000</v>
      </c>
      <c r="Z52" s="197" t="n">
        <v>1000</v>
      </c>
      <c r="AA52" s="197" t="n">
        <v>2000</v>
      </c>
      <c r="AB52" s="197" t="n">
        <v>510</v>
      </c>
      <c r="AC52" s="197" t="n">
        <v>2000</v>
      </c>
      <c r="AD52" s="197" t="n">
        <v>2000</v>
      </c>
      <c r="AE52" s="197"/>
      <c r="AF52" s="197"/>
      <c r="AG52" s="198" t="n">
        <f aca="false">SUM(AD52+AE52-AF52)</f>
        <v>2000</v>
      </c>
      <c r="AH52" s="197" t="n">
        <v>400</v>
      </c>
      <c r="AI52" s="197" t="n">
        <v>2000</v>
      </c>
      <c r="AJ52" s="129" t="n">
        <v>0</v>
      </c>
      <c r="AK52" s="197" t="n">
        <v>2000</v>
      </c>
      <c r="AL52" s="197"/>
      <c r="AM52" s="197"/>
      <c r="AN52" s="129" t="n">
        <f aca="false">SUM(AK52+AL52-AM52)</f>
        <v>2000</v>
      </c>
      <c r="AO52" s="176" t="n">
        <f aca="false">SUM(AN52/$AN$2)</f>
        <v>265.445616829252</v>
      </c>
      <c r="AP52" s="131" t="n">
        <v>2000</v>
      </c>
      <c r="AQ52" s="131"/>
      <c r="AR52" s="176" t="n">
        <f aca="false">SUM(AP52/$AN$2)</f>
        <v>265.445616829252</v>
      </c>
      <c r="AS52" s="131"/>
      <c r="AT52" s="131"/>
      <c r="AU52" s="176" t="n">
        <v>26.54</v>
      </c>
      <c r="AV52" s="177" t="n">
        <f aca="false">SUM(AU52/AR52*100)</f>
        <v>9.9982815</v>
      </c>
      <c r="AW52" s="176" t="n">
        <v>26.54</v>
      </c>
      <c r="BB52" s="19" t="n">
        <f aca="false">SUM(AW52+AX52+AY52+AZ52+BA52)</f>
        <v>26.54</v>
      </c>
      <c r="BC52" s="143" t="n">
        <f aca="false">SUM(AU52-BB52)</f>
        <v>0</v>
      </c>
    </row>
    <row r="53" customFormat="false" ht="12.75" hidden="false" customHeight="false" outlineLevel="0" collapsed="false">
      <c r="A53" s="193"/>
      <c r="B53" s="194"/>
      <c r="C53" s="194"/>
      <c r="D53" s="194"/>
      <c r="E53" s="194"/>
      <c r="F53" s="194"/>
      <c r="G53" s="194"/>
      <c r="H53" s="194"/>
      <c r="I53" s="195" t="n">
        <v>32115</v>
      </c>
      <c r="J53" s="196" t="s">
        <v>244</v>
      </c>
      <c r="K53" s="197" t="n">
        <v>2541.2</v>
      </c>
      <c r="L53" s="197" t="n">
        <v>2000</v>
      </c>
      <c r="M53" s="197" t="n">
        <v>2000</v>
      </c>
      <c r="N53" s="197" t="n">
        <v>1000</v>
      </c>
      <c r="O53" s="197" t="n">
        <v>1000</v>
      </c>
      <c r="P53" s="197" t="n">
        <v>1000</v>
      </c>
      <c r="Q53" s="197" t="n">
        <v>1000</v>
      </c>
      <c r="R53" s="197"/>
      <c r="S53" s="188" t="n">
        <v>1000</v>
      </c>
      <c r="T53" s="197"/>
      <c r="U53" s="197"/>
      <c r="V53" s="176" t="n">
        <f aca="false">S53/P53*100</f>
        <v>100</v>
      </c>
      <c r="W53" s="188" t="n">
        <v>1000</v>
      </c>
      <c r="X53" s="197" t="n">
        <v>1000</v>
      </c>
      <c r="Y53" s="197" t="n">
        <v>1000</v>
      </c>
      <c r="Z53" s="197" t="n">
        <v>1000</v>
      </c>
      <c r="AA53" s="197" t="n">
        <v>1000</v>
      </c>
      <c r="AB53" s="197" t="n">
        <v>453.7</v>
      </c>
      <c r="AC53" s="197" t="n">
        <v>1000</v>
      </c>
      <c r="AD53" s="197" t="n">
        <v>1000</v>
      </c>
      <c r="AE53" s="197"/>
      <c r="AF53" s="197"/>
      <c r="AG53" s="198" t="n">
        <f aca="false">SUM(AD53+AE53-AF53)</f>
        <v>1000</v>
      </c>
      <c r="AH53" s="197" t="n">
        <v>564</v>
      </c>
      <c r="AI53" s="197" t="n">
        <v>1000</v>
      </c>
      <c r="AJ53" s="129" t="n">
        <v>0</v>
      </c>
      <c r="AK53" s="197" t="n">
        <v>1000</v>
      </c>
      <c r="AL53" s="197"/>
      <c r="AM53" s="197"/>
      <c r="AN53" s="129" t="n">
        <f aca="false">SUM(AK53+AL53-AM53)</f>
        <v>1000</v>
      </c>
      <c r="AO53" s="176" t="n">
        <f aca="false">SUM(AN53/$AN$2)</f>
        <v>132.722808414626</v>
      </c>
      <c r="AP53" s="131" t="n">
        <v>1000</v>
      </c>
      <c r="AQ53" s="131"/>
      <c r="AR53" s="176" t="n">
        <f aca="false">SUM(AP53/$AN$2)</f>
        <v>132.722808414626</v>
      </c>
      <c r="AS53" s="131"/>
      <c r="AT53" s="131"/>
      <c r="AU53" s="176" t="n">
        <v>27.58</v>
      </c>
      <c r="AV53" s="177" t="n">
        <f aca="false">SUM(AU53/AR53*100)</f>
        <v>20.780151</v>
      </c>
      <c r="AW53" s="176" t="n">
        <v>27.58</v>
      </c>
      <c r="BB53" s="19" t="n">
        <f aca="false">SUM(AW53+AX53+AY53+AZ53+BA53)</f>
        <v>27.58</v>
      </c>
      <c r="BC53" s="143" t="n">
        <f aca="false">SUM(AU53-BB53)</f>
        <v>0</v>
      </c>
    </row>
    <row r="54" customFormat="false" ht="12.75" hidden="false" customHeight="false" outlineLevel="0" collapsed="false">
      <c r="A54" s="193"/>
      <c r="B54" s="194"/>
      <c r="C54" s="194"/>
      <c r="D54" s="194"/>
      <c r="E54" s="194"/>
      <c r="F54" s="194"/>
      <c r="G54" s="194"/>
      <c r="H54" s="194"/>
      <c r="I54" s="195" t="n">
        <v>32121</v>
      </c>
      <c r="J54" s="196" t="s">
        <v>245</v>
      </c>
      <c r="K54" s="197" t="n">
        <v>26379.8</v>
      </c>
      <c r="L54" s="197" t="n">
        <v>20000</v>
      </c>
      <c r="M54" s="197" t="n">
        <v>20000</v>
      </c>
      <c r="N54" s="197" t="n">
        <v>9000</v>
      </c>
      <c r="O54" s="197" t="n">
        <v>9000</v>
      </c>
      <c r="P54" s="197" t="n">
        <v>9000</v>
      </c>
      <c r="Q54" s="197" t="n">
        <v>9000</v>
      </c>
      <c r="R54" s="197" t="n">
        <v>4435.2</v>
      </c>
      <c r="S54" s="197" t="n">
        <v>9000</v>
      </c>
      <c r="T54" s="197" t="n">
        <v>4435.2</v>
      </c>
      <c r="U54" s="197"/>
      <c r="V54" s="176" t="n">
        <f aca="false">S54/P54*100</f>
        <v>100</v>
      </c>
      <c r="W54" s="188" t="n">
        <v>9000</v>
      </c>
      <c r="X54" s="197" t="n">
        <v>16700</v>
      </c>
      <c r="Y54" s="188" t="n">
        <v>22500</v>
      </c>
      <c r="Z54" s="188" t="n">
        <v>22500</v>
      </c>
      <c r="AA54" s="197" t="n">
        <v>23000</v>
      </c>
      <c r="AB54" s="197" t="n">
        <v>5554.32</v>
      </c>
      <c r="AC54" s="197" t="n">
        <v>23000</v>
      </c>
      <c r="AD54" s="197" t="n">
        <v>8000</v>
      </c>
      <c r="AE54" s="197"/>
      <c r="AF54" s="197"/>
      <c r="AG54" s="198" t="n">
        <f aca="false">SUM(AD54+AE54-AF54)</f>
        <v>8000</v>
      </c>
      <c r="AH54" s="197" t="n">
        <v>4262.32</v>
      </c>
      <c r="AI54" s="197" t="n">
        <v>8000</v>
      </c>
      <c r="AJ54" s="129" t="n">
        <v>1418.12</v>
      </c>
      <c r="AK54" s="197" t="n">
        <v>20000</v>
      </c>
      <c r="AL54" s="197"/>
      <c r="AM54" s="197"/>
      <c r="AN54" s="129" t="n">
        <f aca="false">SUM(AK54+AL54-AM54)</f>
        <v>20000</v>
      </c>
      <c r="AO54" s="176" t="n">
        <f aca="false">SUM(AN54/$AN$2)</f>
        <v>2654.45616829252</v>
      </c>
      <c r="AP54" s="131" t="n">
        <v>20000</v>
      </c>
      <c r="AQ54" s="131"/>
      <c r="AR54" s="176" t="n">
        <f aca="false">SUM(AP54/$AN$2)</f>
        <v>2654.45616829252</v>
      </c>
      <c r="AS54" s="131"/>
      <c r="AT54" s="131"/>
      <c r="AU54" s="176" t="n">
        <v>1152.83</v>
      </c>
      <c r="AV54" s="177" t="n">
        <f aca="false">SUM(AU54/AR54*100)</f>
        <v>43.429988175</v>
      </c>
      <c r="AW54" s="176" t="n">
        <v>1152.83</v>
      </c>
      <c r="BB54" s="19" t="n">
        <f aca="false">SUM(AW54+AX54+AY54+AZ54+BA54)</f>
        <v>1152.83</v>
      </c>
      <c r="BC54" s="143" t="n">
        <f aca="false">SUM(AU54-BB54)</f>
        <v>0</v>
      </c>
    </row>
    <row r="55" customFormat="false" ht="12.75" hidden="false" customHeight="false" outlineLevel="0" collapsed="false">
      <c r="A55" s="193"/>
      <c r="B55" s="194"/>
      <c r="C55" s="194"/>
      <c r="D55" s="194"/>
      <c r="E55" s="194"/>
      <c r="F55" s="194"/>
      <c r="G55" s="194"/>
      <c r="H55" s="194"/>
      <c r="I55" s="195" t="n">
        <v>32121</v>
      </c>
      <c r="J55" s="196" t="s">
        <v>246</v>
      </c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76"/>
      <c r="W55" s="188"/>
      <c r="X55" s="197"/>
      <c r="Y55" s="188"/>
      <c r="Z55" s="188"/>
      <c r="AA55" s="197"/>
      <c r="AB55" s="197"/>
      <c r="AC55" s="197"/>
      <c r="AD55" s="197"/>
      <c r="AE55" s="197"/>
      <c r="AF55" s="197"/>
      <c r="AG55" s="198"/>
      <c r="AH55" s="197"/>
      <c r="AI55" s="197"/>
      <c r="AJ55" s="129"/>
      <c r="AK55" s="197"/>
      <c r="AL55" s="197"/>
      <c r="AM55" s="197"/>
      <c r="AN55" s="129"/>
      <c r="AO55" s="176" t="n">
        <f aca="false">SUM(AN55/$AN$2)</f>
        <v>0</v>
      </c>
      <c r="AP55" s="131" t="n">
        <v>3000</v>
      </c>
      <c r="AQ55" s="131"/>
      <c r="AR55" s="176" t="n">
        <f aca="false">SUM(AP55/$AN$2)</f>
        <v>398.168425243878</v>
      </c>
      <c r="AS55" s="131"/>
      <c r="AT55" s="131"/>
      <c r="AU55" s="176" t="n">
        <v>0</v>
      </c>
      <c r="AV55" s="177" t="n">
        <f aca="false">SUM(AU55/AR55*100)</f>
        <v>0</v>
      </c>
      <c r="AW55" s="176" t="n">
        <v>0</v>
      </c>
      <c r="BB55" s="19" t="n">
        <f aca="false">SUM(AW55+AX55+AY55+AZ55+BA55)</f>
        <v>0</v>
      </c>
      <c r="BC55" s="143" t="n">
        <f aca="false">SUM(AU55-BB55)</f>
        <v>0</v>
      </c>
    </row>
    <row r="56" customFormat="false" ht="12.75" hidden="false" customHeight="false" outlineLevel="0" collapsed="false">
      <c r="A56" s="193"/>
      <c r="B56" s="194"/>
      <c r="C56" s="194"/>
      <c r="D56" s="194"/>
      <c r="E56" s="194"/>
      <c r="F56" s="194"/>
      <c r="G56" s="194"/>
      <c r="H56" s="194"/>
      <c r="I56" s="195" t="n">
        <v>32131</v>
      </c>
      <c r="J56" s="196" t="s">
        <v>247</v>
      </c>
      <c r="K56" s="197" t="n">
        <v>1670</v>
      </c>
      <c r="L56" s="197" t="n">
        <v>3000</v>
      </c>
      <c r="M56" s="197" t="n">
        <v>3000</v>
      </c>
      <c r="N56" s="197" t="n">
        <v>1000</v>
      </c>
      <c r="O56" s="197" t="n">
        <v>1000</v>
      </c>
      <c r="P56" s="197" t="n">
        <v>1000</v>
      </c>
      <c r="Q56" s="197" t="n">
        <v>1000</v>
      </c>
      <c r="R56" s="197"/>
      <c r="S56" s="197" t="n">
        <v>1000</v>
      </c>
      <c r="T56" s="197"/>
      <c r="U56" s="197"/>
      <c r="V56" s="176" t="n">
        <f aca="false">S56/P56*100</f>
        <v>100</v>
      </c>
      <c r="W56" s="188" t="n">
        <v>1000</v>
      </c>
      <c r="X56" s="197" t="n">
        <v>9300</v>
      </c>
      <c r="Y56" s="197" t="n">
        <v>10000</v>
      </c>
      <c r="Z56" s="197" t="n">
        <v>10000</v>
      </c>
      <c r="AA56" s="197" t="n">
        <v>10000</v>
      </c>
      <c r="AB56" s="197" t="n">
        <v>1725</v>
      </c>
      <c r="AC56" s="197" t="n">
        <v>10000</v>
      </c>
      <c r="AD56" s="197" t="n">
        <v>2500</v>
      </c>
      <c r="AE56" s="197"/>
      <c r="AF56" s="197"/>
      <c r="AG56" s="198" t="n">
        <f aca="false">SUM(AD56+AE56-AF56)</f>
        <v>2500</v>
      </c>
      <c r="AH56" s="197" t="n">
        <v>3650</v>
      </c>
      <c r="AI56" s="197" t="n">
        <v>5000</v>
      </c>
      <c r="AJ56" s="129" t="n">
        <v>1950</v>
      </c>
      <c r="AK56" s="197" t="n">
        <v>5000</v>
      </c>
      <c r="AL56" s="197"/>
      <c r="AM56" s="197"/>
      <c r="AN56" s="129" t="n">
        <f aca="false">SUM(AK56+AL56-AM56)</f>
        <v>5000</v>
      </c>
      <c r="AO56" s="176" t="n">
        <f aca="false">SUM(AN56/$AN$2)</f>
        <v>663.61404207313</v>
      </c>
      <c r="AP56" s="131" t="n">
        <v>5000</v>
      </c>
      <c r="AQ56" s="131"/>
      <c r="AR56" s="176" t="n">
        <f aca="false">SUM(AP56/$AN$2)</f>
        <v>663.61404207313</v>
      </c>
      <c r="AS56" s="131"/>
      <c r="AT56" s="131"/>
      <c r="AU56" s="176" t="n">
        <v>26.54</v>
      </c>
      <c r="AV56" s="177" t="n">
        <f aca="false">SUM(AU56/AR56*100)</f>
        <v>3.9993126</v>
      </c>
      <c r="AW56" s="176" t="n">
        <v>26.54</v>
      </c>
      <c r="BB56" s="19" t="n">
        <f aca="false">SUM(AW56+AX56+AY56+AZ56+BA56)</f>
        <v>26.54</v>
      </c>
      <c r="BC56" s="143" t="n">
        <f aca="false">SUM(AU56-BB56)</f>
        <v>0</v>
      </c>
    </row>
    <row r="57" customFormat="false" ht="12.75" hidden="false" customHeight="false" outlineLevel="0" collapsed="false">
      <c r="A57" s="193"/>
      <c r="B57" s="194" t="s">
        <v>83</v>
      </c>
      <c r="C57" s="194"/>
      <c r="D57" s="194"/>
      <c r="E57" s="194"/>
      <c r="F57" s="194"/>
      <c r="G57" s="194"/>
      <c r="H57" s="194"/>
      <c r="I57" s="195" t="n">
        <v>322</v>
      </c>
      <c r="J57" s="196" t="s">
        <v>248</v>
      </c>
      <c r="K57" s="197" t="n">
        <f aca="false">SUM(K58:K66)</f>
        <v>218445.44</v>
      </c>
      <c r="L57" s="197" t="n">
        <f aca="false">SUM(L58:L66)</f>
        <v>184000</v>
      </c>
      <c r="M57" s="197" t="n">
        <f aca="false">SUM(M58:M66)</f>
        <v>184000</v>
      </c>
      <c r="N57" s="197" t="n">
        <f aca="false">SUM(N58:N66)</f>
        <v>146000</v>
      </c>
      <c r="O57" s="197" t="n">
        <f aca="false">SUM(O58:O66)</f>
        <v>146000</v>
      </c>
      <c r="P57" s="197" t="n">
        <f aca="false">SUM(P58:P66)</f>
        <v>127000</v>
      </c>
      <c r="Q57" s="197" t="n">
        <f aca="false">SUM(Q58:Q66)</f>
        <v>127000</v>
      </c>
      <c r="R57" s="197" t="n">
        <f aca="false">SUM(R58:R66)</f>
        <v>62539.5</v>
      </c>
      <c r="S57" s="197" t="n">
        <f aca="false">SUM(S58:S66)</f>
        <v>129000</v>
      </c>
      <c r="T57" s="197" t="n">
        <f aca="false">SUM(T58:T66)</f>
        <v>58913.15</v>
      </c>
      <c r="U57" s="197" t="n">
        <f aca="false">SUM(U58:U66)</f>
        <v>0</v>
      </c>
      <c r="V57" s="197" t="n">
        <f aca="false">SUM(V58:V66)</f>
        <v>888.888888888889</v>
      </c>
      <c r="W57" s="197" t="n">
        <f aca="false">SUM(W58:W66)</f>
        <v>132000</v>
      </c>
      <c r="X57" s="197" t="n">
        <f aca="false">SUM(X58:X66)</f>
        <v>148000</v>
      </c>
      <c r="Y57" s="197" t="n">
        <f aca="false">SUM(Y58:Y66)</f>
        <v>167000</v>
      </c>
      <c r="Z57" s="197" t="n">
        <f aca="false">SUM(Z58:Z66)</f>
        <v>156000</v>
      </c>
      <c r="AA57" s="197" t="n">
        <f aca="false">SUM(AA58:AA66)</f>
        <v>177000</v>
      </c>
      <c r="AB57" s="197" t="n">
        <f aca="false">SUM(AB58:AB66)</f>
        <v>44702.85</v>
      </c>
      <c r="AC57" s="197" t="n">
        <f aca="false">SUM(AC58:AC67)</f>
        <v>177000</v>
      </c>
      <c r="AD57" s="197" t="n">
        <f aca="false">SUM(AD58:AD67)</f>
        <v>220000</v>
      </c>
      <c r="AE57" s="197" t="n">
        <f aca="false">SUM(AE58:AE67)</f>
        <v>0</v>
      </c>
      <c r="AF57" s="197" t="n">
        <f aca="false">SUM(AF58:AF67)</f>
        <v>0</v>
      </c>
      <c r="AG57" s="197" t="n">
        <f aca="false">SUM(AG58:AG67)</f>
        <v>220000</v>
      </c>
      <c r="AH57" s="197" t="n">
        <f aca="false">SUM(AH58:AH67)</f>
        <v>106467.7</v>
      </c>
      <c r="AI57" s="197" t="n">
        <f aca="false">SUM(AI58:AI67)</f>
        <v>207000</v>
      </c>
      <c r="AJ57" s="197" t="n">
        <f aca="false">SUM(AJ58:AJ67)</f>
        <v>69059.75</v>
      </c>
      <c r="AK57" s="197" t="n">
        <f aca="false">SUM(AK58:AK67)</f>
        <v>203000</v>
      </c>
      <c r="AL57" s="197" t="n">
        <f aca="false">SUM(AL58:AL67)</f>
        <v>40000</v>
      </c>
      <c r="AM57" s="197" t="n">
        <f aca="false">SUM(AM58:AM67)</f>
        <v>0</v>
      </c>
      <c r="AN57" s="197" t="n">
        <f aca="false">SUM(AN58:AN68)</f>
        <v>243000</v>
      </c>
      <c r="AO57" s="176" t="n">
        <f aca="false">SUM(AN57/$AN$2)</f>
        <v>32251.6424447541</v>
      </c>
      <c r="AP57" s="188" t="n">
        <f aca="false">SUM(AP58:AP68)</f>
        <v>238000</v>
      </c>
      <c r="AQ57" s="188"/>
      <c r="AR57" s="176" t="n">
        <f aca="false">SUM(AP57/$AN$2)</f>
        <v>31588.028402681</v>
      </c>
      <c r="AS57" s="188"/>
      <c r="AT57" s="188"/>
      <c r="AU57" s="176" t="n">
        <f aca="false">SUM(AU58:AU68)</f>
        <v>12208.84</v>
      </c>
      <c r="AV57" s="177" t="n">
        <f aca="false">SUM(AU57/AR57*100)</f>
        <v>38.6502121764706</v>
      </c>
      <c r="AW57" s="176"/>
      <c r="BB57" s="19" t="n">
        <f aca="false">SUM(AW57+AX57+AY57+AZ57+BA57)</f>
        <v>0</v>
      </c>
      <c r="BC57" s="143" t="n">
        <f aca="false">SUM(AU57-BB57)</f>
        <v>12208.84</v>
      </c>
    </row>
    <row r="58" customFormat="false" ht="12.75" hidden="false" customHeight="false" outlineLevel="0" collapsed="false">
      <c r="A58" s="193"/>
      <c r="B58" s="194"/>
      <c r="C58" s="194"/>
      <c r="D58" s="194"/>
      <c r="E58" s="194"/>
      <c r="F58" s="194"/>
      <c r="G58" s="194"/>
      <c r="H58" s="194"/>
      <c r="I58" s="195" t="n">
        <v>32211</v>
      </c>
      <c r="J58" s="196" t="s">
        <v>249</v>
      </c>
      <c r="K58" s="197" t="n">
        <v>24260.17</v>
      </c>
      <c r="L58" s="197" t="n">
        <v>10000</v>
      </c>
      <c r="M58" s="197" t="n">
        <v>10000</v>
      </c>
      <c r="N58" s="197" t="n">
        <v>8000</v>
      </c>
      <c r="O58" s="197" t="n">
        <v>8000</v>
      </c>
      <c r="P58" s="197" t="n">
        <v>10000</v>
      </c>
      <c r="Q58" s="197" t="n">
        <v>10000</v>
      </c>
      <c r="R58" s="197" t="n">
        <v>1159.38</v>
      </c>
      <c r="S58" s="197" t="n">
        <v>10000</v>
      </c>
      <c r="T58" s="197" t="n">
        <v>4564.53</v>
      </c>
      <c r="U58" s="197"/>
      <c r="V58" s="176" t="n">
        <f aca="false">S58/P58*100</f>
        <v>100</v>
      </c>
      <c r="W58" s="188" t="n">
        <v>10000</v>
      </c>
      <c r="X58" s="197" t="n">
        <v>10000</v>
      </c>
      <c r="Y58" s="197" t="n">
        <v>10000</v>
      </c>
      <c r="Z58" s="197" t="n">
        <v>6000</v>
      </c>
      <c r="AA58" s="197" t="n">
        <v>10000</v>
      </c>
      <c r="AB58" s="197" t="n">
        <v>1858.13</v>
      </c>
      <c r="AC58" s="197" t="n">
        <v>10000</v>
      </c>
      <c r="AD58" s="197" t="n">
        <v>15000</v>
      </c>
      <c r="AE58" s="197"/>
      <c r="AF58" s="197"/>
      <c r="AG58" s="198" t="n">
        <f aca="false">SUM(AD58+AE58-AF58)</f>
        <v>15000</v>
      </c>
      <c r="AH58" s="197" t="n">
        <v>10410.75</v>
      </c>
      <c r="AI58" s="197" t="n">
        <v>15000</v>
      </c>
      <c r="AJ58" s="129" t="n">
        <v>2804.81</v>
      </c>
      <c r="AK58" s="197" t="n">
        <v>10000</v>
      </c>
      <c r="AL58" s="197"/>
      <c r="AM58" s="197"/>
      <c r="AN58" s="129" t="n">
        <f aca="false">SUM(AK58+AL58-AM58)</f>
        <v>10000</v>
      </c>
      <c r="AO58" s="176" t="n">
        <f aca="false">SUM(AN58/$AN$2)</f>
        <v>1327.22808414626</v>
      </c>
      <c r="AP58" s="131" t="n">
        <v>10000</v>
      </c>
      <c r="AQ58" s="131"/>
      <c r="AR58" s="176" t="n">
        <f aca="false">SUM(AP58/$AN$2)</f>
        <v>1327.22808414626</v>
      </c>
      <c r="AS58" s="131"/>
      <c r="AT58" s="131"/>
      <c r="AU58" s="176" t="n">
        <v>950.92</v>
      </c>
      <c r="AV58" s="177" t="n">
        <f aca="false">SUM(AU58/AR58*100)</f>
        <v>71.6470674</v>
      </c>
      <c r="AW58" s="176" t="n">
        <v>950.92</v>
      </c>
      <c r="BB58" s="19" t="n">
        <f aca="false">SUM(AW58+AX58+AY58+AZ58+BA58)</f>
        <v>950.92</v>
      </c>
      <c r="BC58" s="143" t="n">
        <f aca="false">SUM(AU58-BB58)</f>
        <v>0</v>
      </c>
    </row>
    <row r="59" customFormat="false" ht="12.75" hidden="false" customHeight="false" outlineLevel="0" collapsed="false">
      <c r="A59" s="193"/>
      <c r="B59" s="194"/>
      <c r="C59" s="194"/>
      <c r="D59" s="194"/>
      <c r="E59" s="194"/>
      <c r="F59" s="194"/>
      <c r="G59" s="194"/>
      <c r="H59" s="194"/>
      <c r="I59" s="195" t="n">
        <v>32211</v>
      </c>
      <c r="J59" s="196" t="s">
        <v>250</v>
      </c>
      <c r="K59" s="197" t="n">
        <v>5842.59</v>
      </c>
      <c r="L59" s="197" t="n">
        <v>3000</v>
      </c>
      <c r="M59" s="197" t="n">
        <v>3000</v>
      </c>
      <c r="N59" s="197" t="n">
        <v>4000</v>
      </c>
      <c r="O59" s="197" t="n">
        <v>4000</v>
      </c>
      <c r="P59" s="197" t="n">
        <v>3000</v>
      </c>
      <c r="Q59" s="197" t="n">
        <v>3000</v>
      </c>
      <c r="R59" s="197" t="n">
        <v>3187.5</v>
      </c>
      <c r="S59" s="197" t="n">
        <v>5000</v>
      </c>
      <c r="T59" s="197" t="n">
        <v>2296.29</v>
      </c>
      <c r="U59" s="197"/>
      <c r="V59" s="176" t="n">
        <f aca="false">S59/P59*100</f>
        <v>166.666666666667</v>
      </c>
      <c r="W59" s="188" t="n">
        <v>5000</v>
      </c>
      <c r="X59" s="197" t="n">
        <v>5000</v>
      </c>
      <c r="Y59" s="197" t="n">
        <v>5000</v>
      </c>
      <c r="Z59" s="197" t="n">
        <v>5000</v>
      </c>
      <c r="AA59" s="197" t="n">
        <v>5000</v>
      </c>
      <c r="AB59" s="197" t="n">
        <v>998.3</v>
      </c>
      <c r="AC59" s="197" t="n">
        <v>5000</v>
      </c>
      <c r="AD59" s="197" t="n">
        <v>15000</v>
      </c>
      <c r="AE59" s="197"/>
      <c r="AF59" s="197"/>
      <c r="AG59" s="198" t="n">
        <f aca="false">SUM(AD59+AE59-AF59)</f>
        <v>15000</v>
      </c>
      <c r="AH59" s="197" t="n">
        <v>2116.92</v>
      </c>
      <c r="AI59" s="197" t="n">
        <v>10000</v>
      </c>
      <c r="AJ59" s="129" t="n">
        <v>215.4</v>
      </c>
      <c r="AK59" s="197" t="n">
        <v>5000</v>
      </c>
      <c r="AL59" s="197"/>
      <c r="AM59" s="197"/>
      <c r="AN59" s="129" t="n">
        <f aca="false">SUM(AK59+AL59-AM59)</f>
        <v>5000</v>
      </c>
      <c r="AO59" s="176" t="n">
        <f aca="false">SUM(AN59/$AN$2)</f>
        <v>663.61404207313</v>
      </c>
      <c r="AP59" s="131" t="n">
        <v>15000</v>
      </c>
      <c r="AQ59" s="131"/>
      <c r="AR59" s="176" t="n">
        <f aca="false">SUM(AP59/$AN$2)</f>
        <v>1990.84212621939</v>
      </c>
      <c r="AS59" s="131"/>
      <c r="AT59" s="131"/>
      <c r="AU59" s="176" t="n">
        <v>965.88</v>
      </c>
      <c r="AV59" s="177" t="n">
        <f aca="false">SUM(AU59/AR59*100)</f>
        <v>48.5161524</v>
      </c>
      <c r="AW59" s="176" t="n">
        <v>965.88</v>
      </c>
      <c r="BB59" s="19" t="n">
        <f aca="false">SUM(AW59+AX59+AY59+AZ59+BA59)</f>
        <v>965.88</v>
      </c>
      <c r="BC59" s="143" t="n">
        <f aca="false">SUM(AU59-BB59)</f>
        <v>0</v>
      </c>
    </row>
    <row r="60" customFormat="false" ht="12.75" hidden="false" customHeight="false" outlineLevel="0" collapsed="false">
      <c r="A60" s="193"/>
      <c r="B60" s="194"/>
      <c r="C60" s="194"/>
      <c r="D60" s="194"/>
      <c r="E60" s="194"/>
      <c r="F60" s="194"/>
      <c r="G60" s="194"/>
      <c r="H60" s="194"/>
      <c r="I60" s="195" t="n">
        <v>32212</v>
      </c>
      <c r="J60" s="196" t="s">
        <v>251</v>
      </c>
      <c r="K60" s="197" t="n">
        <v>4710.17</v>
      </c>
      <c r="L60" s="197" t="n">
        <v>1000</v>
      </c>
      <c r="M60" s="197" t="n">
        <v>1000</v>
      </c>
      <c r="N60" s="197" t="n">
        <v>8000</v>
      </c>
      <c r="O60" s="197" t="n">
        <v>8000</v>
      </c>
      <c r="P60" s="197" t="n">
        <v>8000</v>
      </c>
      <c r="Q60" s="197" t="n">
        <v>8000</v>
      </c>
      <c r="R60" s="197" t="n">
        <v>7900</v>
      </c>
      <c r="S60" s="197" t="n">
        <v>8000</v>
      </c>
      <c r="T60" s="197" t="n">
        <v>6972.5</v>
      </c>
      <c r="U60" s="197"/>
      <c r="V60" s="176" t="n">
        <f aca="false">S60/P60*100</f>
        <v>100</v>
      </c>
      <c r="W60" s="188" t="n">
        <v>8000</v>
      </c>
      <c r="X60" s="197" t="n">
        <v>13000</v>
      </c>
      <c r="Y60" s="197" t="n">
        <v>13000</v>
      </c>
      <c r="Z60" s="197" t="n">
        <v>13000</v>
      </c>
      <c r="AA60" s="197" t="n">
        <v>15000</v>
      </c>
      <c r="AB60" s="197" t="n">
        <v>7278</v>
      </c>
      <c r="AC60" s="197" t="n">
        <v>15000</v>
      </c>
      <c r="AD60" s="197" t="n">
        <v>8000</v>
      </c>
      <c r="AE60" s="197"/>
      <c r="AF60" s="197"/>
      <c r="AG60" s="198" t="n">
        <f aca="false">SUM(AD60+AE60-AF60)</f>
        <v>8000</v>
      </c>
      <c r="AH60" s="197" t="n">
        <v>5200</v>
      </c>
      <c r="AI60" s="197" t="n">
        <v>8000</v>
      </c>
      <c r="AJ60" s="129" t="n">
        <v>0</v>
      </c>
      <c r="AK60" s="197" t="n">
        <v>5000</v>
      </c>
      <c r="AL60" s="197"/>
      <c r="AM60" s="197"/>
      <c r="AN60" s="129" t="n">
        <f aca="false">SUM(AK60+AL60-AM60)</f>
        <v>5000</v>
      </c>
      <c r="AO60" s="176" t="n">
        <f aca="false">SUM(AN60/$AN$2)</f>
        <v>663.61404207313</v>
      </c>
      <c r="AP60" s="131" t="n">
        <v>3000</v>
      </c>
      <c r="AQ60" s="131"/>
      <c r="AR60" s="176" t="n">
        <f aca="false">SUM(AP60/$AN$2)</f>
        <v>398.168425243878</v>
      </c>
      <c r="AS60" s="131"/>
      <c r="AT60" s="131"/>
      <c r="AU60" s="176"/>
      <c r="AV60" s="177" t="n">
        <f aca="false">SUM(AU60/AR60*100)</f>
        <v>0</v>
      </c>
      <c r="AW60" s="176"/>
      <c r="BB60" s="19" t="n">
        <f aca="false">SUM(AW60+AX60+AY60+AZ60+BA60)</f>
        <v>0</v>
      </c>
      <c r="BC60" s="143" t="n">
        <f aca="false">SUM(AU60-BB60)</f>
        <v>0</v>
      </c>
    </row>
    <row r="61" customFormat="false" ht="12.75" hidden="false" customHeight="false" outlineLevel="0" collapsed="false">
      <c r="A61" s="193"/>
      <c r="B61" s="194"/>
      <c r="C61" s="194"/>
      <c r="D61" s="194"/>
      <c r="E61" s="194"/>
      <c r="F61" s="194"/>
      <c r="G61" s="194"/>
      <c r="H61" s="194"/>
      <c r="I61" s="195" t="n">
        <v>32231</v>
      </c>
      <c r="J61" s="196" t="s">
        <v>252</v>
      </c>
      <c r="K61" s="197" t="n">
        <v>61703.83</v>
      </c>
      <c r="L61" s="197" t="n">
        <v>100000</v>
      </c>
      <c r="M61" s="197" t="n">
        <v>100000</v>
      </c>
      <c r="N61" s="197" t="n">
        <v>80000</v>
      </c>
      <c r="O61" s="197" t="n">
        <v>80000</v>
      </c>
      <c r="P61" s="197" t="n">
        <v>50000</v>
      </c>
      <c r="Q61" s="197" t="n">
        <v>50000</v>
      </c>
      <c r="R61" s="197" t="n">
        <v>22715.36</v>
      </c>
      <c r="S61" s="197" t="n">
        <v>50000</v>
      </c>
      <c r="T61" s="197" t="n">
        <v>26170.2</v>
      </c>
      <c r="U61" s="197"/>
      <c r="V61" s="176" t="n">
        <f aca="false">S61/P61*100</f>
        <v>100</v>
      </c>
      <c r="W61" s="188" t="n">
        <v>55000</v>
      </c>
      <c r="X61" s="197" t="n">
        <v>54000</v>
      </c>
      <c r="Y61" s="197" t="n">
        <v>76000</v>
      </c>
      <c r="Z61" s="197" t="n">
        <v>54000</v>
      </c>
      <c r="AA61" s="197" t="n">
        <v>80000</v>
      </c>
      <c r="AB61" s="197" t="n">
        <v>8087.73</v>
      </c>
      <c r="AC61" s="197" t="n">
        <v>80000</v>
      </c>
      <c r="AD61" s="197" t="n">
        <v>60000</v>
      </c>
      <c r="AE61" s="197"/>
      <c r="AF61" s="197"/>
      <c r="AG61" s="198" t="n">
        <f aca="false">SUM(AD61+AE61-AF61)</f>
        <v>60000</v>
      </c>
      <c r="AH61" s="197" t="n">
        <v>29636.08</v>
      </c>
      <c r="AI61" s="197" t="n">
        <v>60000</v>
      </c>
      <c r="AJ61" s="129" t="n">
        <v>18715.83</v>
      </c>
      <c r="AK61" s="197" t="n">
        <v>60000</v>
      </c>
      <c r="AL61" s="197" t="n">
        <v>40000</v>
      </c>
      <c r="AM61" s="197"/>
      <c r="AN61" s="129" t="n">
        <f aca="false">SUM(AK61+AL61-AM61)</f>
        <v>100000</v>
      </c>
      <c r="AO61" s="176" t="n">
        <f aca="false">SUM(AN61/$AN$2)</f>
        <v>13272.2808414626</v>
      </c>
      <c r="AP61" s="131" t="n">
        <v>100000</v>
      </c>
      <c r="AQ61" s="131"/>
      <c r="AR61" s="176" t="n">
        <f aca="false">SUM(AP61/$AN$2)</f>
        <v>13272.2808414626</v>
      </c>
      <c r="AS61" s="131"/>
      <c r="AT61" s="131"/>
      <c r="AU61" s="176" t="n">
        <v>7946.32</v>
      </c>
      <c r="AV61" s="177" t="n">
        <f aca="false">SUM(AU61/AR61*100)</f>
        <v>59.87154804</v>
      </c>
      <c r="AW61" s="176" t="n">
        <v>7946.32</v>
      </c>
      <c r="BB61" s="19" t="n">
        <f aca="false">SUM(AW61+AX61+AY61+AZ61+BA61)</f>
        <v>7946.32</v>
      </c>
      <c r="BC61" s="143" t="n">
        <f aca="false">SUM(AU61-BB61)</f>
        <v>0</v>
      </c>
    </row>
    <row r="62" customFormat="false" ht="12.75" hidden="false" customHeight="false" outlineLevel="0" collapsed="false">
      <c r="A62" s="193"/>
      <c r="B62" s="194"/>
      <c r="C62" s="194"/>
      <c r="D62" s="194"/>
      <c r="E62" s="194"/>
      <c r="F62" s="194"/>
      <c r="G62" s="194"/>
      <c r="H62" s="194"/>
      <c r="I62" s="195" t="n">
        <v>32231</v>
      </c>
      <c r="J62" s="196" t="s">
        <v>253</v>
      </c>
      <c r="K62" s="197" t="n">
        <v>48994.69</v>
      </c>
      <c r="L62" s="197" t="n">
        <v>50000</v>
      </c>
      <c r="M62" s="197" t="n">
        <v>50000</v>
      </c>
      <c r="N62" s="197" t="n">
        <v>20000</v>
      </c>
      <c r="O62" s="197" t="n">
        <v>20000</v>
      </c>
      <c r="P62" s="197" t="n">
        <v>28000</v>
      </c>
      <c r="Q62" s="197" t="n">
        <v>28000</v>
      </c>
      <c r="R62" s="197" t="n">
        <v>17223.27</v>
      </c>
      <c r="S62" s="197" t="n">
        <v>28000</v>
      </c>
      <c r="T62" s="197" t="n">
        <v>9032.83</v>
      </c>
      <c r="U62" s="197"/>
      <c r="V62" s="176" t="n">
        <f aca="false">S62/P62*100</f>
        <v>100</v>
      </c>
      <c r="W62" s="188" t="n">
        <v>28000</v>
      </c>
      <c r="X62" s="197" t="n">
        <v>20000</v>
      </c>
      <c r="Y62" s="197" t="n">
        <v>20000</v>
      </c>
      <c r="Z62" s="197" t="n">
        <v>20000</v>
      </c>
      <c r="AA62" s="197" t="n">
        <v>20000</v>
      </c>
      <c r="AB62" s="197" t="n">
        <v>13090.92</v>
      </c>
      <c r="AC62" s="197" t="n">
        <v>20000</v>
      </c>
      <c r="AD62" s="197" t="n">
        <v>40000</v>
      </c>
      <c r="AE62" s="197"/>
      <c r="AF62" s="197"/>
      <c r="AG62" s="198" t="n">
        <f aca="false">SUM(AD62+AE62-AF62)</f>
        <v>40000</v>
      </c>
      <c r="AH62" s="197" t="n">
        <v>18059.09</v>
      </c>
      <c r="AI62" s="197" t="n">
        <v>40000</v>
      </c>
      <c r="AJ62" s="129" t="n">
        <v>26889.33</v>
      </c>
      <c r="AK62" s="197" t="n">
        <v>50000</v>
      </c>
      <c r="AL62" s="197"/>
      <c r="AM62" s="197"/>
      <c r="AN62" s="129" t="n">
        <f aca="false">SUM(AK62+AL62-AM62)</f>
        <v>50000</v>
      </c>
      <c r="AO62" s="176" t="n">
        <f aca="false">SUM(AN62/$AN$2)</f>
        <v>6636.1404207313</v>
      </c>
      <c r="AP62" s="131" t="n">
        <v>50000</v>
      </c>
      <c r="AQ62" s="131"/>
      <c r="AR62" s="176" t="n">
        <f aca="false">SUM(AP62/$AN$2)</f>
        <v>6636.1404207313</v>
      </c>
      <c r="AS62" s="131"/>
      <c r="AT62" s="131"/>
      <c r="AU62" s="176" t="n">
        <v>132.14</v>
      </c>
      <c r="AV62" s="177" t="n">
        <f aca="false">SUM(AU62/AR62*100)</f>
        <v>1.99121766</v>
      </c>
      <c r="AW62" s="176"/>
      <c r="AX62" s="176" t="n">
        <v>132.14</v>
      </c>
      <c r="BB62" s="19" t="n">
        <f aca="false">SUM(AW62+AX62+AY62+AZ62+BA62)</f>
        <v>132.14</v>
      </c>
      <c r="BC62" s="143" t="n">
        <f aca="false">SUM(AU62-BB62)</f>
        <v>0</v>
      </c>
    </row>
    <row r="63" customFormat="false" ht="12.75" hidden="false" customHeight="false" outlineLevel="0" collapsed="false">
      <c r="A63" s="193"/>
      <c r="B63" s="194"/>
      <c r="C63" s="194"/>
      <c r="D63" s="194"/>
      <c r="E63" s="194"/>
      <c r="F63" s="194"/>
      <c r="G63" s="194"/>
      <c r="H63" s="194"/>
      <c r="I63" s="195" t="n">
        <v>32231</v>
      </c>
      <c r="J63" s="196" t="s">
        <v>254</v>
      </c>
      <c r="K63" s="197"/>
      <c r="L63" s="197"/>
      <c r="M63" s="197"/>
      <c r="N63" s="197" t="n">
        <v>14000</v>
      </c>
      <c r="O63" s="197" t="n">
        <v>14000</v>
      </c>
      <c r="P63" s="197" t="n">
        <v>16000</v>
      </c>
      <c r="Q63" s="197" t="n">
        <v>16000</v>
      </c>
      <c r="R63" s="197" t="n">
        <v>6145.96</v>
      </c>
      <c r="S63" s="197" t="n">
        <v>16000</v>
      </c>
      <c r="T63" s="197" t="n">
        <v>5319.12</v>
      </c>
      <c r="U63" s="197"/>
      <c r="V63" s="176" t="n">
        <f aca="false">S63/P63*100</f>
        <v>100</v>
      </c>
      <c r="W63" s="188" t="n">
        <v>15000</v>
      </c>
      <c r="X63" s="197" t="n">
        <v>18000</v>
      </c>
      <c r="Y63" s="197" t="n">
        <v>18000</v>
      </c>
      <c r="Z63" s="197" t="n">
        <v>18000</v>
      </c>
      <c r="AA63" s="197" t="n">
        <v>20000</v>
      </c>
      <c r="AB63" s="197" t="n">
        <v>6721.38</v>
      </c>
      <c r="AC63" s="197" t="n">
        <v>20000</v>
      </c>
      <c r="AD63" s="197" t="n">
        <v>20000</v>
      </c>
      <c r="AE63" s="197"/>
      <c r="AF63" s="197"/>
      <c r="AG63" s="198" t="n">
        <f aca="false">SUM(AD63+AE63-AF63)</f>
        <v>20000</v>
      </c>
      <c r="AH63" s="197" t="n">
        <v>7601.83</v>
      </c>
      <c r="AI63" s="197" t="n">
        <v>15000</v>
      </c>
      <c r="AJ63" s="129" t="n">
        <v>7096.47</v>
      </c>
      <c r="AK63" s="197" t="n">
        <v>15000</v>
      </c>
      <c r="AL63" s="197"/>
      <c r="AM63" s="197"/>
      <c r="AN63" s="129" t="n">
        <f aca="false">SUM(AK63+AL63-AM63)</f>
        <v>15000</v>
      </c>
      <c r="AO63" s="176" t="n">
        <f aca="false">SUM(AN63/$AN$2)</f>
        <v>1990.84212621939</v>
      </c>
      <c r="AP63" s="131" t="n">
        <v>15000</v>
      </c>
      <c r="AQ63" s="131"/>
      <c r="AR63" s="176" t="n">
        <f aca="false">SUM(AP63/$AN$2)</f>
        <v>1990.84212621939</v>
      </c>
      <c r="AS63" s="131"/>
      <c r="AT63" s="131"/>
      <c r="AU63" s="176" t="n">
        <v>664.3</v>
      </c>
      <c r="AV63" s="177" t="n">
        <f aca="false">SUM(AU63/AR63*100)</f>
        <v>33.367789</v>
      </c>
      <c r="AW63" s="176"/>
      <c r="AX63" s="176" t="n">
        <v>664.3</v>
      </c>
      <c r="BB63" s="19" t="n">
        <f aca="false">SUM(AW63+AX63+AY63+AZ63+BA63)</f>
        <v>664.3</v>
      </c>
      <c r="BC63" s="143" t="n">
        <f aca="false">SUM(AU63-BB63)</f>
        <v>0</v>
      </c>
    </row>
    <row r="64" customFormat="false" ht="12.75" hidden="false" customHeight="false" outlineLevel="0" collapsed="false">
      <c r="A64" s="193"/>
      <c r="B64" s="194"/>
      <c r="C64" s="194"/>
      <c r="D64" s="194"/>
      <c r="E64" s="194"/>
      <c r="F64" s="194"/>
      <c r="G64" s="194"/>
      <c r="H64" s="194"/>
      <c r="I64" s="195" t="n">
        <v>32231</v>
      </c>
      <c r="J64" s="196" t="s">
        <v>255</v>
      </c>
      <c r="K64" s="197" t="n">
        <v>60498.47</v>
      </c>
      <c r="L64" s="197"/>
      <c r="M64" s="197" t="n">
        <v>0</v>
      </c>
      <c r="N64" s="197" t="n">
        <v>10000</v>
      </c>
      <c r="O64" s="197" t="n">
        <v>10000</v>
      </c>
      <c r="P64" s="197" t="n">
        <v>9000</v>
      </c>
      <c r="Q64" s="197" t="n">
        <v>9000</v>
      </c>
      <c r="R64" s="197" t="n">
        <v>2180.43</v>
      </c>
      <c r="S64" s="197" t="n">
        <v>8000</v>
      </c>
      <c r="T64" s="197" t="n">
        <v>3901.43</v>
      </c>
      <c r="U64" s="197"/>
      <c r="V64" s="176" t="n">
        <f aca="false">S64/P64*100</f>
        <v>88.8888888888889</v>
      </c>
      <c r="W64" s="188" t="n">
        <v>8000</v>
      </c>
      <c r="X64" s="197" t="n">
        <v>10000</v>
      </c>
      <c r="Y64" s="197" t="n">
        <v>10000</v>
      </c>
      <c r="Z64" s="197" t="n">
        <v>10000</v>
      </c>
      <c r="AA64" s="197" t="n">
        <v>12000</v>
      </c>
      <c r="AB64" s="197" t="n">
        <v>3380.65</v>
      </c>
      <c r="AC64" s="197" t="n">
        <v>6000</v>
      </c>
      <c r="AD64" s="197" t="n">
        <v>6000</v>
      </c>
      <c r="AE64" s="197"/>
      <c r="AF64" s="197"/>
      <c r="AG64" s="198" t="n">
        <f aca="false">SUM(AD64+AE64-AF64)</f>
        <v>6000</v>
      </c>
      <c r="AH64" s="197" t="n">
        <v>5860.37</v>
      </c>
      <c r="AI64" s="197" t="n">
        <v>8000</v>
      </c>
      <c r="AJ64" s="129" t="n">
        <v>4295.77</v>
      </c>
      <c r="AK64" s="197" t="n">
        <v>8000</v>
      </c>
      <c r="AL64" s="197"/>
      <c r="AM64" s="197"/>
      <c r="AN64" s="129" t="n">
        <f aca="false">SUM(AK64+AL64-AM64)</f>
        <v>8000</v>
      </c>
      <c r="AO64" s="176" t="n">
        <f aca="false">SUM(AN64/$AN$2)</f>
        <v>1061.78246731701</v>
      </c>
      <c r="AP64" s="131" t="n">
        <v>8000</v>
      </c>
      <c r="AQ64" s="131"/>
      <c r="AR64" s="176" t="n">
        <f aca="false">SUM(AP64/$AN$2)</f>
        <v>1061.78246731701</v>
      </c>
      <c r="AS64" s="131"/>
      <c r="AT64" s="131"/>
      <c r="AU64" s="176" t="n">
        <v>229.14</v>
      </c>
      <c r="AV64" s="177" t="n">
        <f aca="false">SUM(AU64/AR64*100)</f>
        <v>21.580691625</v>
      </c>
      <c r="AW64" s="176"/>
      <c r="AX64" s="176" t="n">
        <v>229.14</v>
      </c>
      <c r="BB64" s="19" t="n">
        <f aca="false">SUM(AW64+AX64+AY64+AZ64+BA64)</f>
        <v>229.14</v>
      </c>
      <c r="BC64" s="143" t="n">
        <f aca="false">SUM(AU64-BB64)</f>
        <v>0</v>
      </c>
    </row>
    <row r="65" customFormat="false" ht="12.75" hidden="false" customHeight="false" outlineLevel="0" collapsed="false">
      <c r="A65" s="193"/>
      <c r="B65" s="194"/>
      <c r="C65" s="194"/>
      <c r="D65" s="194"/>
      <c r="E65" s="194"/>
      <c r="F65" s="194"/>
      <c r="G65" s="194"/>
      <c r="H65" s="194"/>
      <c r="I65" s="195" t="n">
        <v>32231</v>
      </c>
      <c r="J65" s="196" t="s">
        <v>256</v>
      </c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76"/>
      <c r="W65" s="188"/>
      <c r="X65" s="197"/>
      <c r="Y65" s="197"/>
      <c r="Z65" s="197"/>
      <c r="AA65" s="197"/>
      <c r="AB65" s="197"/>
      <c r="AC65" s="197" t="n">
        <v>6000</v>
      </c>
      <c r="AD65" s="197" t="n">
        <v>6000</v>
      </c>
      <c r="AE65" s="197"/>
      <c r="AF65" s="197"/>
      <c r="AG65" s="198" t="n">
        <f aca="false">SUM(AD65+AE65-AF65)</f>
        <v>6000</v>
      </c>
      <c r="AH65" s="197" t="n">
        <v>4530.8</v>
      </c>
      <c r="AI65" s="197" t="n">
        <v>6000</v>
      </c>
      <c r="AJ65" s="129" t="n">
        <v>5050.77</v>
      </c>
      <c r="AK65" s="197" t="n">
        <v>10000</v>
      </c>
      <c r="AL65" s="197"/>
      <c r="AM65" s="197"/>
      <c r="AN65" s="129" t="n">
        <f aca="false">SUM(AK65+AL65-AM65)</f>
        <v>10000</v>
      </c>
      <c r="AO65" s="176" t="n">
        <f aca="false">SUM(AN65/$AN$2)</f>
        <v>1327.22808414626</v>
      </c>
      <c r="AP65" s="131" t="n">
        <v>20000</v>
      </c>
      <c r="AQ65" s="131"/>
      <c r="AR65" s="176" t="n">
        <f aca="false">SUM(AP65/$AN$2)</f>
        <v>2654.45616829252</v>
      </c>
      <c r="AS65" s="131"/>
      <c r="AT65" s="131"/>
      <c r="AU65" s="176" t="n">
        <v>1074.08</v>
      </c>
      <c r="AV65" s="177" t="n">
        <f aca="false">SUM(AU65/AR65*100)</f>
        <v>40.4632788</v>
      </c>
      <c r="AW65" s="176"/>
      <c r="AX65" s="176" t="n">
        <v>1074.08</v>
      </c>
      <c r="BB65" s="19" t="n">
        <f aca="false">SUM(AW65+AX65+AY65+AZ65+BA65)</f>
        <v>1074.08</v>
      </c>
      <c r="BC65" s="143" t="n">
        <f aca="false">SUM(AU65-BB65)</f>
        <v>0</v>
      </c>
    </row>
    <row r="66" customFormat="false" ht="12.75" hidden="false" customHeight="false" outlineLevel="0" collapsed="false">
      <c r="A66" s="193"/>
      <c r="B66" s="194"/>
      <c r="C66" s="194"/>
      <c r="D66" s="194"/>
      <c r="E66" s="194"/>
      <c r="F66" s="194"/>
      <c r="G66" s="194"/>
      <c r="H66" s="194"/>
      <c r="I66" s="195" t="n">
        <v>32251</v>
      </c>
      <c r="J66" s="196" t="s">
        <v>257</v>
      </c>
      <c r="K66" s="197" t="n">
        <v>12435.52</v>
      </c>
      <c r="L66" s="197" t="n">
        <v>20000</v>
      </c>
      <c r="M66" s="197" t="n">
        <v>20000</v>
      </c>
      <c r="N66" s="197" t="n">
        <v>2000</v>
      </c>
      <c r="O66" s="197" t="n">
        <v>2000</v>
      </c>
      <c r="P66" s="197" t="n">
        <v>3000</v>
      </c>
      <c r="Q66" s="197" t="n">
        <v>3000</v>
      </c>
      <c r="R66" s="197" t="n">
        <v>2027.6</v>
      </c>
      <c r="S66" s="197" t="n">
        <v>4000</v>
      </c>
      <c r="T66" s="197" t="n">
        <v>656.25</v>
      </c>
      <c r="U66" s="197"/>
      <c r="V66" s="176" t="n">
        <f aca="false">S66/P66*100</f>
        <v>133.333333333333</v>
      </c>
      <c r="W66" s="188" t="n">
        <v>3000</v>
      </c>
      <c r="X66" s="197" t="n">
        <v>18000</v>
      </c>
      <c r="Y66" s="197" t="n">
        <v>15000</v>
      </c>
      <c r="Z66" s="197" t="n">
        <v>30000</v>
      </c>
      <c r="AA66" s="197" t="n">
        <v>15000</v>
      </c>
      <c r="AB66" s="197" t="n">
        <v>3287.74</v>
      </c>
      <c r="AC66" s="197" t="n">
        <v>15000</v>
      </c>
      <c r="AD66" s="197" t="n">
        <v>15000</v>
      </c>
      <c r="AE66" s="197"/>
      <c r="AF66" s="197"/>
      <c r="AG66" s="198" t="n">
        <f aca="false">SUM(AD66+AE66-AF66)</f>
        <v>15000</v>
      </c>
      <c r="AH66" s="197" t="n">
        <v>526.11</v>
      </c>
      <c r="AI66" s="197" t="n">
        <v>10000</v>
      </c>
      <c r="AJ66" s="129" t="n">
        <v>3009.37</v>
      </c>
      <c r="AK66" s="197" t="n">
        <v>10000</v>
      </c>
      <c r="AL66" s="197"/>
      <c r="AM66" s="197"/>
      <c r="AN66" s="129" t="n">
        <f aca="false">SUM(AK66+AL66-AM66)</f>
        <v>10000</v>
      </c>
      <c r="AO66" s="176" t="n">
        <f aca="false">SUM(AN66/$AN$2)</f>
        <v>1327.22808414626</v>
      </c>
      <c r="AP66" s="131" t="n">
        <v>5000</v>
      </c>
      <c r="AQ66" s="131"/>
      <c r="AR66" s="176" t="n">
        <f aca="false">SUM(AP66/$AN$2)</f>
        <v>663.61404207313</v>
      </c>
      <c r="AS66" s="131"/>
      <c r="AT66" s="131"/>
      <c r="AU66" s="176" t="n">
        <v>246.06</v>
      </c>
      <c r="AV66" s="177" t="n">
        <f aca="false">SUM(AU66/AR66*100)</f>
        <v>37.0787814</v>
      </c>
      <c r="AW66" s="176" t="n">
        <v>246.06</v>
      </c>
      <c r="BB66" s="19" t="n">
        <f aca="false">SUM(AW66+AX66+AY66+AZ66+BA66)</f>
        <v>246.06</v>
      </c>
      <c r="BC66" s="143" t="n">
        <f aca="false">SUM(AU66-BB66)</f>
        <v>0</v>
      </c>
    </row>
    <row r="67" customFormat="false" ht="12.75" hidden="false" customHeight="false" outlineLevel="0" collapsed="false">
      <c r="A67" s="193"/>
      <c r="B67" s="194"/>
      <c r="C67" s="194"/>
      <c r="D67" s="194"/>
      <c r="E67" s="194"/>
      <c r="F67" s="194"/>
      <c r="G67" s="194"/>
      <c r="H67" s="194"/>
      <c r="I67" s="195" t="n">
        <v>32271</v>
      </c>
      <c r="J67" s="196" t="s">
        <v>258</v>
      </c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76"/>
      <c r="W67" s="188"/>
      <c r="X67" s="197"/>
      <c r="Y67" s="197"/>
      <c r="Z67" s="197"/>
      <c r="AA67" s="197"/>
      <c r="AB67" s="197"/>
      <c r="AC67" s="197"/>
      <c r="AD67" s="197" t="n">
        <v>35000</v>
      </c>
      <c r="AE67" s="197"/>
      <c r="AF67" s="197"/>
      <c r="AG67" s="198" t="n">
        <f aca="false">SUM(AD67+AE67-AF67)</f>
        <v>35000</v>
      </c>
      <c r="AH67" s="197" t="n">
        <v>22525.75</v>
      </c>
      <c r="AI67" s="197" t="n">
        <v>35000</v>
      </c>
      <c r="AJ67" s="129" t="n">
        <v>982</v>
      </c>
      <c r="AK67" s="197" t="n">
        <v>30000</v>
      </c>
      <c r="AL67" s="197"/>
      <c r="AM67" s="197"/>
      <c r="AN67" s="129" t="n">
        <f aca="false">SUM(AK67+AL67-AM67)</f>
        <v>30000</v>
      </c>
      <c r="AO67" s="176" t="n">
        <f aca="false">SUM(AN67/$AN$2)</f>
        <v>3981.68425243878</v>
      </c>
      <c r="AP67" s="131" t="n">
        <v>10000</v>
      </c>
      <c r="AQ67" s="131"/>
      <c r="AR67" s="176" t="n">
        <f aca="false">SUM(AP67/$AN$2)</f>
        <v>1327.22808414626</v>
      </c>
      <c r="AS67" s="131"/>
      <c r="AT67" s="131"/>
      <c r="AU67" s="176"/>
      <c r="AV67" s="177" t="n">
        <f aca="false">SUM(AU67/AR67*100)</f>
        <v>0</v>
      </c>
      <c r="BB67" s="19" t="n">
        <f aca="false">SUM(AW67+AX67+AY67+AZ67+BA67)</f>
        <v>0</v>
      </c>
      <c r="BC67" s="143" t="n">
        <f aca="false">SUM(AU67-BB67)</f>
        <v>0</v>
      </c>
    </row>
    <row r="68" customFormat="false" ht="12.75" hidden="false" customHeight="false" outlineLevel="0" collapsed="false">
      <c r="A68" s="193"/>
      <c r="B68" s="194"/>
      <c r="C68" s="194"/>
      <c r="D68" s="194"/>
      <c r="E68" s="194"/>
      <c r="F68" s="194"/>
      <c r="G68" s="194"/>
      <c r="H68" s="194"/>
      <c r="I68" s="195" t="n">
        <v>32271</v>
      </c>
      <c r="J68" s="196" t="s">
        <v>259</v>
      </c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76"/>
      <c r="W68" s="188"/>
      <c r="X68" s="197"/>
      <c r="Y68" s="197"/>
      <c r="Z68" s="197"/>
      <c r="AA68" s="197"/>
      <c r="AB68" s="197"/>
      <c r="AC68" s="197"/>
      <c r="AD68" s="197"/>
      <c r="AE68" s="197"/>
      <c r="AF68" s="197"/>
      <c r="AG68" s="198"/>
      <c r="AH68" s="197"/>
      <c r="AI68" s="197"/>
      <c r="AJ68" s="129"/>
      <c r="AK68" s="197"/>
      <c r="AL68" s="197"/>
      <c r="AM68" s="197"/>
      <c r="AN68" s="129"/>
      <c r="AO68" s="176" t="n">
        <f aca="false">SUM(AN68/$AN$2)</f>
        <v>0</v>
      </c>
      <c r="AP68" s="131" t="n">
        <v>2000</v>
      </c>
      <c r="AQ68" s="131"/>
      <c r="AR68" s="176" t="n">
        <f aca="false">SUM(AP68/$AN$2)</f>
        <v>265.445616829252</v>
      </c>
      <c r="AS68" s="131"/>
      <c r="AT68" s="131"/>
      <c r="AU68" s="176"/>
      <c r="AV68" s="177" t="n">
        <f aca="false">SUM(AU68/AR68*100)</f>
        <v>0</v>
      </c>
      <c r="BB68" s="19" t="n">
        <f aca="false">SUM(AW68+AX68+AY68+AZ68+BA68)</f>
        <v>0</v>
      </c>
      <c r="BC68" s="143" t="n">
        <f aca="false">SUM(AU68-BB68)</f>
        <v>0</v>
      </c>
    </row>
    <row r="69" customFormat="false" ht="12.75" hidden="false" customHeight="false" outlineLevel="0" collapsed="false">
      <c r="A69" s="193"/>
      <c r="B69" s="194" t="s">
        <v>83</v>
      </c>
      <c r="C69" s="194"/>
      <c r="D69" s="194"/>
      <c r="E69" s="194"/>
      <c r="F69" s="194"/>
      <c r="G69" s="194"/>
      <c r="H69" s="194"/>
      <c r="I69" s="195" t="n">
        <v>323</v>
      </c>
      <c r="J69" s="196" t="s">
        <v>260</v>
      </c>
      <c r="K69" s="197" t="n">
        <f aca="false">SUM(K70:K108)</f>
        <v>511849.45</v>
      </c>
      <c r="L69" s="197" t="n">
        <f aca="false">SUM(L70:L108)</f>
        <v>173000</v>
      </c>
      <c r="M69" s="197" t="n">
        <f aca="false">SUM(M70:M108)</f>
        <v>173000</v>
      </c>
      <c r="N69" s="197" t="n">
        <f aca="false">SUM(N70:N110)</f>
        <v>251000</v>
      </c>
      <c r="O69" s="197" t="n">
        <f aca="false">SUM(O70:O110)</f>
        <v>251000</v>
      </c>
      <c r="P69" s="197" t="n">
        <f aca="false">SUM(P70:P110)</f>
        <v>237000</v>
      </c>
      <c r="Q69" s="197" t="n">
        <f aca="false">SUM(Q70:Q110)</f>
        <v>237000</v>
      </c>
      <c r="R69" s="197" t="n">
        <f aca="false">SUM(R70:R110)</f>
        <v>51233.7</v>
      </c>
      <c r="S69" s="197" t="n">
        <f aca="false">SUM(S70:S110)</f>
        <v>346000</v>
      </c>
      <c r="T69" s="197" t="n">
        <f aca="false">SUM(T70:T110)</f>
        <v>83002.68</v>
      </c>
      <c r="U69" s="197" t="n">
        <f aca="false">SUM(U70:U110)</f>
        <v>0</v>
      </c>
      <c r="V69" s="197" t="e">
        <f aca="false">SUM(V70:V110)</f>
        <v>#DIV/0!</v>
      </c>
      <c r="W69" s="197" t="n">
        <f aca="false">SUM(W70:W110)</f>
        <v>294000</v>
      </c>
      <c r="X69" s="197" t="n">
        <f aca="false">SUM(X70:X110)</f>
        <v>574500</v>
      </c>
      <c r="Y69" s="197" t="n">
        <f aca="false">SUM(Y70:Y110)</f>
        <v>596500</v>
      </c>
      <c r="Z69" s="197" t="n">
        <f aca="false">SUM(Z70:Z110)</f>
        <v>716500</v>
      </c>
      <c r="AA69" s="197" t="n">
        <f aca="false">SUM(AA70:AA110)</f>
        <v>773500</v>
      </c>
      <c r="AB69" s="197" t="n">
        <f aca="false">SUM(AB70:AB110)</f>
        <v>149184.54</v>
      </c>
      <c r="AC69" s="197" t="n">
        <f aca="false">SUM(AC70:AC110)</f>
        <v>738500</v>
      </c>
      <c r="AD69" s="197" t="n">
        <f aca="false">SUM(AD70:AD110)</f>
        <v>658000</v>
      </c>
      <c r="AE69" s="197" t="n">
        <f aca="false">SUM(AE70:AE110)</f>
        <v>0</v>
      </c>
      <c r="AF69" s="197" t="n">
        <f aca="false">SUM(AF70:AF110)</f>
        <v>0</v>
      </c>
      <c r="AG69" s="197" t="n">
        <f aca="false">SUM(AG70:AG110)</f>
        <v>663000</v>
      </c>
      <c r="AH69" s="197" t="n">
        <f aca="false">SUM(AH70:AH110)</f>
        <v>472412.03</v>
      </c>
      <c r="AI69" s="197" t="n">
        <f aca="false">SUM(AI70:AI110)</f>
        <v>789000</v>
      </c>
      <c r="AJ69" s="197" t="n">
        <f aca="false">SUM(AJ70:AJ110)</f>
        <v>201674.47</v>
      </c>
      <c r="AK69" s="197" t="n">
        <f aca="false">SUM(AK70:AK110)</f>
        <v>862970</v>
      </c>
      <c r="AL69" s="197" t="n">
        <f aca="false">SUM(AL70:AL110)</f>
        <v>123000</v>
      </c>
      <c r="AM69" s="197" t="n">
        <f aca="false">SUM(AM70:AM110)</f>
        <v>0</v>
      </c>
      <c r="AN69" s="197" t="n">
        <f aca="false">SUM(AN70:AN110)</f>
        <v>985970</v>
      </c>
      <c r="AO69" s="176" t="n">
        <f aca="false">SUM(AN69/$AN$2)</f>
        <v>130860.707412569</v>
      </c>
      <c r="AP69" s="188" t="n">
        <f aca="false">SUM(AP70:AP110)</f>
        <v>823500</v>
      </c>
      <c r="AQ69" s="188"/>
      <c r="AR69" s="176" t="n">
        <f aca="false">SUM(AP69/$AN$2)</f>
        <v>109297.232729445</v>
      </c>
      <c r="AS69" s="188"/>
      <c r="AT69" s="188"/>
      <c r="AU69" s="176" t="n">
        <f aca="false">SUM(AU70:AU110)</f>
        <v>32362.77</v>
      </c>
      <c r="AV69" s="177" t="n">
        <f aca="false">SUM(AU69/AR69*100)</f>
        <v>29.6098713497268</v>
      </c>
      <c r="BB69" s="19" t="n">
        <f aca="false">SUM(AW69+AX69+AY69+AZ69+BA69)</f>
        <v>0</v>
      </c>
      <c r="BC69" s="143" t="n">
        <f aca="false">SUM(AU69-BB69)</f>
        <v>32362.77</v>
      </c>
    </row>
    <row r="70" customFormat="false" ht="12.75" hidden="false" customHeight="false" outlineLevel="0" collapsed="false">
      <c r="A70" s="193"/>
      <c r="B70" s="194"/>
      <c r="C70" s="194"/>
      <c r="D70" s="194"/>
      <c r="E70" s="194"/>
      <c r="F70" s="194"/>
      <c r="G70" s="194"/>
      <c r="H70" s="194"/>
      <c r="I70" s="195" t="n">
        <v>32311</v>
      </c>
      <c r="J70" s="196" t="s">
        <v>261</v>
      </c>
      <c r="K70" s="197" t="n">
        <v>58381.98</v>
      </c>
      <c r="L70" s="197" t="n">
        <v>35000</v>
      </c>
      <c r="M70" s="197" t="n">
        <v>35000</v>
      </c>
      <c r="N70" s="197" t="n">
        <v>20000</v>
      </c>
      <c r="O70" s="197" t="n">
        <v>20000</v>
      </c>
      <c r="P70" s="197" t="n">
        <v>20000</v>
      </c>
      <c r="Q70" s="197" t="n">
        <v>20000</v>
      </c>
      <c r="R70" s="197" t="n">
        <v>7226.15</v>
      </c>
      <c r="S70" s="197" t="n">
        <v>20000</v>
      </c>
      <c r="T70" s="197" t="n">
        <v>6906.77</v>
      </c>
      <c r="U70" s="197"/>
      <c r="V70" s="176" t="n">
        <f aca="false">S70/P70*100</f>
        <v>100</v>
      </c>
      <c r="W70" s="188" t="n">
        <v>20000</v>
      </c>
      <c r="X70" s="197" t="n">
        <v>20000</v>
      </c>
      <c r="Y70" s="197" t="n">
        <v>20000</v>
      </c>
      <c r="Z70" s="197" t="n">
        <v>14000</v>
      </c>
      <c r="AA70" s="197" t="n">
        <v>20000</v>
      </c>
      <c r="AB70" s="197" t="n">
        <v>5307.29</v>
      </c>
      <c r="AC70" s="197" t="n">
        <v>20000</v>
      </c>
      <c r="AD70" s="197" t="n">
        <v>20000</v>
      </c>
      <c r="AE70" s="197"/>
      <c r="AF70" s="197"/>
      <c r="AG70" s="198" t="n">
        <f aca="false">SUM(AD70+AE70-AF70)</f>
        <v>20000</v>
      </c>
      <c r="AH70" s="197" t="n">
        <v>14892.56</v>
      </c>
      <c r="AI70" s="197" t="n">
        <v>20000</v>
      </c>
      <c r="AJ70" s="129" t="n">
        <v>7834.29</v>
      </c>
      <c r="AK70" s="197" t="n">
        <v>25000</v>
      </c>
      <c r="AL70" s="197"/>
      <c r="AM70" s="197"/>
      <c r="AN70" s="129" t="n">
        <f aca="false">SUM(AK70+AL70-AM70)</f>
        <v>25000</v>
      </c>
      <c r="AO70" s="176" t="n">
        <f aca="false">SUM(AN70/$AN$2)</f>
        <v>3318.07021036565</v>
      </c>
      <c r="AP70" s="131" t="n">
        <v>25000</v>
      </c>
      <c r="AQ70" s="131"/>
      <c r="AR70" s="176" t="n">
        <f aca="false">SUM(AP70/$AN$2)</f>
        <v>3318.07021036565</v>
      </c>
      <c r="AS70" s="131"/>
      <c r="AT70" s="131"/>
      <c r="AU70" s="176" t="n">
        <v>1691.41</v>
      </c>
      <c r="AV70" s="177" t="n">
        <f aca="false">SUM(AU70/AR70*100)</f>
        <v>50.97571458</v>
      </c>
      <c r="AW70" s="176" t="n">
        <v>1691.41</v>
      </c>
      <c r="BB70" s="19" t="n">
        <f aca="false">SUM(AW70+AX70+AY70+AZ70+BA70)</f>
        <v>1691.41</v>
      </c>
      <c r="BC70" s="143" t="n">
        <f aca="false">SUM(AU70-BB70)</f>
        <v>0</v>
      </c>
    </row>
    <row r="71" customFormat="false" ht="12.75" hidden="false" customHeight="false" outlineLevel="0" collapsed="false">
      <c r="A71" s="193"/>
      <c r="B71" s="194"/>
      <c r="C71" s="194"/>
      <c r="D71" s="194"/>
      <c r="E71" s="194"/>
      <c r="F71" s="194"/>
      <c r="G71" s="194"/>
      <c r="H71" s="194"/>
      <c r="I71" s="195" t="n">
        <v>32313</v>
      </c>
      <c r="J71" s="196" t="s">
        <v>262</v>
      </c>
      <c r="K71" s="197" t="n">
        <v>7833.32</v>
      </c>
      <c r="L71" s="197" t="n">
        <v>2000</v>
      </c>
      <c r="M71" s="197" t="n">
        <v>2000</v>
      </c>
      <c r="N71" s="197" t="n">
        <v>2000</v>
      </c>
      <c r="O71" s="197" t="n">
        <v>2000</v>
      </c>
      <c r="P71" s="197" t="n">
        <v>2000</v>
      </c>
      <c r="Q71" s="197" t="n">
        <v>2000</v>
      </c>
      <c r="R71" s="197" t="n">
        <v>526.5</v>
      </c>
      <c r="S71" s="197" t="n">
        <v>2000</v>
      </c>
      <c r="T71" s="197" t="n">
        <v>552</v>
      </c>
      <c r="U71" s="197"/>
      <c r="V71" s="176" t="n">
        <f aca="false">S71/P71*100</f>
        <v>100</v>
      </c>
      <c r="W71" s="188" t="n">
        <v>2000</v>
      </c>
      <c r="X71" s="197" t="n">
        <v>2000</v>
      </c>
      <c r="Y71" s="197" t="n">
        <v>2000</v>
      </c>
      <c r="Z71" s="197" t="n">
        <v>4000</v>
      </c>
      <c r="AA71" s="197" t="n">
        <v>2000</v>
      </c>
      <c r="AB71" s="197" t="n">
        <v>1750.64</v>
      </c>
      <c r="AC71" s="197" t="n">
        <v>2000</v>
      </c>
      <c r="AD71" s="197" t="n">
        <v>2000</v>
      </c>
      <c r="AE71" s="197"/>
      <c r="AF71" s="197"/>
      <c r="AG71" s="198" t="n">
        <f aca="false">SUM(AD71+AE71-AF71)</f>
        <v>2000</v>
      </c>
      <c r="AH71" s="197" t="n">
        <v>794.7</v>
      </c>
      <c r="AI71" s="197" t="n">
        <v>2000</v>
      </c>
      <c r="AJ71" s="129" t="n">
        <v>446.7</v>
      </c>
      <c r="AK71" s="197" t="n">
        <v>2000</v>
      </c>
      <c r="AL71" s="197"/>
      <c r="AM71" s="197"/>
      <c r="AN71" s="129" t="n">
        <f aca="false">SUM(AK71+AL71-AM71)</f>
        <v>2000</v>
      </c>
      <c r="AO71" s="176" t="n">
        <f aca="false">SUM(AN71/$AN$2)</f>
        <v>265.445616829252</v>
      </c>
      <c r="AP71" s="131" t="n">
        <v>4000</v>
      </c>
      <c r="AQ71" s="131"/>
      <c r="AR71" s="176" t="n">
        <f aca="false">SUM(AP71/$AN$2)</f>
        <v>530.891233658504</v>
      </c>
      <c r="AS71" s="131"/>
      <c r="AT71" s="131"/>
      <c r="AU71" s="176" t="n">
        <v>142.86</v>
      </c>
      <c r="AV71" s="177" t="n">
        <f aca="false">SUM(AU71/AR71*100)</f>
        <v>26.90946675</v>
      </c>
      <c r="AW71" s="176" t="n">
        <v>142.86</v>
      </c>
      <c r="BB71" s="19" t="n">
        <f aca="false">SUM(AW71+AX71+AY71+AZ71+BA71)</f>
        <v>142.86</v>
      </c>
      <c r="BC71" s="143" t="n">
        <f aca="false">SUM(AU71-BB71)</f>
        <v>0</v>
      </c>
    </row>
    <row r="72" customFormat="false" ht="12.75" hidden="false" customHeight="false" outlineLevel="0" collapsed="false">
      <c r="A72" s="193"/>
      <c r="B72" s="194"/>
      <c r="C72" s="194"/>
      <c r="D72" s="194"/>
      <c r="E72" s="194"/>
      <c r="F72" s="194"/>
      <c r="G72" s="194"/>
      <c r="H72" s="194"/>
      <c r="I72" s="195" t="n">
        <v>32321</v>
      </c>
      <c r="J72" s="196" t="s">
        <v>263</v>
      </c>
      <c r="K72" s="197" t="n">
        <v>58032.22</v>
      </c>
      <c r="L72" s="197" t="n">
        <v>10000</v>
      </c>
      <c r="M72" s="197" t="n">
        <v>10000</v>
      </c>
      <c r="N72" s="197" t="n">
        <v>45000</v>
      </c>
      <c r="O72" s="197" t="n">
        <v>45000</v>
      </c>
      <c r="P72" s="197" t="n">
        <v>45000</v>
      </c>
      <c r="Q72" s="197" t="n">
        <v>45000</v>
      </c>
      <c r="R72" s="197" t="n">
        <v>695</v>
      </c>
      <c r="S72" s="188" t="n">
        <v>30000</v>
      </c>
      <c r="T72" s="197" t="n">
        <v>1541.41</v>
      </c>
      <c r="U72" s="197"/>
      <c r="V72" s="176" t="n">
        <f aca="false">S72/P72*100</f>
        <v>66.6666666666667</v>
      </c>
      <c r="W72" s="188" t="n">
        <v>30000</v>
      </c>
      <c r="X72" s="197" t="n">
        <v>100000</v>
      </c>
      <c r="Y72" s="197" t="n">
        <v>100000</v>
      </c>
      <c r="Z72" s="197" t="n">
        <v>100000</v>
      </c>
      <c r="AA72" s="197" t="n">
        <v>100000</v>
      </c>
      <c r="AB72" s="197" t="n">
        <v>10612.4</v>
      </c>
      <c r="AC72" s="197" t="n">
        <v>100000</v>
      </c>
      <c r="AD72" s="197" t="n">
        <v>50000</v>
      </c>
      <c r="AE72" s="197"/>
      <c r="AF72" s="197"/>
      <c r="AG72" s="198" t="n">
        <f aca="false">SUM(AD72+AE72-AF72)</f>
        <v>50000</v>
      </c>
      <c r="AH72" s="197" t="n">
        <v>18891.54</v>
      </c>
      <c r="AI72" s="197" t="n">
        <v>50000</v>
      </c>
      <c r="AJ72" s="129" t="n">
        <v>20904.5</v>
      </c>
      <c r="AK72" s="197" t="n">
        <v>50000</v>
      </c>
      <c r="AL72" s="197"/>
      <c r="AM72" s="197"/>
      <c r="AN72" s="129" t="n">
        <f aca="false">SUM(AK72+AL72-AM72)</f>
        <v>50000</v>
      </c>
      <c r="AO72" s="176" t="n">
        <f aca="false">SUM(AN72/$AN$2)</f>
        <v>6636.1404207313</v>
      </c>
      <c r="AP72" s="131" t="n">
        <v>50000</v>
      </c>
      <c r="AQ72" s="131"/>
      <c r="AR72" s="176" t="n">
        <f aca="false">SUM(AP72/$AN$2)</f>
        <v>6636.1404207313</v>
      </c>
      <c r="AS72" s="131"/>
      <c r="AT72" s="131"/>
      <c r="AU72" s="176" t="n">
        <v>1811.01</v>
      </c>
      <c r="AV72" s="177" t="n">
        <f aca="false">SUM(AU72/AR72*100)</f>
        <v>27.29010969</v>
      </c>
      <c r="AW72" s="176"/>
      <c r="AX72" s="19" t="n">
        <v>1811.01</v>
      </c>
      <c r="BB72" s="19" t="n">
        <f aca="false">SUM(AW72+AX72+AY72+AZ72+BA72)</f>
        <v>1811.01</v>
      </c>
      <c r="BC72" s="143" t="n">
        <f aca="false">SUM(AU72-BB72)</f>
        <v>0</v>
      </c>
    </row>
    <row r="73" customFormat="false" ht="12.75" hidden="false" customHeight="false" outlineLevel="0" collapsed="false">
      <c r="A73" s="193"/>
      <c r="B73" s="194"/>
      <c r="C73" s="194"/>
      <c r="D73" s="194"/>
      <c r="E73" s="194"/>
      <c r="F73" s="194"/>
      <c r="G73" s="194"/>
      <c r="H73" s="194"/>
      <c r="I73" s="195" t="n">
        <v>32321</v>
      </c>
      <c r="J73" s="196" t="s">
        <v>264</v>
      </c>
      <c r="K73" s="197"/>
      <c r="L73" s="197"/>
      <c r="M73" s="197"/>
      <c r="N73" s="197"/>
      <c r="O73" s="197"/>
      <c r="P73" s="197"/>
      <c r="Q73" s="197"/>
      <c r="R73" s="197"/>
      <c r="S73" s="188"/>
      <c r="T73" s="197" t="n">
        <v>2250</v>
      </c>
      <c r="U73" s="197"/>
      <c r="V73" s="176"/>
      <c r="W73" s="188" t="n">
        <v>8000</v>
      </c>
      <c r="X73" s="197" t="n">
        <v>8000</v>
      </c>
      <c r="Y73" s="197" t="n">
        <v>8000</v>
      </c>
      <c r="Z73" s="197" t="n">
        <v>8000</v>
      </c>
      <c r="AA73" s="197" t="n">
        <v>8000</v>
      </c>
      <c r="AB73" s="197" t="n">
        <v>4987.5</v>
      </c>
      <c r="AC73" s="197" t="n">
        <v>8000</v>
      </c>
      <c r="AD73" s="197" t="n">
        <v>8000</v>
      </c>
      <c r="AE73" s="197"/>
      <c r="AF73" s="197"/>
      <c r="AG73" s="198" t="n">
        <f aca="false">SUM(AD73+AE73-AF73)</f>
        <v>8000</v>
      </c>
      <c r="AH73" s="197"/>
      <c r="AI73" s="197" t="n">
        <v>8000</v>
      </c>
      <c r="AJ73" s="129" t="n">
        <v>0</v>
      </c>
      <c r="AK73" s="197" t="n">
        <v>8000</v>
      </c>
      <c r="AL73" s="197"/>
      <c r="AM73" s="197"/>
      <c r="AN73" s="129" t="n">
        <f aca="false">SUM(AK73+AL73-AM73)</f>
        <v>8000</v>
      </c>
      <c r="AO73" s="176" t="n">
        <f aca="false">SUM(AN73/$AN$2)</f>
        <v>1061.78246731701</v>
      </c>
      <c r="AP73" s="131" t="n">
        <v>8000</v>
      </c>
      <c r="AQ73" s="131"/>
      <c r="AR73" s="176" t="n">
        <f aca="false">SUM(AP73/$AN$2)</f>
        <v>1061.78246731701</v>
      </c>
      <c r="AS73" s="131"/>
      <c r="AT73" s="131"/>
      <c r="AU73" s="176"/>
      <c r="AV73" s="177" t="n">
        <f aca="false">SUM(AU73/AR73*100)</f>
        <v>0</v>
      </c>
      <c r="AW73" s="176"/>
      <c r="BB73" s="19" t="n">
        <f aca="false">SUM(AW73+AX73+AY73+AZ73+BA73)</f>
        <v>0</v>
      </c>
      <c r="BC73" s="143" t="n">
        <f aca="false">SUM(AU73-BB73)</f>
        <v>0</v>
      </c>
    </row>
    <row r="74" customFormat="false" ht="12.75" hidden="false" customHeight="false" outlineLevel="0" collapsed="false">
      <c r="A74" s="193"/>
      <c r="B74" s="194"/>
      <c r="C74" s="194"/>
      <c r="D74" s="194"/>
      <c r="E74" s="194"/>
      <c r="F74" s="194"/>
      <c r="G74" s="194"/>
      <c r="H74" s="194"/>
      <c r="I74" s="195" t="n">
        <v>32321</v>
      </c>
      <c r="J74" s="196" t="s">
        <v>265</v>
      </c>
      <c r="K74" s="197"/>
      <c r="L74" s="197"/>
      <c r="M74" s="197"/>
      <c r="N74" s="197"/>
      <c r="O74" s="197"/>
      <c r="P74" s="197"/>
      <c r="Q74" s="197"/>
      <c r="R74" s="197"/>
      <c r="S74" s="188"/>
      <c r="T74" s="197"/>
      <c r="U74" s="197"/>
      <c r="V74" s="176"/>
      <c r="W74" s="188"/>
      <c r="X74" s="197"/>
      <c r="Y74" s="197"/>
      <c r="Z74" s="197"/>
      <c r="AA74" s="197"/>
      <c r="AB74" s="197"/>
      <c r="AC74" s="197"/>
      <c r="AD74" s="197"/>
      <c r="AE74" s="197"/>
      <c r="AF74" s="197"/>
      <c r="AG74" s="198"/>
      <c r="AH74" s="197" t="n">
        <v>5000</v>
      </c>
      <c r="AI74" s="197" t="n">
        <v>5000</v>
      </c>
      <c r="AJ74" s="129" t="n">
        <v>0</v>
      </c>
      <c r="AK74" s="197" t="n">
        <v>5000</v>
      </c>
      <c r="AL74" s="197" t="n">
        <v>50000</v>
      </c>
      <c r="AM74" s="197"/>
      <c r="AN74" s="129" t="n">
        <f aca="false">SUM(AK74+AL74-AM74)</f>
        <v>55000</v>
      </c>
      <c r="AO74" s="176" t="n">
        <f aca="false">SUM(AN74/$AN$2)</f>
        <v>7299.75446280443</v>
      </c>
      <c r="AP74" s="131" t="n">
        <v>55000</v>
      </c>
      <c r="AQ74" s="131"/>
      <c r="AR74" s="176" t="n">
        <f aca="false">SUM(AP74/$AN$2)</f>
        <v>7299.75446280443</v>
      </c>
      <c r="AS74" s="131"/>
      <c r="AT74" s="131"/>
      <c r="AU74" s="176" t="n">
        <v>0</v>
      </c>
      <c r="AV74" s="177" t="n">
        <f aca="false">SUM(AU74/AR74*100)</f>
        <v>0</v>
      </c>
      <c r="AW74" s="176" t="n">
        <v>0</v>
      </c>
      <c r="BB74" s="19" t="n">
        <f aca="false">SUM(AW74+AX74+AY74+AZ74+BA74)</f>
        <v>0</v>
      </c>
      <c r="BC74" s="143" t="n">
        <f aca="false">SUM(AU74-BB74)</f>
        <v>0</v>
      </c>
    </row>
    <row r="75" customFormat="false" ht="12.75" hidden="false" customHeight="false" outlineLevel="0" collapsed="false">
      <c r="A75" s="193"/>
      <c r="B75" s="194"/>
      <c r="C75" s="194"/>
      <c r="D75" s="194"/>
      <c r="E75" s="194"/>
      <c r="F75" s="194"/>
      <c r="G75" s="194"/>
      <c r="H75" s="194"/>
      <c r="I75" s="195" t="n">
        <v>32322</v>
      </c>
      <c r="J75" s="196" t="s">
        <v>266</v>
      </c>
      <c r="K75" s="197" t="n">
        <v>40297.04</v>
      </c>
      <c r="L75" s="197" t="n">
        <v>18000</v>
      </c>
      <c r="M75" s="197" t="n">
        <v>18000</v>
      </c>
      <c r="N75" s="197" t="n">
        <v>5000</v>
      </c>
      <c r="O75" s="197" t="n">
        <v>5000</v>
      </c>
      <c r="P75" s="197" t="n">
        <v>7000</v>
      </c>
      <c r="Q75" s="197" t="n">
        <v>7000</v>
      </c>
      <c r="R75" s="197" t="n">
        <v>2102.28</v>
      </c>
      <c r="S75" s="197" t="n">
        <v>7000</v>
      </c>
      <c r="T75" s="197" t="n">
        <v>9759.23</v>
      </c>
      <c r="U75" s="197"/>
      <c r="V75" s="176" t="n">
        <f aca="false">S75/P75*100</f>
        <v>100</v>
      </c>
      <c r="W75" s="188" t="n">
        <v>20000</v>
      </c>
      <c r="X75" s="197" t="n">
        <v>25000</v>
      </c>
      <c r="Y75" s="197" t="n">
        <v>25000</v>
      </c>
      <c r="Z75" s="197" t="n">
        <v>15000</v>
      </c>
      <c r="AA75" s="197" t="n">
        <v>25000</v>
      </c>
      <c r="AB75" s="197" t="n">
        <v>3566.75</v>
      </c>
      <c r="AC75" s="197" t="n">
        <v>25000</v>
      </c>
      <c r="AD75" s="197" t="n">
        <v>25000</v>
      </c>
      <c r="AE75" s="197"/>
      <c r="AF75" s="197"/>
      <c r="AG75" s="198" t="n">
        <f aca="false">SUM(AD75+AE75-AF75)</f>
        <v>25000</v>
      </c>
      <c r="AH75" s="197" t="n">
        <v>24657.39</v>
      </c>
      <c r="AI75" s="197" t="n">
        <v>30000</v>
      </c>
      <c r="AJ75" s="129" t="n">
        <v>8254.96</v>
      </c>
      <c r="AK75" s="197" t="n">
        <v>33000</v>
      </c>
      <c r="AL75" s="197"/>
      <c r="AM75" s="197"/>
      <c r="AN75" s="129" t="n">
        <f aca="false">SUM(AK75+AL75-AM75)</f>
        <v>33000</v>
      </c>
      <c r="AO75" s="176" t="n">
        <f aca="false">SUM(AN75/$AN$2)</f>
        <v>4379.85267768266</v>
      </c>
      <c r="AP75" s="131" t="n">
        <v>30000</v>
      </c>
      <c r="AQ75" s="131"/>
      <c r="AR75" s="176" t="n">
        <f aca="false">SUM(AP75/$AN$2)</f>
        <v>3981.68425243878</v>
      </c>
      <c r="AS75" s="131"/>
      <c r="AT75" s="131"/>
      <c r="AU75" s="176" t="n">
        <v>1358.89</v>
      </c>
      <c r="AV75" s="177" t="n">
        <f aca="false">SUM(AU75/AR75*100)</f>
        <v>34.12852235</v>
      </c>
      <c r="AW75" s="176" t="n">
        <v>1358.89</v>
      </c>
      <c r="BB75" s="19" t="n">
        <f aca="false">SUM(AW75+AX75+AY75+AZ75+BA75)</f>
        <v>1358.89</v>
      </c>
      <c r="BC75" s="143" t="n">
        <f aca="false">SUM(AU75-BB75)</f>
        <v>0</v>
      </c>
    </row>
    <row r="76" customFormat="false" ht="12.75" hidden="false" customHeight="false" outlineLevel="0" collapsed="false">
      <c r="A76" s="193"/>
      <c r="B76" s="194"/>
      <c r="C76" s="194"/>
      <c r="D76" s="194"/>
      <c r="E76" s="194"/>
      <c r="F76" s="194"/>
      <c r="G76" s="194"/>
      <c r="H76" s="194"/>
      <c r="I76" s="195" t="n">
        <v>32323</v>
      </c>
      <c r="J76" s="196" t="s">
        <v>267</v>
      </c>
      <c r="K76" s="197" t="n">
        <v>81354.02</v>
      </c>
      <c r="L76" s="197" t="n">
        <v>35000</v>
      </c>
      <c r="M76" s="197" t="n">
        <v>35000</v>
      </c>
      <c r="N76" s="197" t="n">
        <v>5000</v>
      </c>
      <c r="O76" s="197" t="n">
        <v>5000</v>
      </c>
      <c r="P76" s="197" t="n">
        <v>5000</v>
      </c>
      <c r="Q76" s="197" t="n">
        <v>5000</v>
      </c>
      <c r="R76" s="197" t="n">
        <v>151</v>
      </c>
      <c r="S76" s="197" t="n">
        <v>5000</v>
      </c>
      <c r="T76" s="197" t="n">
        <v>1059.54</v>
      </c>
      <c r="U76" s="197"/>
      <c r="V76" s="176" t="n">
        <f aca="false">S76/P76*100</f>
        <v>100</v>
      </c>
      <c r="W76" s="188" t="n">
        <v>5000</v>
      </c>
      <c r="X76" s="197" t="n">
        <v>7000</v>
      </c>
      <c r="Y76" s="197" t="n">
        <v>7000</v>
      </c>
      <c r="Z76" s="197" t="n">
        <v>10000</v>
      </c>
      <c r="AA76" s="197" t="n">
        <v>10000</v>
      </c>
      <c r="AB76" s="197" t="n">
        <v>5196.35</v>
      </c>
      <c r="AC76" s="197" t="n">
        <v>5000</v>
      </c>
      <c r="AD76" s="197" t="n">
        <v>5000</v>
      </c>
      <c r="AE76" s="197"/>
      <c r="AF76" s="197"/>
      <c r="AG76" s="198" t="n">
        <f aca="false">SUM(AD76+AE76-AF76)</f>
        <v>5000</v>
      </c>
      <c r="AH76" s="197" t="n">
        <v>2565.64</v>
      </c>
      <c r="AI76" s="197" t="n">
        <v>5000</v>
      </c>
      <c r="AJ76" s="129" t="n">
        <v>8170.71</v>
      </c>
      <c r="AK76" s="197" t="n">
        <v>10000</v>
      </c>
      <c r="AL76" s="197"/>
      <c r="AM76" s="197"/>
      <c r="AN76" s="129" t="n">
        <f aca="false">SUM(AK76+AL76-AM76)</f>
        <v>10000</v>
      </c>
      <c r="AO76" s="176" t="n">
        <f aca="false">SUM(AN76/$AN$2)</f>
        <v>1327.22808414626</v>
      </c>
      <c r="AP76" s="131" t="n">
        <v>10000</v>
      </c>
      <c r="AQ76" s="131"/>
      <c r="AR76" s="176" t="n">
        <f aca="false">SUM(AP76/$AN$2)</f>
        <v>1327.22808414626</v>
      </c>
      <c r="AS76" s="131"/>
      <c r="AT76" s="131"/>
      <c r="AU76" s="176" t="n">
        <v>1723.89</v>
      </c>
      <c r="AV76" s="177" t="n">
        <f aca="false">SUM(AU76/AR76*100)</f>
        <v>129.88649205</v>
      </c>
      <c r="AW76" s="176" t="n">
        <v>471.18</v>
      </c>
      <c r="AX76" s="19" t="n">
        <v>1252.71</v>
      </c>
      <c r="BB76" s="19" t="n">
        <f aca="false">SUM(AW76+AX76+AY76+AZ76+BA76)</f>
        <v>1723.89</v>
      </c>
      <c r="BC76" s="143" t="n">
        <f aca="false">SUM(AU76-BB76)</f>
        <v>0</v>
      </c>
    </row>
    <row r="77" customFormat="false" ht="12.75" hidden="false" customHeight="false" outlineLevel="0" collapsed="false">
      <c r="A77" s="193"/>
      <c r="B77" s="194"/>
      <c r="C77" s="194"/>
      <c r="D77" s="194"/>
      <c r="E77" s="194"/>
      <c r="F77" s="194"/>
      <c r="G77" s="194"/>
      <c r="H77" s="194"/>
      <c r="I77" s="195" t="n">
        <v>32323</v>
      </c>
      <c r="J77" s="196" t="s">
        <v>268</v>
      </c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76"/>
      <c r="W77" s="188"/>
      <c r="X77" s="197"/>
      <c r="Y77" s="197"/>
      <c r="Z77" s="197"/>
      <c r="AA77" s="197"/>
      <c r="AB77" s="197"/>
      <c r="AC77" s="197" t="n">
        <v>10000</v>
      </c>
      <c r="AD77" s="197" t="n">
        <v>10000</v>
      </c>
      <c r="AE77" s="197"/>
      <c r="AF77" s="197"/>
      <c r="AG77" s="198" t="n">
        <f aca="false">SUM(AD77+AE77-AF77)</f>
        <v>10000</v>
      </c>
      <c r="AH77" s="197"/>
      <c r="AI77" s="197" t="n">
        <v>10000</v>
      </c>
      <c r="AJ77" s="129" t="n">
        <v>0</v>
      </c>
      <c r="AK77" s="197" t="n">
        <v>15000</v>
      </c>
      <c r="AL77" s="197"/>
      <c r="AM77" s="197"/>
      <c r="AN77" s="129" t="n">
        <f aca="false">SUM(AK77+AL77-AM77)</f>
        <v>15000</v>
      </c>
      <c r="AO77" s="176" t="n">
        <f aca="false">SUM(AN77/$AN$2)</f>
        <v>1990.84212621939</v>
      </c>
      <c r="AP77" s="131" t="n">
        <v>0</v>
      </c>
      <c r="AQ77" s="131"/>
      <c r="AR77" s="176" t="n">
        <f aca="false">SUM(AP77/$AN$2)</f>
        <v>0</v>
      </c>
      <c r="AS77" s="131"/>
      <c r="AT77" s="131"/>
      <c r="AU77" s="176"/>
      <c r="AV77" s="177" t="n">
        <v>0</v>
      </c>
      <c r="AW77" s="176"/>
      <c r="BB77" s="19" t="n">
        <f aca="false">SUM(AW77+AX77+AY77+AZ77+BA77)</f>
        <v>0</v>
      </c>
      <c r="BC77" s="143" t="n">
        <f aca="false">SUM(AU77-BB77)</f>
        <v>0</v>
      </c>
    </row>
    <row r="78" customFormat="false" ht="12.75" hidden="false" customHeight="false" outlineLevel="0" collapsed="false">
      <c r="A78" s="193"/>
      <c r="B78" s="194"/>
      <c r="C78" s="194"/>
      <c r="D78" s="194"/>
      <c r="E78" s="194"/>
      <c r="F78" s="194"/>
      <c r="G78" s="194"/>
      <c r="H78" s="194"/>
      <c r="I78" s="195" t="n">
        <v>32329</v>
      </c>
      <c r="J78" s="196" t="s">
        <v>269</v>
      </c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76"/>
      <c r="W78" s="188"/>
      <c r="X78" s="197" t="n">
        <v>15000</v>
      </c>
      <c r="Y78" s="197" t="n">
        <v>15000</v>
      </c>
      <c r="Z78" s="197" t="n">
        <v>15000</v>
      </c>
      <c r="AA78" s="197" t="n">
        <v>20000</v>
      </c>
      <c r="AB78" s="197" t="n">
        <v>539.1</v>
      </c>
      <c r="AC78" s="197" t="n">
        <v>20000</v>
      </c>
      <c r="AD78" s="197" t="n">
        <v>20000</v>
      </c>
      <c r="AE78" s="197"/>
      <c r="AF78" s="197"/>
      <c r="AG78" s="198" t="n">
        <f aca="false">SUM(AD78+AE78-AF78)</f>
        <v>20000</v>
      </c>
      <c r="AH78" s="197" t="n">
        <v>15000</v>
      </c>
      <c r="AI78" s="197" t="n">
        <v>15000</v>
      </c>
      <c r="AJ78" s="129" t="n">
        <v>0</v>
      </c>
      <c r="AK78" s="197" t="n">
        <v>15000</v>
      </c>
      <c r="AL78" s="197"/>
      <c r="AM78" s="197"/>
      <c r="AN78" s="129" t="n">
        <f aca="false">SUM(AK78+AL78-AM78)</f>
        <v>15000</v>
      </c>
      <c r="AO78" s="176" t="n">
        <f aca="false">SUM(AN78/$AN$2)</f>
        <v>1990.84212621939</v>
      </c>
      <c r="AP78" s="131" t="n">
        <v>15000</v>
      </c>
      <c r="AQ78" s="131"/>
      <c r="AR78" s="176" t="n">
        <f aca="false">SUM(AP78/$AN$2)</f>
        <v>1990.84212621939</v>
      </c>
      <c r="AS78" s="131"/>
      <c r="AT78" s="131"/>
      <c r="AU78" s="176" t="n">
        <v>531.4</v>
      </c>
      <c r="AV78" s="177" t="n">
        <f aca="false">SUM(AU78/AR78*100)</f>
        <v>26.692222</v>
      </c>
      <c r="AW78" s="176" t="n">
        <v>531.4</v>
      </c>
      <c r="BB78" s="19" t="n">
        <f aca="false">SUM(AW78+AX78+AY78+AZ78+BA78)</f>
        <v>531.4</v>
      </c>
      <c r="BC78" s="143" t="n">
        <f aca="false">SUM(AU78-BB78)</f>
        <v>0</v>
      </c>
    </row>
    <row r="79" customFormat="false" ht="12.75" hidden="false" customHeight="false" outlineLevel="0" collapsed="false">
      <c r="A79" s="193"/>
      <c r="B79" s="194"/>
      <c r="C79" s="194"/>
      <c r="D79" s="194"/>
      <c r="E79" s="194"/>
      <c r="F79" s="194"/>
      <c r="G79" s="194"/>
      <c r="H79" s="194"/>
      <c r="I79" s="195" t="n">
        <v>32329</v>
      </c>
      <c r="J79" s="196" t="s">
        <v>270</v>
      </c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76"/>
      <c r="W79" s="188"/>
      <c r="X79" s="197" t="n">
        <v>150000</v>
      </c>
      <c r="Y79" s="197" t="n">
        <v>100000</v>
      </c>
      <c r="Z79" s="197" t="n">
        <v>100000</v>
      </c>
      <c r="AA79" s="197" t="n">
        <v>100000</v>
      </c>
      <c r="AB79" s="197" t="n">
        <v>21125</v>
      </c>
      <c r="AC79" s="197" t="n">
        <v>60000</v>
      </c>
      <c r="AD79" s="197" t="n">
        <v>30000</v>
      </c>
      <c r="AE79" s="197"/>
      <c r="AF79" s="197"/>
      <c r="AG79" s="198" t="n">
        <f aca="false">SUM(AD79+AE79-AF79)</f>
        <v>30000</v>
      </c>
      <c r="AH79" s="197" t="n">
        <v>50217.5</v>
      </c>
      <c r="AI79" s="197" t="n">
        <v>50000</v>
      </c>
      <c r="AJ79" s="129" t="n">
        <v>3500</v>
      </c>
      <c r="AK79" s="188" t="n">
        <v>50000</v>
      </c>
      <c r="AL79" s="197" t="n">
        <v>18000</v>
      </c>
      <c r="AM79" s="197"/>
      <c r="AN79" s="129" t="n">
        <f aca="false">SUM(AK79+AL79-AM79)</f>
        <v>68000</v>
      </c>
      <c r="AO79" s="176" t="n">
        <f aca="false">SUM(AN79/$AN$2)</f>
        <v>9025.15097219457</v>
      </c>
      <c r="AP79" s="131" t="n">
        <v>68000</v>
      </c>
      <c r="AQ79" s="131"/>
      <c r="AR79" s="176" t="n">
        <f aca="false">SUM(AP79/$AN$2)</f>
        <v>9025.15097219457</v>
      </c>
      <c r="AS79" s="131"/>
      <c r="AT79" s="131"/>
      <c r="AU79" s="176"/>
      <c r="AV79" s="177" t="n">
        <f aca="false">SUM(AU79/AR79*100)</f>
        <v>0</v>
      </c>
      <c r="AW79" s="176"/>
      <c r="BB79" s="19" t="n">
        <f aca="false">SUM(AW79+AX79+AY79+AZ79+BA79)</f>
        <v>0</v>
      </c>
      <c r="BC79" s="143" t="n">
        <f aca="false">SUM(AU79-BB79)</f>
        <v>0</v>
      </c>
    </row>
    <row r="80" customFormat="false" ht="12.75" hidden="false" customHeight="false" outlineLevel="0" collapsed="false">
      <c r="A80" s="193"/>
      <c r="B80" s="194"/>
      <c r="C80" s="194"/>
      <c r="D80" s="194"/>
      <c r="E80" s="194"/>
      <c r="F80" s="194"/>
      <c r="G80" s="194"/>
      <c r="H80" s="194"/>
      <c r="I80" s="195" t="n">
        <v>32329</v>
      </c>
      <c r="J80" s="196" t="s">
        <v>271</v>
      </c>
      <c r="K80" s="197"/>
      <c r="L80" s="197"/>
      <c r="M80" s="197"/>
      <c r="N80" s="197" t="n">
        <v>50000</v>
      </c>
      <c r="O80" s="197" t="n">
        <v>50000</v>
      </c>
      <c r="P80" s="197" t="n">
        <v>40000</v>
      </c>
      <c r="Q80" s="197" t="n">
        <v>40000</v>
      </c>
      <c r="R80" s="197"/>
      <c r="S80" s="188" t="n">
        <v>40000</v>
      </c>
      <c r="T80" s="197" t="n">
        <v>22500</v>
      </c>
      <c r="U80" s="197"/>
      <c r="V80" s="176" t="n">
        <f aca="false">S80/P80*100</f>
        <v>100</v>
      </c>
      <c r="W80" s="188" t="n">
        <v>42000</v>
      </c>
      <c r="X80" s="197" t="n">
        <v>10000</v>
      </c>
      <c r="Y80" s="197" t="n">
        <v>10000</v>
      </c>
      <c r="Z80" s="197" t="n">
        <v>10000</v>
      </c>
      <c r="AA80" s="197" t="n">
        <v>10000</v>
      </c>
      <c r="AB80" s="197"/>
      <c r="AC80" s="197" t="n">
        <v>10000</v>
      </c>
      <c r="AD80" s="197" t="n">
        <v>10000</v>
      </c>
      <c r="AE80" s="197"/>
      <c r="AF80" s="197"/>
      <c r="AG80" s="198" t="n">
        <f aca="false">SUM(AD80+AE80-AF80)</f>
        <v>10000</v>
      </c>
      <c r="AH80" s="197"/>
      <c r="AI80" s="197" t="n">
        <v>10000</v>
      </c>
      <c r="AJ80" s="129" t="n">
        <v>0</v>
      </c>
      <c r="AK80" s="197" t="n">
        <v>10000</v>
      </c>
      <c r="AL80" s="197"/>
      <c r="AM80" s="197"/>
      <c r="AN80" s="129" t="n">
        <f aca="false">SUM(AK80+AL80-AM80)</f>
        <v>10000</v>
      </c>
      <c r="AO80" s="176" t="n">
        <f aca="false">SUM(AN80/$AN$2)</f>
        <v>1327.22808414626</v>
      </c>
      <c r="AP80" s="131" t="n">
        <v>10000</v>
      </c>
      <c r="AQ80" s="131"/>
      <c r="AR80" s="176" t="n">
        <f aca="false">SUM(AP80/$AN$2)</f>
        <v>1327.22808414626</v>
      </c>
      <c r="AS80" s="131"/>
      <c r="AT80" s="131"/>
      <c r="AU80" s="176"/>
      <c r="AV80" s="177" t="n">
        <f aca="false">SUM(AU80/AR80*100)</f>
        <v>0</v>
      </c>
      <c r="AW80" s="176"/>
      <c r="BB80" s="19" t="n">
        <f aca="false">SUM(AW80+AX80+AY80+AZ80+BA80)</f>
        <v>0</v>
      </c>
      <c r="BC80" s="143" t="n">
        <f aca="false">SUM(AU80-BB80)</f>
        <v>0</v>
      </c>
    </row>
    <row r="81" customFormat="false" ht="12.75" hidden="false" customHeight="false" outlineLevel="0" collapsed="false">
      <c r="A81" s="193"/>
      <c r="B81" s="194"/>
      <c r="C81" s="194"/>
      <c r="D81" s="194"/>
      <c r="E81" s="194"/>
      <c r="F81" s="194"/>
      <c r="G81" s="194"/>
      <c r="H81" s="194"/>
      <c r="I81" s="195" t="n">
        <v>32329</v>
      </c>
      <c r="J81" s="196" t="s">
        <v>272</v>
      </c>
      <c r="K81" s="197"/>
      <c r="L81" s="197"/>
      <c r="M81" s="197"/>
      <c r="N81" s="197"/>
      <c r="O81" s="197"/>
      <c r="P81" s="197"/>
      <c r="Q81" s="197"/>
      <c r="R81" s="197"/>
      <c r="S81" s="188"/>
      <c r="T81" s="197"/>
      <c r="U81" s="197"/>
      <c r="V81" s="176"/>
      <c r="W81" s="188"/>
      <c r="X81" s="197"/>
      <c r="Y81" s="197"/>
      <c r="Z81" s="197"/>
      <c r="AA81" s="197"/>
      <c r="AB81" s="197"/>
      <c r="AC81" s="197"/>
      <c r="AD81" s="197"/>
      <c r="AE81" s="197"/>
      <c r="AF81" s="197"/>
      <c r="AG81" s="198"/>
      <c r="AH81" s="197"/>
      <c r="AI81" s="197"/>
      <c r="AJ81" s="129"/>
      <c r="AK81" s="197" t="n">
        <v>50000</v>
      </c>
      <c r="AL81" s="197"/>
      <c r="AM81" s="197"/>
      <c r="AN81" s="129" t="n">
        <f aca="false">SUM(AK81+AL81-AM81)</f>
        <v>50000</v>
      </c>
      <c r="AO81" s="176" t="n">
        <f aca="false">SUM(AN81/$AN$2)</f>
        <v>6636.1404207313</v>
      </c>
      <c r="AP81" s="131" t="n">
        <v>30000</v>
      </c>
      <c r="AQ81" s="131"/>
      <c r="AR81" s="176" t="n">
        <f aca="false">SUM(AP81/$AN$2)</f>
        <v>3981.68425243878</v>
      </c>
      <c r="AS81" s="131"/>
      <c r="AT81" s="131"/>
      <c r="AU81" s="176"/>
      <c r="AV81" s="177" t="n">
        <f aca="false">SUM(AU81/AR81*100)</f>
        <v>0</v>
      </c>
      <c r="AW81" s="176"/>
      <c r="BB81" s="19" t="n">
        <f aca="false">SUM(AW81+AX81+AY81+AZ81+BA81)</f>
        <v>0</v>
      </c>
      <c r="BC81" s="143" t="n">
        <f aca="false">SUM(AU81-BB81)</f>
        <v>0</v>
      </c>
    </row>
    <row r="82" customFormat="false" ht="12.75" hidden="false" customHeight="false" outlineLevel="0" collapsed="false">
      <c r="A82" s="193"/>
      <c r="B82" s="194"/>
      <c r="C82" s="194"/>
      <c r="D82" s="194"/>
      <c r="E82" s="194"/>
      <c r="F82" s="194"/>
      <c r="G82" s="194"/>
      <c r="H82" s="194"/>
      <c r="I82" s="195" t="n">
        <v>32329</v>
      </c>
      <c r="J82" s="196" t="s">
        <v>273</v>
      </c>
      <c r="K82" s="197"/>
      <c r="L82" s="197"/>
      <c r="M82" s="197"/>
      <c r="N82" s="197"/>
      <c r="O82" s="197"/>
      <c r="P82" s="197"/>
      <c r="Q82" s="197"/>
      <c r="R82" s="197"/>
      <c r="S82" s="188"/>
      <c r="T82" s="197"/>
      <c r="U82" s="197"/>
      <c r="V82" s="176"/>
      <c r="W82" s="188"/>
      <c r="X82" s="197"/>
      <c r="Y82" s="197"/>
      <c r="Z82" s="197"/>
      <c r="AA82" s="197"/>
      <c r="AB82" s="197"/>
      <c r="AC82" s="197"/>
      <c r="AD82" s="197"/>
      <c r="AE82" s="197"/>
      <c r="AF82" s="197"/>
      <c r="AG82" s="198"/>
      <c r="AH82" s="197"/>
      <c r="AI82" s="197"/>
      <c r="AJ82" s="129"/>
      <c r="AK82" s="197" t="n">
        <v>32970</v>
      </c>
      <c r="AL82" s="197"/>
      <c r="AM82" s="197"/>
      <c r="AN82" s="129" t="n">
        <f aca="false">SUM(AK82+AL82-AM82)</f>
        <v>32970</v>
      </c>
      <c r="AO82" s="176" t="n">
        <f aca="false">SUM(AN82/$AN$2)</f>
        <v>4375.87099343022</v>
      </c>
      <c r="AP82" s="131" t="n">
        <v>0</v>
      </c>
      <c r="AQ82" s="131"/>
      <c r="AR82" s="176" t="n">
        <f aca="false">SUM(AP82/$AN$2)</f>
        <v>0</v>
      </c>
      <c r="AS82" s="131"/>
      <c r="AT82" s="131"/>
      <c r="AU82" s="176"/>
      <c r="AV82" s="177" t="n">
        <v>0</v>
      </c>
      <c r="AW82" s="176"/>
      <c r="BB82" s="19" t="n">
        <f aca="false">SUM(AW82+AX82+AY82+AZ82+BA82)</f>
        <v>0</v>
      </c>
      <c r="BC82" s="143" t="n">
        <f aca="false">SUM(AU82-BB82)</f>
        <v>0</v>
      </c>
    </row>
    <row r="83" customFormat="false" ht="12.75" hidden="false" customHeight="false" outlineLevel="0" collapsed="false">
      <c r="A83" s="193"/>
      <c r="B83" s="194"/>
      <c r="C83" s="194"/>
      <c r="D83" s="194"/>
      <c r="E83" s="194"/>
      <c r="F83" s="194"/>
      <c r="G83" s="194"/>
      <c r="H83" s="194"/>
      <c r="I83" s="195" t="n">
        <v>32351</v>
      </c>
      <c r="J83" s="196" t="s">
        <v>274</v>
      </c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76"/>
      <c r="W83" s="188"/>
      <c r="X83" s="197"/>
      <c r="Y83" s="197"/>
      <c r="Z83" s="197"/>
      <c r="AA83" s="197"/>
      <c r="AB83" s="197"/>
      <c r="AC83" s="197"/>
      <c r="AD83" s="197" t="n">
        <v>30000</v>
      </c>
      <c r="AE83" s="197"/>
      <c r="AF83" s="197"/>
      <c r="AG83" s="198" t="n">
        <f aca="false">SUM(AD83+AE83-AF83)</f>
        <v>30000</v>
      </c>
      <c r="AH83" s="197" t="n">
        <v>19823.31</v>
      </c>
      <c r="AI83" s="197" t="n">
        <v>30000</v>
      </c>
      <c r="AJ83" s="129" t="n">
        <v>11346.33</v>
      </c>
      <c r="AK83" s="197" t="n">
        <v>30000</v>
      </c>
      <c r="AL83" s="197"/>
      <c r="AM83" s="197"/>
      <c r="AN83" s="129" t="n">
        <f aca="false">SUM(AK83+AL83-AM83)</f>
        <v>30000</v>
      </c>
      <c r="AO83" s="176" t="n">
        <f aca="false">SUM(AN83/$AN$2)</f>
        <v>3981.68425243878</v>
      </c>
      <c r="AP83" s="131" t="n">
        <v>30000</v>
      </c>
      <c r="AQ83" s="131"/>
      <c r="AR83" s="176" t="n">
        <f aca="false">SUM(AP83/$AN$2)</f>
        <v>3981.68425243878</v>
      </c>
      <c r="AS83" s="131"/>
      <c r="AT83" s="131"/>
      <c r="AU83" s="176"/>
      <c r="AV83" s="177" t="n">
        <f aca="false">SUM(AU83/AR83*100)</f>
        <v>0</v>
      </c>
      <c r="AW83" s="176"/>
      <c r="BB83" s="19" t="n">
        <f aca="false">SUM(AW83+AX83+AY83+AZ83+BA83)</f>
        <v>0</v>
      </c>
      <c r="BC83" s="143" t="n">
        <f aca="false">SUM(AU83-BB83)</f>
        <v>0</v>
      </c>
    </row>
    <row r="84" customFormat="false" ht="12.75" hidden="false" customHeight="false" outlineLevel="0" collapsed="false">
      <c r="A84" s="193"/>
      <c r="B84" s="194"/>
      <c r="C84" s="194"/>
      <c r="D84" s="194"/>
      <c r="E84" s="194"/>
      <c r="F84" s="194"/>
      <c r="G84" s="194"/>
      <c r="H84" s="194"/>
      <c r="I84" s="195" t="n">
        <v>32353</v>
      </c>
      <c r="J84" s="196" t="s">
        <v>275</v>
      </c>
      <c r="K84" s="197"/>
      <c r="L84" s="197"/>
      <c r="M84" s="197"/>
      <c r="N84" s="197"/>
      <c r="O84" s="197"/>
      <c r="P84" s="197"/>
      <c r="Q84" s="197"/>
      <c r="R84" s="197"/>
      <c r="S84" s="197"/>
      <c r="T84" s="197" t="n">
        <v>412.35</v>
      </c>
      <c r="U84" s="197"/>
      <c r="V84" s="176"/>
      <c r="W84" s="188" t="n">
        <v>1000</v>
      </c>
      <c r="X84" s="197" t="n">
        <v>1500</v>
      </c>
      <c r="Y84" s="197" t="n">
        <v>1500</v>
      </c>
      <c r="Z84" s="197" t="n">
        <v>1500</v>
      </c>
      <c r="AA84" s="197" t="n">
        <v>1500</v>
      </c>
      <c r="AB84" s="197" t="n">
        <v>695.96</v>
      </c>
      <c r="AC84" s="197" t="n">
        <v>1500</v>
      </c>
      <c r="AD84" s="197" t="n">
        <v>5000</v>
      </c>
      <c r="AE84" s="197"/>
      <c r="AF84" s="197"/>
      <c r="AG84" s="198" t="n">
        <f aca="false">SUM(AD84+AE84-AF84)</f>
        <v>5000</v>
      </c>
      <c r="AH84" s="197" t="n">
        <v>2940.5</v>
      </c>
      <c r="AI84" s="197" t="n">
        <v>5000</v>
      </c>
      <c r="AJ84" s="129" t="n">
        <v>2109.85</v>
      </c>
      <c r="AK84" s="197" t="n">
        <v>5000</v>
      </c>
      <c r="AL84" s="197"/>
      <c r="AM84" s="197"/>
      <c r="AN84" s="129" t="n">
        <f aca="false">SUM(AK84+AL84-AM84)</f>
        <v>5000</v>
      </c>
      <c r="AO84" s="176" t="n">
        <f aca="false">SUM(AN84/$AN$2)</f>
        <v>663.61404207313</v>
      </c>
      <c r="AP84" s="131" t="n">
        <v>5000</v>
      </c>
      <c r="AQ84" s="131"/>
      <c r="AR84" s="176" t="n">
        <f aca="false">SUM(AP84/$AN$2)</f>
        <v>663.61404207313</v>
      </c>
      <c r="AS84" s="131"/>
      <c r="AT84" s="131"/>
      <c r="AU84" s="176" t="n">
        <v>414.87</v>
      </c>
      <c r="AV84" s="177" t="n">
        <f aca="false">SUM(AU84/AR84*100)</f>
        <v>62.5167603</v>
      </c>
      <c r="AW84" s="176" t="n">
        <v>414.87</v>
      </c>
      <c r="BB84" s="19" t="n">
        <f aca="false">SUM(AW84+AX84+AY84+AZ84+BA84)</f>
        <v>414.87</v>
      </c>
      <c r="BC84" s="143" t="n">
        <f aca="false">SUM(AU84-BB84)</f>
        <v>0</v>
      </c>
    </row>
    <row r="85" customFormat="false" ht="12.75" hidden="false" customHeight="false" outlineLevel="0" collapsed="false">
      <c r="A85" s="193"/>
      <c r="B85" s="194"/>
      <c r="C85" s="194"/>
      <c r="D85" s="194"/>
      <c r="E85" s="194"/>
      <c r="F85" s="194"/>
      <c r="G85" s="194"/>
      <c r="H85" s="194"/>
      <c r="I85" s="195" t="n">
        <v>32331</v>
      </c>
      <c r="J85" s="196" t="s">
        <v>276</v>
      </c>
      <c r="K85" s="197"/>
      <c r="L85" s="197"/>
      <c r="M85" s="197"/>
      <c r="N85" s="197" t="n">
        <v>6000</v>
      </c>
      <c r="O85" s="197" t="n">
        <v>6000</v>
      </c>
      <c r="P85" s="197" t="n">
        <v>6000</v>
      </c>
      <c r="Q85" s="197" t="n">
        <v>6000</v>
      </c>
      <c r="R85" s="197" t="n">
        <v>5243.75</v>
      </c>
      <c r="S85" s="197" t="n">
        <v>8000</v>
      </c>
      <c r="T85" s="197" t="n">
        <v>8230.1</v>
      </c>
      <c r="U85" s="197"/>
      <c r="V85" s="176" t="n">
        <f aca="false">S85/P85*100</f>
        <v>133.333333333333</v>
      </c>
      <c r="W85" s="188" t="n">
        <v>15000</v>
      </c>
      <c r="X85" s="197" t="n">
        <v>20000</v>
      </c>
      <c r="Y85" s="197" t="n">
        <v>20000</v>
      </c>
      <c r="Z85" s="197" t="n">
        <v>25000</v>
      </c>
      <c r="AA85" s="197" t="n">
        <v>25000</v>
      </c>
      <c r="AB85" s="197" t="n">
        <v>10240</v>
      </c>
      <c r="AC85" s="197" t="n">
        <v>25000</v>
      </c>
      <c r="AD85" s="197" t="n">
        <v>25000</v>
      </c>
      <c r="AE85" s="197"/>
      <c r="AF85" s="197"/>
      <c r="AG85" s="198" t="n">
        <f aca="false">SUM(AD85+AE85-AF85)</f>
        <v>25000</v>
      </c>
      <c r="AH85" s="197" t="n">
        <v>11666.75</v>
      </c>
      <c r="AI85" s="197" t="n">
        <v>25000</v>
      </c>
      <c r="AJ85" s="129" t="n">
        <v>5157.8</v>
      </c>
      <c r="AK85" s="197" t="n">
        <v>25000</v>
      </c>
      <c r="AL85" s="197"/>
      <c r="AM85" s="197"/>
      <c r="AN85" s="129" t="n">
        <f aca="false">SUM(AK85+AL85-AM85)</f>
        <v>25000</v>
      </c>
      <c r="AO85" s="176" t="n">
        <f aca="false">SUM(AN85/$AN$2)</f>
        <v>3318.07021036565</v>
      </c>
      <c r="AP85" s="131" t="n">
        <v>30000</v>
      </c>
      <c r="AQ85" s="131"/>
      <c r="AR85" s="176" t="n">
        <f aca="false">SUM(AP85/$AN$2)</f>
        <v>3981.68425243878</v>
      </c>
      <c r="AS85" s="131"/>
      <c r="AT85" s="131"/>
      <c r="AU85" s="176" t="n">
        <v>712.78</v>
      </c>
      <c r="AV85" s="177" t="n">
        <f aca="false">SUM(AU85/AR85*100)</f>
        <v>17.9014697</v>
      </c>
      <c r="AW85" s="176" t="n">
        <v>712.78</v>
      </c>
      <c r="BB85" s="19" t="n">
        <f aca="false">SUM(AW85+AX85+AY85+AZ85+BA85)</f>
        <v>712.78</v>
      </c>
      <c r="BC85" s="143" t="n">
        <f aca="false">SUM(AU85-BB85)</f>
        <v>0</v>
      </c>
    </row>
    <row r="86" customFormat="false" ht="12.75" hidden="false" customHeight="false" outlineLevel="0" collapsed="false">
      <c r="A86" s="193"/>
      <c r="B86" s="194"/>
      <c r="C86" s="194"/>
      <c r="D86" s="194"/>
      <c r="E86" s="194"/>
      <c r="F86" s="194"/>
      <c r="G86" s="194"/>
      <c r="H86" s="194"/>
      <c r="I86" s="195" t="n">
        <v>32334</v>
      </c>
      <c r="J86" s="196" t="s">
        <v>277</v>
      </c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76"/>
      <c r="W86" s="188"/>
      <c r="X86" s="197"/>
      <c r="Y86" s="197"/>
      <c r="Z86" s="197" t="n">
        <v>8000</v>
      </c>
      <c r="AA86" s="197" t="n">
        <v>5000</v>
      </c>
      <c r="AB86" s="197" t="n">
        <v>3750</v>
      </c>
      <c r="AC86" s="197" t="n">
        <v>5000</v>
      </c>
      <c r="AD86" s="197" t="n">
        <v>10000</v>
      </c>
      <c r="AE86" s="197"/>
      <c r="AF86" s="197"/>
      <c r="AG86" s="198" t="n">
        <f aca="false">SUM(AD86+AE86-AF86)</f>
        <v>10000</v>
      </c>
      <c r="AH86" s="197" t="n">
        <v>4830.36</v>
      </c>
      <c r="AI86" s="197" t="n">
        <v>10000</v>
      </c>
      <c r="AJ86" s="129" t="n">
        <v>0</v>
      </c>
      <c r="AK86" s="197" t="n">
        <v>10000</v>
      </c>
      <c r="AL86" s="197"/>
      <c r="AM86" s="197"/>
      <c r="AN86" s="129" t="n">
        <f aca="false">SUM(AK86+AL86-AM86)</f>
        <v>10000</v>
      </c>
      <c r="AO86" s="176" t="n">
        <f aca="false">SUM(AN86/$AN$2)</f>
        <v>1327.22808414626</v>
      </c>
      <c r="AP86" s="131" t="n">
        <v>5000</v>
      </c>
      <c r="AQ86" s="131"/>
      <c r="AR86" s="176" t="n">
        <f aca="false">SUM(AP86/$AN$2)</f>
        <v>663.61404207313</v>
      </c>
      <c r="AS86" s="131"/>
      <c r="AT86" s="131"/>
      <c r="AU86" s="176"/>
      <c r="AV86" s="177" t="n">
        <f aca="false">SUM(AU86/AR86*100)</f>
        <v>0</v>
      </c>
      <c r="AW86" s="176"/>
      <c r="BB86" s="19" t="n">
        <f aca="false">SUM(AW86+AX86+AY86+AZ86+BA86)</f>
        <v>0</v>
      </c>
      <c r="BC86" s="143" t="n">
        <f aca="false">SUM(AU86-BB86)</f>
        <v>0</v>
      </c>
    </row>
    <row r="87" customFormat="false" ht="12.75" hidden="false" customHeight="false" outlineLevel="0" collapsed="false">
      <c r="A87" s="193"/>
      <c r="B87" s="194"/>
      <c r="C87" s="194"/>
      <c r="D87" s="194"/>
      <c r="E87" s="194"/>
      <c r="F87" s="194"/>
      <c r="G87" s="194"/>
      <c r="H87" s="194"/>
      <c r="I87" s="195" t="n">
        <v>32334</v>
      </c>
      <c r="J87" s="196" t="s">
        <v>278</v>
      </c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76"/>
      <c r="AP87" s="188"/>
      <c r="AQ87" s="188"/>
      <c r="AR87" s="176"/>
      <c r="AS87" s="188"/>
      <c r="AT87" s="188"/>
      <c r="AU87" s="176" t="n">
        <v>5900.5</v>
      </c>
      <c r="AV87" s="177" t="n">
        <v>0</v>
      </c>
      <c r="AW87" s="176"/>
      <c r="AY87" s="19" t="n">
        <v>5900.5</v>
      </c>
      <c r="BC87" s="143" t="n">
        <f aca="false">SUM(AU87-BB87)</f>
        <v>5900.5</v>
      </c>
    </row>
    <row r="88" customFormat="false" ht="12.75" hidden="false" customHeight="false" outlineLevel="0" collapsed="false">
      <c r="A88" s="193"/>
      <c r="B88" s="194"/>
      <c r="C88" s="194"/>
      <c r="D88" s="194"/>
      <c r="E88" s="194"/>
      <c r="F88" s="194"/>
      <c r="G88" s="194"/>
      <c r="H88" s="194"/>
      <c r="I88" s="195" t="n">
        <v>32331</v>
      </c>
      <c r="J88" s="196" t="s">
        <v>279</v>
      </c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76"/>
      <c r="W88" s="188"/>
      <c r="X88" s="197" t="n">
        <v>8000</v>
      </c>
      <c r="Y88" s="197" t="n">
        <v>8000</v>
      </c>
      <c r="Z88" s="197" t="n">
        <v>8000</v>
      </c>
      <c r="AA88" s="197" t="n">
        <v>8000</v>
      </c>
      <c r="AB88" s="188"/>
      <c r="AC88" s="197" t="n">
        <v>8000</v>
      </c>
      <c r="AD88" s="197" t="n">
        <v>8000</v>
      </c>
      <c r="AE88" s="197"/>
      <c r="AF88" s="197"/>
      <c r="AG88" s="198" t="n">
        <f aca="false">SUM(AD88+AE88-AF88)</f>
        <v>8000</v>
      </c>
      <c r="AH88" s="197" t="n">
        <v>3200</v>
      </c>
      <c r="AI88" s="197" t="n">
        <v>6000</v>
      </c>
      <c r="AJ88" s="129" t="n">
        <v>0</v>
      </c>
      <c r="AK88" s="197" t="n">
        <v>6000</v>
      </c>
      <c r="AL88" s="197"/>
      <c r="AM88" s="197"/>
      <c r="AN88" s="129" t="n">
        <f aca="false">SUM(AK88+AL88-AM88)</f>
        <v>6000</v>
      </c>
      <c r="AO88" s="176" t="n">
        <f aca="false">SUM(AN88/$AN$2)</f>
        <v>796.336850487756</v>
      </c>
      <c r="AP88" s="131" t="n">
        <v>0</v>
      </c>
      <c r="AQ88" s="131"/>
      <c r="AR88" s="176" t="n">
        <f aca="false">SUM(AP88/$AN$2)</f>
        <v>0</v>
      </c>
      <c r="AS88" s="131"/>
      <c r="AT88" s="131"/>
      <c r="AU88" s="176"/>
      <c r="AV88" s="177" t="n">
        <v>0</v>
      </c>
      <c r="AW88" s="176"/>
      <c r="BB88" s="19" t="n">
        <f aca="false">SUM(AW88+AX88+AY88+AZ88+BA88)</f>
        <v>0</v>
      </c>
      <c r="BC88" s="143" t="n">
        <f aca="false">SUM(AU88-BB88)</f>
        <v>0</v>
      </c>
    </row>
    <row r="89" customFormat="false" ht="12.75" hidden="false" customHeight="false" outlineLevel="0" collapsed="false">
      <c r="A89" s="193"/>
      <c r="B89" s="194"/>
      <c r="C89" s="194"/>
      <c r="D89" s="194"/>
      <c r="E89" s="194"/>
      <c r="F89" s="194"/>
      <c r="G89" s="194"/>
      <c r="H89" s="194"/>
      <c r="I89" s="195" t="n">
        <v>32342</v>
      </c>
      <c r="J89" s="196" t="s">
        <v>280</v>
      </c>
      <c r="K89" s="197" t="n">
        <v>151628.39</v>
      </c>
      <c r="L89" s="197" t="n">
        <v>5000</v>
      </c>
      <c r="M89" s="197" t="n">
        <v>5000</v>
      </c>
      <c r="N89" s="197" t="n">
        <v>5000</v>
      </c>
      <c r="O89" s="197" t="n">
        <v>5000</v>
      </c>
      <c r="P89" s="197" t="n">
        <v>5000</v>
      </c>
      <c r="Q89" s="197" t="n">
        <v>5000</v>
      </c>
      <c r="R89" s="197" t="n">
        <v>6000</v>
      </c>
      <c r="S89" s="197" t="n">
        <v>8000</v>
      </c>
      <c r="T89" s="197" t="n">
        <v>11250</v>
      </c>
      <c r="U89" s="197"/>
      <c r="V89" s="176" t="n">
        <f aca="false">S89/P89*100</f>
        <v>160</v>
      </c>
      <c r="W89" s="188" t="n">
        <v>15000</v>
      </c>
      <c r="X89" s="197" t="n">
        <v>15000</v>
      </c>
      <c r="Y89" s="197" t="n">
        <v>15000</v>
      </c>
      <c r="Z89" s="197" t="n">
        <v>65000</v>
      </c>
      <c r="AA89" s="197" t="n">
        <v>70000</v>
      </c>
      <c r="AB89" s="197" t="n">
        <v>15820</v>
      </c>
      <c r="AC89" s="197" t="n">
        <v>70000</v>
      </c>
      <c r="AD89" s="197" t="n">
        <v>50000</v>
      </c>
      <c r="AE89" s="197"/>
      <c r="AF89" s="197"/>
      <c r="AG89" s="198" t="n">
        <f aca="false">SUM(AD89+AE89-AF89)</f>
        <v>50000</v>
      </c>
      <c r="AH89" s="197" t="n">
        <v>40521.47</v>
      </c>
      <c r="AI89" s="197" t="n">
        <v>55000</v>
      </c>
      <c r="AJ89" s="129" t="n">
        <v>26754.62</v>
      </c>
      <c r="AK89" s="197" t="n">
        <v>55000</v>
      </c>
      <c r="AL89" s="197"/>
      <c r="AM89" s="197"/>
      <c r="AN89" s="129" t="n">
        <f aca="false">SUM(AK89+AL89-AM89)</f>
        <v>55000</v>
      </c>
      <c r="AO89" s="176" t="n">
        <f aca="false">SUM(AN89/$AN$2)</f>
        <v>7299.75446280443</v>
      </c>
      <c r="AP89" s="131" t="n">
        <v>40000</v>
      </c>
      <c r="AQ89" s="131"/>
      <c r="AR89" s="176" t="n">
        <f aca="false">SUM(AP89/$AN$2)</f>
        <v>5308.91233658504</v>
      </c>
      <c r="AS89" s="131"/>
      <c r="AT89" s="131"/>
      <c r="AU89" s="176" t="n">
        <v>1046.57</v>
      </c>
      <c r="AV89" s="177" t="n">
        <f aca="false">SUM(AU89/AR89*100)</f>
        <v>19.7134541625</v>
      </c>
      <c r="AW89" s="176" t="n">
        <v>1046.57</v>
      </c>
      <c r="BB89" s="19" t="n">
        <f aca="false">SUM(AW89+AX89+AY89+AZ89+BA89)</f>
        <v>1046.57</v>
      </c>
      <c r="BC89" s="143" t="n">
        <f aca="false">SUM(AU89-BB89)</f>
        <v>0</v>
      </c>
    </row>
    <row r="90" customFormat="false" ht="12.75" hidden="false" customHeight="false" outlineLevel="0" collapsed="false">
      <c r="A90" s="193"/>
      <c r="B90" s="194"/>
      <c r="C90" s="194"/>
      <c r="D90" s="194"/>
      <c r="E90" s="194"/>
      <c r="F90" s="194"/>
      <c r="G90" s="194"/>
      <c r="H90" s="194"/>
      <c r="I90" s="195" t="n">
        <v>32341</v>
      </c>
      <c r="J90" s="196" t="s">
        <v>281</v>
      </c>
      <c r="K90" s="197" t="n">
        <v>5288.02</v>
      </c>
      <c r="L90" s="197" t="n">
        <v>8000</v>
      </c>
      <c r="M90" s="197" t="n">
        <v>8000</v>
      </c>
      <c r="N90" s="197" t="n">
        <v>4000</v>
      </c>
      <c r="O90" s="197" t="n">
        <v>4000</v>
      </c>
      <c r="P90" s="197" t="n">
        <v>4000</v>
      </c>
      <c r="Q90" s="197" t="n">
        <v>4000</v>
      </c>
      <c r="R90" s="197" t="n">
        <v>850.82</v>
      </c>
      <c r="S90" s="197" t="n">
        <v>4000</v>
      </c>
      <c r="T90" s="197" t="n">
        <v>1386.78</v>
      </c>
      <c r="U90" s="197"/>
      <c r="V90" s="176" t="n">
        <f aca="false">S90/P90*100</f>
        <v>100</v>
      </c>
      <c r="W90" s="188" t="n">
        <v>4000</v>
      </c>
      <c r="X90" s="197" t="n">
        <v>3000</v>
      </c>
      <c r="Y90" s="197" t="n">
        <v>3000</v>
      </c>
      <c r="Z90" s="197" t="n">
        <v>3000</v>
      </c>
      <c r="AA90" s="197" t="n">
        <v>3000</v>
      </c>
      <c r="AB90" s="197" t="n">
        <v>660.49</v>
      </c>
      <c r="AC90" s="197" t="n">
        <v>3000</v>
      </c>
      <c r="AD90" s="197" t="n">
        <v>3000</v>
      </c>
      <c r="AE90" s="197"/>
      <c r="AF90" s="197"/>
      <c r="AG90" s="198" t="n">
        <f aca="false">SUM(AD90+AE90-AF90)</f>
        <v>3000</v>
      </c>
      <c r="AH90" s="197" t="n">
        <v>1699.95</v>
      </c>
      <c r="AI90" s="197" t="n">
        <v>3000</v>
      </c>
      <c r="AJ90" s="129" t="n">
        <v>672.4</v>
      </c>
      <c r="AK90" s="197" t="n">
        <v>3000</v>
      </c>
      <c r="AL90" s="197"/>
      <c r="AM90" s="197"/>
      <c r="AN90" s="129" t="n">
        <f aca="false">SUM(AK90+AL90-AM90)</f>
        <v>3000</v>
      </c>
      <c r="AO90" s="176" t="n">
        <f aca="false">SUM(AN90/$AN$2)</f>
        <v>398.168425243878</v>
      </c>
      <c r="AP90" s="131" t="n">
        <v>3500</v>
      </c>
      <c r="AQ90" s="131"/>
      <c r="AR90" s="176" t="n">
        <f aca="false">SUM(AP90/$AN$2)</f>
        <v>464.529829451191</v>
      </c>
      <c r="AS90" s="131"/>
      <c r="AT90" s="131"/>
      <c r="AU90" s="176" t="n">
        <v>92.44</v>
      </c>
      <c r="AV90" s="177" t="n">
        <f aca="false">SUM(AU90/AR90*100)</f>
        <v>19.8996908571429</v>
      </c>
      <c r="AW90" s="176" t="n">
        <v>92.44</v>
      </c>
      <c r="BB90" s="19" t="n">
        <f aca="false">SUM(AW90+AX90+AY90+AZ90+BA90)</f>
        <v>92.44</v>
      </c>
      <c r="BC90" s="143" t="n">
        <f aca="false">SUM(AU90-BB90)</f>
        <v>0</v>
      </c>
    </row>
    <row r="91" customFormat="false" ht="12.75" hidden="false" customHeight="false" outlineLevel="0" collapsed="false">
      <c r="A91" s="193"/>
      <c r="B91" s="194"/>
      <c r="C91" s="194"/>
      <c r="D91" s="194"/>
      <c r="E91" s="194"/>
      <c r="F91" s="194"/>
      <c r="G91" s="194"/>
      <c r="H91" s="194"/>
      <c r="I91" s="195" t="n">
        <v>32343</v>
      </c>
      <c r="J91" s="196" t="s">
        <v>282</v>
      </c>
      <c r="K91" s="197" t="n">
        <v>44650</v>
      </c>
      <c r="L91" s="197"/>
      <c r="M91" s="197" t="n">
        <v>0</v>
      </c>
      <c r="N91" s="197" t="n">
        <v>15000</v>
      </c>
      <c r="O91" s="197" t="n">
        <v>15000</v>
      </c>
      <c r="P91" s="197" t="n">
        <v>15000</v>
      </c>
      <c r="Q91" s="197" t="n">
        <v>15000</v>
      </c>
      <c r="R91" s="197" t="n">
        <v>218.75</v>
      </c>
      <c r="S91" s="197" t="n">
        <v>15000</v>
      </c>
      <c r="T91" s="197"/>
      <c r="U91" s="197"/>
      <c r="V91" s="176" t="n">
        <f aca="false">S91/P91*100</f>
        <v>100</v>
      </c>
      <c r="W91" s="188" t="n">
        <v>15000</v>
      </c>
      <c r="X91" s="197" t="n">
        <v>30000</v>
      </c>
      <c r="Y91" s="197" t="n">
        <v>30000</v>
      </c>
      <c r="Z91" s="197" t="n">
        <v>30000</v>
      </c>
      <c r="AA91" s="197" t="n">
        <v>35000</v>
      </c>
      <c r="AB91" s="197" t="n">
        <v>12993.75</v>
      </c>
      <c r="AC91" s="197" t="n">
        <v>35000</v>
      </c>
      <c r="AD91" s="197" t="n">
        <v>30000</v>
      </c>
      <c r="AE91" s="197"/>
      <c r="AF91" s="197"/>
      <c r="AG91" s="198" t="n">
        <f aca="false">SUM(AD91+AE91-AF91)</f>
        <v>30000</v>
      </c>
      <c r="AH91" s="197" t="n">
        <v>26433.75</v>
      </c>
      <c r="AI91" s="197" t="n">
        <v>30000</v>
      </c>
      <c r="AJ91" s="130" t="n">
        <v>36273.75</v>
      </c>
      <c r="AK91" s="197" t="n">
        <v>30000</v>
      </c>
      <c r="AL91" s="197"/>
      <c r="AM91" s="197"/>
      <c r="AN91" s="129" t="n">
        <f aca="false">SUM(AK91+AL91-AM91)</f>
        <v>30000</v>
      </c>
      <c r="AO91" s="176" t="n">
        <f aca="false">SUM(AN91/$AN$2)</f>
        <v>3981.68425243878</v>
      </c>
      <c r="AP91" s="131" t="n">
        <v>30000</v>
      </c>
      <c r="AQ91" s="131"/>
      <c r="AR91" s="176" t="n">
        <f aca="false">SUM(AP91/$AN$2)</f>
        <v>3981.68425243878</v>
      </c>
      <c r="AS91" s="131"/>
      <c r="AT91" s="131"/>
      <c r="AU91" s="176"/>
      <c r="AV91" s="177" t="n">
        <f aca="false">SUM(AU91/AR91*100)</f>
        <v>0</v>
      </c>
      <c r="AW91" s="176"/>
      <c r="BB91" s="19" t="n">
        <f aca="false">SUM(AW91+AX91+AY91+AZ91+BA91)</f>
        <v>0</v>
      </c>
      <c r="BC91" s="143" t="n">
        <f aca="false">SUM(AU91-BB91)</f>
        <v>0</v>
      </c>
    </row>
    <row r="92" customFormat="false" ht="12.75" hidden="false" customHeight="false" outlineLevel="0" collapsed="false">
      <c r="A92" s="193"/>
      <c r="B92" s="194"/>
      <c r="C92" s="194"/>
      <c r="D92" s="194"/>
      <c r="E92" s="194"/>
      <c r="F92" s="194"/>
      <c r="G92" s="194"/>
      <c r="H92" s="194"/>
      <c r="I92" s="195" t="n">
        <v>32343</v>
      </c>
      <c r="J92" s="196" t="s">
        <v>283</v>
      </c>
      <c r="K92" s="197"/>
      <c r="L92" s="197"/>
      <c r="M92" s="197"/>
      <c r="N92" s="197" t="n">
        <v>2000</v>
      </c>
      <c r="O92" s="197" t="n">
        <v>2000</v>
      </c>
      <c r="P92" s="197" t="n">
        <v>2000</v>
      </c>
      <c r="Q92" s="197" t="n">
        <v>2000</v>
      </c>
      <c r="R92" s="197"/>
      <c r="S92" s="197" t="n">
        <v>2000</v>
      </c>
      <c r="T92" s="197"/>
      <c r="U92" s="197"/>
      <c r="V92" s="176" t="n">
        <f aca="false">S92/P92*100</f>
        <v>100</v>
      </c>
      <c r="W92" s="188" t="n">
        <v>2000</v>
      </c>
      <c r="X92" s="197" t="n">
        <v>2000</v>
      </c>
      <c r="Y92" s="197" t="n">
        <v>0</v>
      </c>
      <c r="Z92" s="197" t="n">
        <v>30000</v>
      </c>
      <c r="AA92" s="197" t="n">
        <v>30000</v>
      </c>
      <c r="AB92" s="197"/>
      <c r="AC92" s="197" t="n">
        <v>30000</v>
      </c>
      <c r="AD92" s="197" t="n">
        <v>35000</v>
      </c>
      <c r="AE92" s="197"/>
      <c r="AF92" s="197"/>
      <c r="AG92" s="198" t="n">
        <f aca="false">SUM(AD92+AE92-AF92)</f>
        <v>35000</v>
      </c>
      <c r="AH92" s="197" t="n">
        <v>33925</v>
      </c>
      <c r="AI92" s="197" t="n">
        <v>35000</v>
      </c>
      <c r="AJ92" s="131" t="n">
        <v>0</v>
      </c>
      <c r="AK92" s="197" t="n">
        <v>45000</v>
      </c>
      <c r="AL92" s="197"/>
      <c r="AM92" s="197"/>
      <c r="AN92" s="129" t="n">
        <f aca="false">SUM(AK92+AL92-AM92)</f>
        <v>45000</v>
      </c>
      <c r="AO92" s="176" t="n">
        <f aca="false">SUM(AN92/$AN$2)</f>
        <v>5972.52637865817</v>
      </c>
      <c r="AP92" s="131" t="n">
        <v>45000</v>
      </c>
      <c r="AQ92" s="131"/>
      <c r="AR92" s="176" t="n">
        <f aca="false">SUM(AP92/$AN$2)</f>
        <v>5972.52637865817</v>
      </c>
      <c r="AS92" s="131"/>
      <c r="AT92" s="131"/>
      <c r="AU92" s="176" t="n">
        <v>2000</v>
      </c>
      <c r="AV92" s="177" t="n">
        <f aca="false">SUM(AU92/AR92*100)</f>
        <v>33.4866666666667</v>
      </c>
      <c r="AW92" s="176"/>
      <c r="BA92" s="19" t="n">
        <v>2000</v>
      </c>
      <c r="BB92" s="19" t="n">
        <f aca="false">SUM(AW92+AX92+AY92+AZ92+BA92)</f>
        <v>2000</v>
      </c>
      <c r="BC92" s="143" t="n">
        <f aca="false">SUM(AU92-BB92)</f>
        <v>0</v>
      </c>
    </row>
    <row r="93" customFormat="false" ht="12.75" hidden="false" customHeight="false" outlineLevel="0" collapsed="false">
      <c r="A93" s="193"/>
      <c r="B93" s="194"/>
      <c r="C93" s="194"/>
      <c r="D93" s="194"/>
      <c r="E93" s="194"/>
      <c r="F93" s="194"/>
      <c r="G93" s="194"/>
      <c r="H93" s="194"/>
      <c r="I93" s="195" t="n">
        <v>32343</v>
      </c>
      <c r="J93" s="196" t="s">
        <v>284</v>
      </c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76"/>
      <c r="W93" s="188"/>
      <c r="X93" s="197"/>
      <c r="Y93" s="197"/>
      <c r="Z93" s="197"/>
      <c r="AA93" s="197"/>
      <c r="AB93" s="197"/>
      <c r="AC93" s="197"/>
      <c r="AD93" s="197"/>
      <c r="AE93" s="197"/>
      <c r="AF93" s="197"/>
      <c r="AG93" s="198"/>
      <c r="AH93" s="197"/>
      <c r="AI93" s="197"/>
      <c r="AJ93" s="128" t="n">
        <v>1841.51</v>
      </c>
      <c r="AK93" s="197" t="n">
        <v>5000</v>
      </c>
      <c r="AL93" s="197" t="n">
        <v>5000</v>
      </c>
      <c r="AM93" s="197"/>
      <c r="AN93" s="129" t="n">
        <f aca="false">SUM(AK93+AL93-AM93)</f>
        <v>10000</v>
      </c>
      <c r="AO93" s="176" t="n">
        <f aca="false">SUM(AN93/$AN$2)</f>
        <v>1327.22808414626</v>
      </c>
      <c r="AP93" s="131" t="n">
        <v>10000</v>
      </c>
      <c r="AQ93" s="131"/>
      <c r="AR93" s="176" t="n">
        <f aca="false">SUM(AP93/$AN$2)</f>
        <v>1327.22808414626</v>
      </c>
      <c r="AS93" s="131"/>
      <c r="AT93" s="131"/>
      <c r="AU93" s="176" t="n">
        <v>544.38</v>
      </c>
      <c r="AV93" s="177" t="n">
        <f aca="false">SUM(AU93/AR93*100)</f>
        <v>41.0163111</v>
      </c>
      <c r="AW93" s="176" t="n">
        <v>544.38</v>
      </c>
      <c r="BB93" s="19" t="n">
        <f aca="false">SUM(AW93+AX93+AY93+AZ93+BA93)</f>
        <v>544.38</v>
      </c>
      <c r="BC93" s="143" t="n">
        <f aca="false">SUM(AU93-BB93)</f>
        <v>0</v>
      </c>
    </row>
    <row r="94" customFormat="false" ht="12.75" hidden="false" customHeight="false" outlineLevel="0" collapsed="false">
      <c r="A94" s="193"/>
      <c r="B94" s="194"/>
      <c r="C94" s="194"/>
      <c r="D94" s="194"/>
      <c r="E94" s="194"/>
      <c r="F94" s="194"/>
      <c r="G94" s="194"/>
      <c r="H94" s="194"/>
      <c r="I94" s="195" t="n">
        <v>32353</v>
      </c>
      <c r="J94" s="203" t="s">
        <v>285</v>
      </c>
      <c r="K94" s="197"/>
      <c r="L94" s="197"/>
      <c r="M94" s="197"/>
      <c r="N94" s="197"/>
      <c r="O94" s="197"/>
      <c r="P94" s="197"/>
      <c r="Q94" s="197"/>
      <c r="R94" s="197"/>
      <c r="S94" s="188"/>
      <c r="T94" s="197"/>
      <c r="U94" s="197"/>
      <c r="V94" s="176"/>
      <c r="W94" s="188"/>
      <c r="X94" s="197"/>
      <c r="Y94" s="197"/>
      <c r="Z94" s="197"/>
      <c r="AA94" s="197"/>
      <c r="AB94" s="197"/>
      <c r="AC94" s="197"/>
      <c r="AD94" s="197"/>
      <c r="AE94" s="197"/>
      <c r="AF94" s="197"/>
      <c r="AG94" s="198"/>
      <c r="AH94" s="204"/>
      <c r="AI94" s="197"/>
      <c r="AJ94" s="129" t="n">
        <v>1320.79</v>
      </c>
      <c r="AK94" s="197" t="n">
        <v>3000</v>
      </c>
      <c r="AL94" s="197"/>
      <c r="AM94" s="197"/>
      <c r="AN94" s="129" t="n">
        <f aca="false">SUM(AK94+AL94-AM94)</f>
        <v>3000</v>
      </c>
      <c r="AO94" s="176" t="n">
        <f aca="false">SUM(AN94/$AN$2)</f>
        <v>398.168425243878</v>
      </c>
      <c r="AP94" s="131" t="n">
        <v>3000</v>
      </c>
      <c r="AQ94" s="131"/>
      <c r="AR94" s="176" t="n">
        <f aca="false">SUM(AP94/$AN$2)</f>
        <v>398.168425243878</v>
      </c>
      <c r="AS94" s="131"/>
      <c r="AT94" s="131"/>
      <c r="AU94" s="176"/>
      <c r="AV94" s="177" t="n">
        <f aca="false">SUM(AU94/AR94*100)</f>
        <v>0</v>
      </c>
      <c r="AW94" s="176"/>
      <c r="BB94" s="19" t="n">
        <f aca="false">SUM(AW94+AX94+AY94+AZ94+BA94)</f>
        <v>0</v>
      </c>
      <c r="BC94" s="143" t="n">
        <f aca="false">SUM(AU94-BB94)</f>
        <v>0</v>
      </c>
    </row>
    <row r="95" customFormat="false" ht="12.75" hidden="false" customHeight="false" outlineLevel="0" collapsed="false">
      <c r="A95" s="193"/>
      <c r="B95" s="194"/>
      <c r="C95" s="194"/>
      <c r="D95" s="194"/>
      <c r="E95" s="194"/>
      <c r="F95" s="194"/>
      <c r="G95" s="194"/>
      <c r="H95" s="194"/>
      <c r="I95" s="195" t="n">
        <v>32361</v>
      </c>
      <c r="J95" s="196" t="s">
        <v>286</v>
      </c>
      <c r="K95" s="197"/>
      <c r="L95" s="197"/>
      <c r="M95" s="197"/>
      <c r="N95" s="197"/>
      <c r="O95" s="197"/>
      <c r="P95" s="197"/>
      <c r="Q95" s="197"/>
      <c r="R95" s="197"/>
      <c r="S95" s="188"/>
      <c r="T95" s="197"/>
      <c r="U95" s="197"/>
      <c r="V95" s="176"/>
      <c r="W95" s="188"/>
      <c r="X95" s="197" t="n">
        <v>4000</v>
      </c>
      <c r="Y95" s="197" t="n">
        <v>1000</v>
      </c>
      <c r="Z95" s="197" t="n">
        <v>0</v>
      </c>
      <c r="AA95" s="197" t="n">
        <v>5000</v>
      </c>
      <c r="AB95" s="197"/>
      <c r="AC95" s="197" t="n">
        <v>5000</v>
      </c>
      <c r="AD95" s="197" t="n">
        <v>5000</v>
      </c>
      <c r="AE95" s="197"/>
      <c r="AF95" s="197"/>
      <c r="AG95" s="198" t="n">
        <f aca="false">SUM(AD95+AE95-AF95)</f>
        <v>5000</v>
      </c>
      <c r="AH95" s="197" t="n">
        <v>110</v>
      </c>
      <c r="AI95" s="197" t="n">
        <v>5000</v>
      </c>
      <c r="AJ95" s="129" t="n">
        <v>310</v>
      </c>
      <c r="AK95" s="197" t="n">
        <v>5000</v>
      </c>
      <c r="AL95" s="197"/>
      <c r="AM95" s="197"/>
      <c r="AN95" s="129" t="n">
        <f aca="false">SUM(AK95+AL95-AM95)</f>
        <v>5000</v>
      </c>
      <c r="AO95" s="176" t="n">
        <f aca="false">SUM(AN95/$AN$2)</f>
        <v>663.61404207313</v>
      </c>
      <c r="AP95" s="131" t="n">
        <v>5000</v>
      </c>
      <c r="AQ95" s="131"/>
      <c r="AR95" s="176" t="n">
        <f aca="false">SUM(AP95/$AN$2)</f>
        <v>663.61404207313</v>
      </c>
      <c r="AS95" s="131"/>
      <c r="AT95" s="131"/>
      <c r="AU95" s="176"/>
      <c r="AV95" s="177" t="n">
        <f aca="false">SUM(AU95/AR95*100)</f>
        <v>0</v>
      </c>
      <c r="AW95" s="176"/>
      <c r="BB95" s="19" t="n">
        <f aca="false">SUM(AW95+AX95+AY95+AZ95+BA95)</f>
        <v>0</v>
      </c>
      <c r="BC95" s="143" t="n">
        <f aca="false">SUM(AU95-BB95)</f>
        <v>0</v>
      </c>
    </row>
    <row r="96" customFormat="false" ht="12.75" hidden="false" customHeight="false" outlineLevel="0" collapsed="false">
      <c r="A96" s="193"/>
      <c r="B96" s="194"/>
      <c r="C96" s="194"/>
      <c r="D96" s="194"/>
      <c r="E96" s="194"/>
      <c r="F96" s="194"/>
      <c r="G96" s="194"/>
      <c r="H96" s="194"/>
      <c r="I96" s="195" t="n">
        <v>32369</v>
      </c>
      <c r="J96" s="196" t="s">
        <v>287</v>
      </c>
      <c r="K96" s="197"/>
      <c r="L96" s="197"/>
      <c r="M96" s="197"/>
      <c r="N96" s="197"/>
      <c r="O96" s="197"/>
      <c r="P96" s="197"/>
      <c r="Q96" s="197"/>
      <c r="R96" s="197"/>
      <c r="S96" s="188"/>
      <c r="T96" s="197"/>
      <c r="U96" s="197"/>
      <c r="V96" s="176"/>
      <c r="W96" s="188"/>
      <c r="X96" s="197"/>
      <c r="Y96" s="197" t="n">
        <v>10000</v>
      </c>
      <c r="Z96" s="197" t="n">
        <v>20000</v>
      </c>
      <c r="AA96" s="197" t="n">
        <v>20000</v>
      </c>
      <c r="AB96" s="188" t="n">
        <v>1518.13</v>
      </c>
      <c r="AC96" s="197" t="n">
        <v>20000</v>
      </c>
      <c r="AD96" s="197" t="n">
        <v>20000</v>
      </c>
      <c r="AE96" s="197"/>
      <c r="AF96" s="197"/>
      <c r="AG96" s="198" t="n">
        <f aca="false">SUM(AD96+AE96-AF96)</f>
        <v>20000</v>
      </c>
      <c r="AH96" s="197" t="n">
        <v>800</v>
      </c>
      <c r="AI96" s="197" t="n">
        <v>15000</v>
      </c>
      <c r="AJ96" s="129" t="n">
        <v>0</v>
      </c>
      <c r="AK96" s="197" t="n">
        <v>15000</v>
      </c>
      <c r="AL96" s="197"/>
      <c r="AM96" s="197"/>
      <c r="AN96" s="129" t="n">
        <f aca="false">SUM(AK96+AL96-AM96)</f>
        <v>15000</v>
      </c>
      <c r="AO96" s="176" t="n">
        <f aca="false">SUM(AN96/$AN$2)</f>
        <v>1990.84212621939</v>
      </c>
      <c r="AP96" s="131" t="n">
        <v>15000</v>
      </c>
      <c r="AQ96" s="131"/>
      <c r="AR96" s="176" t="n">
        <f aca="false">SUM(AP96/$AN$2)</f>
        <v>1990.84212621939</v>
      </c>
      <c r="AS96" s="131"/>
      <c r="AT96" s="131"/>
      <c r="AU96" s="176" t="n">
        <v>1602.82</v>
      </c>
      <c r="AV96" s="177" t="n">
        <f aca="false">SUM(AU96/AR96*100)</f>
        <v>80.5096486</v>
      </c>
      <c r="AW96" s="176" t="n">
        <v>1602.82</v>
      </c>
      <c r="BB96" s="19" t="n">
        <f aca="false">SUM(AW96+AX96+AY96+AZ96+BA96)</f>
        <v>1602.82</v>
      </c>
      <c r="BC96" s="143" t="n">
        <f aca="false">SUM(AU96-BB96)</f>
        <v>0</v>
      </c>
    </row>
    <row r="97" customFormat="false" ht="12.75" hidden="false" customHeight="false" outlineLevel="0" collapsed="false">
      <c r="A97" s="193"/>
      <c r="B97" s="194"/>
      <c r="C97" s="194"/>
      <c r="D97" s="194"/>
      <c r="E97" s="194"/>
      <c r="F97" s="194"/>
      <c r="G97" s="194"/>
      <c r="H97" s="194"/>
      <c r="I97" s="195" t="n">
        <v>32371</v>
      </c>
      <c r="J97" s="196" t="s">
        <v>288</v>
      </c>
      <c r="K97" s="197" t="n">
        <v>0</v>
      </c>
      <c r="L97" s="197" t="n">
        <v>5000</v>
      </c>
      <c r="M97" s="197" t="n">
        <v>5000</v>
      </c>
      <c r="N97" s="197" t="n">
        <v>33000</v>
      </c>
      <c r="O97" s="197" t="n">
        <v>33000</v>
      </c>
      <c r="P97" s="197" t="n">
        <v>30000</v>
      </c>
      <c r="Q97" s="197" t="n">
        <v>30000</v>
      </c>
      <c r="R97" s="197" t="n">
        <v>9974.45</v>
      </c>
      <c r="S97" s="197" t="n">
        <v>30000</v>
      </c>
      <c r="T97" s="197" t="n">
        <v>5279.5</v>
      </c>
      <c r="U97" s="197"/>
      <c r="V97" s="176" t="n">
        <f aca="false">S97/P97*100</f>
        <v>100</v>
      </c>
      <c r="W97" s="188" t="n">
        <v>20000</v>
      </c>
      <c r="X97" s="197" t="n">
        <v>20000</v>
      </c>
      <c r="Y97" s="197" t="n">
        <v>20000</v>
      </c>
      <c r="Z97" s="197" t="n">
        <v>30000</v>
      </c>
      <c r="AA97" s="197" t="n">
        <v>20000</v>
      </c>
      <c r="AB97" s="197" t="n">
        <v>11679.55</v>
      </c>
      <c r="AC97" s="197" t="n">
        <v>25000</v>
      </c>
      <c r="AD97" s="197" t="n">
        <v>40000</v>
      </c>
      <c r="AE97" s="197"/>
      <c r="AF97" s="197"/>
      <c r="AG97" s="198" t="n">
        <f aca="false">SUM(AD97+AE97-AF97)</f>
        <v>40000</v>
      </c>
      <c r="AH97" s="205" t="n">
        <v>49477.21</v>
      </c>
      <c r="AI97" s="197" t="n">
        <v>50000</v>
      </c>
      <c r="AJ97" s="129" t="n">
        <v>4479.17</v>
      </c>
      <c r="AK97" s="197" t="n">
        <v>50000</v>
      </c>
      <c r="AL97" s="197" t="n">
        <v>40000</v>
      </c>
      <c r="AM97" s="197"/>
      <c r="AN97" s="129" t="n">
        <f aca="false">SUM(AK97+AL97-AM97)</f>
        <v>90000</v>
      </c>
      <c r="AO97" s="176" t="n">
        <f aca="false">SUM(AN97/$AN$2)</f>
        <v>11945.0527573163</v>
      </c>
      <c r="AP97" s="131" t="n">
        <v>100000</v>
      </c>
      <c r="AQ97" s="131"/>
      <c r="AR97" s="176" t="n">
        <f aca="false">SUM(AP97/$AN$2)</f>
        <v>13272.2808414626</v>
      </c>
      <c r="AS97" s="131"/>
      <c r="AT97" s="131"/>
      <c r="AU97" s="176" t="n">
        <v>3481.94</v>
      </c>
      <c r="AV97" s="177" t="n">
        <f aca="false">SUM(AU97/AR97*100)</f>
        <v>26.23467693</v>
      </c>
      <c r="AW97" s="176" t="n">
        <v>3481.94</v>
      </c>
      <c r="BB97" s="19" t="n">
        <f aca="false">SUM(AW97+AX97+AY97+AZ97+BA97)</f>
        <v>3481.94</v>
      </c>
      <c r="BC97" s="143" t="n">
        <f aca="false">SUM(AU97-BB97)</f>
        <v>0</v>
      </c>
    </row>
    <row r="98" customFormat="false" ht="12.75" hidden="false" customHeight="false" outlineLevel="0" collapsed="false">
      <c r="A98" s="193"/>
      <c r="B98" s="194"/>
      <c r="C98" s="194"/>
      <c r="D98" s="194"/>
      <c r="E98" s="194"/>
      <c r="F98" s="194"/>
      <c r="G98" s="194"/>
      <c r="H98" s="194"/>
      <c r="I98" s="195" t="n">
        <v>32371</v>
      </c>
      <c r="J98" s="196" t="s">
        <v>289</v>
      </c>
      <c r="K98" s="197"/>
      <c r="L98" s="197"/>
      <c r="M98" s="197"/>
      <c r="N98" s="197"/>
      <c r="O98" s="197"/>
      <c r="P98" s="197"/>
      <c r="Q98" s="197"/>
      <c r="R98" s="197"/>
      <c r="S98" s="197" t="n">
        <v>20000</v>
      </c>
      <c r="T98" s="197"/>
      <c r="U98" s="197"/>
      <c r="V98" s="176" t="e">
        <f aca="false">S98/P98*100</f>
        <v>#DIV/0!</v>
      </c>
      <c r="W98" s="188" t="n">
        <v>50000</v>
      </c>
      <c r="X98" s="197" t="n">
        <v>54000</v>
      </c>
      <c r="Y98" s="197" t="n">
        <v>110000</v>
      </c>
      <c r="Z98" s="197" t="n">
        <v>110000</v>
      </c>
      <c r="AA98" s="197" t="n">
        <v>150000</v>
      </c>
      <c r="AB98" s="188"/>
      <c r="AC98" s="197" t="n">
        <v>150000</v>
      </c>
      <c r="AD98" s="197" t="n">
        <v>50000</v>
      </c>
      <c r="AE98" s="197"/>
      <c r="AF98" s="197"/>
      <c r="AG98" s="198" t="n">
        <f aca="false">SUM(AD98+AE98-AF98)</f>
        <v>50000</v>
      </c>
      <c r="AH98" s="197" t="n">
        <v>21750</v>
      </c>
      <c r="AI98" s="197" t="n">
        <v>100000</v>
      </c>
      <c r="AJ98" s="129" t="n">
        <v>2750</v>
      </c>
      <c r="AK98" s="197" t="n">
        <v>100000</v>
      </c>
      <c r="AL98" s="197"/>
      <c r="AM98" s="197"/>
      <c r="AN98" s="129" t="n">
        <f aca="false">SUM(AK98+AL98-AM98)</f>
        <v>100000</v>
      </c>
      <c r="AO98" s="176" t="n">
        <f aca="false">SUM(AN98/$AN$2)</f>
        <v>13272.2808414626</v>
      </c>
      <c r="AP98" s="131" t="n">
        <v>100000</v>
      </c>
      <c r="AQ98" s="131"/>
      <c r="AR98" s="176" t="n">
        <f aca="false">SUM(AP98/$AN$2)</f>
        <v>13272.2808414626</v>
      </c>
      <c r="AS98" s="131"/>
      <c r="AT98" s="131"/>
      <c r="AU98" s="176" t="n">
        <v>3196.52</v>
      </c>
      <c r="AV98" s="177" t="n">
        <f aca="false">SUM(AU98/AR98*100)</f>
        <v>24.08417994</v>
      </c>
      <c r="AW98" s="176" t="n">
        <v>3196.52</v>
      </c>
      <c r="BB98" s="19" t="n">
        <f aca="false">SUM(AW98+AX98+AY98+AZ98+BA98)</f>
        <v>3196.52</v>
      </c>
      <c r="BC98" s="143" t="n">
        <f aca="false">SUM(AU98-BB98)</f>
        <v>0</v>
      </c>
    </row>
    <row r="99" customFormat="false" ht="12.75" hidden="true" customHeight="false" outlineLevel="0" collapsed="false">
      <c r="A99" s="193"/>
      <c r="B99" s="194"/>
      <c r="C99" s="194"/>
      <c r="D99" s="194"/>
      <c r="E99" s="194"/>
      <c r="F99" s="194"/>
      <c r="G99" s="194"/>
      <c r="H99" s="194"/>
      <c r="I99" s="195" t="n">
        <v>32371</v>
      </c>
      <c r="J99" s="196" t="s">
        <v>290</v>
      </c>
      <c r="K99" s="197"/>
      <c r="L99" s="197"/>
      <c r="M99" s="197"/>
      <c r="N99" s="197"/>
      <c r="O99" s="197"/>
      <c r="P99" s="197"/>
      <c r="Q99" s="197"/>
      <c r="R99" s="197"/>
      <c r="S99" s="197" t="n">
        <v>100000</v>
      </c>
      <c r="T99" s="197"/>
      <c r="U99" s="197"/>
      <c r="V99" s="176" t="e">
        <f aca="false">S99/P99*100</f>
        <v>#DIV/0!</v>
      </c>
      <c r="W99" s="188" t="n">
        <v>0</v>
      </c>
      <c r="X99" s="197" t="n">
        <v>11000</v>
      </c>
      <c r="Y99" s="197" t="n">
        <v>10000</v>
      </c>
      <c r="Z99" s="197" t="n">
        <v>12000</v>
      </c>
      <c r="AA99" s="197"/>
      <c r="AB99" s="197"/>
      <c r="AC99" s="197"/>
      <c r="AD99" s="197" t="n">
        <v>0</v>
      </c>
      <c r="AE99" s="197"/>
      <c r="AF99" s="197"/>
      <c r="AG99" s="198" t="n">
        <f aca="false">SUM(AD99+AE99-AF99)</f>
        <v>0</v>
      </c>
      <c r="AH99" s="197"/>
      <c r="AI99" s="197" t="n">
        <v>15000</v>
      </c>
      <c r="AJ99" s="129" t="n">
        <v>0</v>
      </c>
      <c r="AK99" s="197" t="n">
        <v>0</v>
      </c>
      <c r="AL99" s="197"/>
      <c r="AM99" s="197"/>
      <c r="AN99" s="129" t="n">
        <f aca="false">SUM(AK99+AL99-AM99)</f>
        <v>0</v>
      </c>
      <c r="AO99" s="176" t="n">
        <f aca="false">SUM(AN99/$AN$2)</f>
        <v>0</v>
      </c>
      <c r="AP99" s="131"/>
      <c r="AQ99" s="131"/>
      <c r="AR99" s="176" t="n">
        <f aca="false">SUM(AP99/$AN$2)</f>
        <v>0</v>
      </c>
      <c r="AS99" s="131"/>
      <c r="AT99" s="131"/>
      <c r="AU99" s="176"/>
      <c r="AV99" s="177" t="e">
        <f aca="false">SUM(AU99/AR99*100)</f>
        <v>#DIV/0!</v>
      </c>
      <c r="AW99" s="176"/>
      <c r="BB99" s="19" t="n">
        <f aca="false">SUM(AW99+AX99+AY99+AZ99+BA99)</f>
        <v>0</v>
      </c>
      <c r="BC99" s="143" t="n">
        <f aca="false">SUM(AU99-BB99)</f>
        <v>0</v>
      </c>
    </row>
    <row r="100" customFormat="false" ht="12.75" hidden="true" customHeight="false" outlineLevel="0" collapsed="false">
      <c r="A100" s="193"/>
      <c r="B100" s="194"/>
      <c r="C100" s="194"/>
      <c r="D100" s="194"/>
      <c r="E100" s="194"/>
      <c r="F100" s="194"/>
      <c r="G100" s="194"/>
      <c r="H100" s="194"/>
      <c r="I100" s="195" t="n">
        <v>32371</v>
      </c>
      <c r="J100" s="196" t="s">
        <v>291</v>
      </c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76"/>
      <c r="W100" s="188"/>
      <c r="X100" s="197"/>
      <c r="Y100" s="197"/>
      <c r="Z100" s="197" t="n">
        <v>16000</v>
      </c>
      <c r="AA100" s="197"/>
      <c r="AB100" s="197" t="n">
        <v>15625</v>
      </c>
      <c r="AC100" s="197"/>
      <c r="AD100" s="197" t="n">
        <v>0</v>
      </c>
      <c r="AE100" s="197"/>
      <c r="AF100" s="197"/>
      <c r="AG100" s="198" t="n">
        <f aca="false">SUM(AD100+AE100-AF100)</f>
        <v>0</v>
      </c>
      <c r="AH100" s="197"/>
      <c r="AI100" s="197" t="n">
        <v>0</v>
      </c>
      <c r="AJ100" s="129" t="n">
        <v>0</v>
      </c>
      <c r="AK100" s="197" t="n">
        <v>0</v>
      </c>
      <c r="AL100" s="197"/>
      <c r="AM100" s="197"/>
      <c r="AN100" s="129" t="n">
        <f aca="false">SUM(AK100+AL100-AM100)</f>
        <v>0</v>
      </c>
      <c r="AO100" s="176" t="n">
        <f aca="false">SUM(AN100/$AN$2)</f>
        <v>0</v>
      </c>
      <c r="AP100" s="131"/>
      <c r="AQ100" s="131"/>
      <c r="AR100" s="176" t="n">
        <f aca="false">SUM(AP100/$AN$2)</f>
        <v>0</v>
      </c>
      <c r="AS100" s="131"/>
      <c r="AT100" s="131"/>
      <c r="AU100" s="176"/>
      <c r="AV100" s="177" t="e">
        <f aca="false">SUM(AU100/AR100*100)</f>
        <v>#DIV/0!</v>
      </c>
      <c r="AW100" s="176"/>
      <c r="BB100" s="19" t="n">
        <f aca="false">SUM(AW100+AX100+AY100+AZ100+BA100)</f>
        <v>0</v>
      </c>
      <c r="BC100" s="143" t="n">
        <f aca="false">SUM(AU100-BB100)</f>
        <v>0</v>
      </c>
    </row>
    <row r="101" customFormat="false" ht="12.75" hidden="true" customHeight="false" outlineLevel="0" collapsed="false">
      <c r="A101" s="193"/>
      <c r="B101" s="194"/>
      <c r="C101" s="194"/>
      <c r="D101" s="194"/>
      <c r="E101" s="194"/>
      <c r="F101" s="194"/>
      <c r="G101" s="194"/>
      <c r="H101" s="194"/>
      <c r="I101" s="195" t="n">
        <v>32371</v>
      </c>
      <c r="J101" s="196" t="s">
        <v>292</v>
      </c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76"/>
      <c r="W101" s="188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8"/>
      <c r="AH101" s="197"/>
      <c r="AI101" s="197" t="n">
        <v>20000</v>
      </c>
      <c r="AJ101" s="129" t="n">
        <v>16675</v>
      </c>
      <c r="AK101" s="197" t="n">
        <v>0</v>
      </c>
      <c r="AL101" s="197"/>
      <c r="AM101" s="197"/>
      <c r="AN101" s="129" t="n">
        <f aca="false">SUM(AK101+AL101-AM101)</f>
        <v>0</v>
      </c>
      <c r="AO101" s="176" t="n">
        <f aca="false">SUM(AN101/$AN$2)</f>
        <v>0</v>
      </c>
      <c r="AP101" s="131"/>
      <c r="AQ101" s="131"/>
      <c r="AR101" s="176" t="n">
        <f aca="false">SUM(AP101/$AN$2)</f>
        <v>0</v>
      </c>
      <c r="AS101" s="131"/>
      <c r="AT101" s="131"/>
      <c r="AU101" s="176"/>
      <c r="AV101" s="177" t="e">
        <f aca="false">SUM(AU101/AR101*100)</f>
        <v>#DIV/0!</v>
      </c>
      <c r="AW101" s="176"/>
      <c r="BB101" s="19" t="n">
        <f aca="false">SUM(AW101+AX101+AY101+AZ101+BA101)</f>
        <v>0</v>
      </c>
      <c r="BC101" s="143" t="n">
        <f aca="false">SUM(AU101-BB101)</f>
        <v>0</v>
      </c>
    </row>
    <row r="102" customFormat="false" ht="12.75" hidden="true" customHeight="false" outlineLevel="0" collapsed="false">
      <c r="A102" s="193"/>
      <c r="B102" s="194"/>
      <c r="C102" s="194"/>
      <c r="D102" s="194"/>
      <c r="E102" s="194"/>
      <c r="F102" s="194"/>
      <c r="G102" s="194"/>
      <c r="H102" s="194"/>
      <c r="I102" s="195" t="n">
        <v>32371</v>
      </c>
      <c r="J102" s="196" t="s">
        <v>293</v>
      </c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76"/>
      <c r="W102" s="188"/>
      <c r="X102" s="197"/>
      <c r="Y102" s="197"/>
      <c r="Z102" s="197"/>
      <c r="AA102" s="197"/>
      <c r="AB102" s="197"/>
      <c r="AC102" s="197"/>
      <c r="AD102" s="197" t="n">
        <v>16000</v>
      </c>
      <c r="AE102" s="197"/>
      <c r="AF102" s="197"/>
      <c r="AG102" s="198" t="n">
        <f aca="false">SUM(AD102+AE102-AF102)</f>
        <v>16000</v>
      </c>
      <c r="AH102" s="197" t="n">
        <v>7875</v>
      </c>
      <c r="AI102" s="197" t="n">
        <v>16000</v>
      </c>
      <c r="AJ102" s="129" t="n">
        <v>0</v>
      </c>
      <c r="AK102" s="197" t="n">
        <v>0</v>
      </c>
      <c r="AL102" s="197"/>
      <c r="AM102" s="197"/>
      <c r="AN102" s="129" t="n">
        <f aca="false">SUM(AK102+AL102-AM102)</f>
        <v>0</v>
      </c>
      <c r="AO102" s="176" t="n">
        <f aca="false">SUM(AN102/$AN$2)</f>
        <v>0</v>
      </c>
      <c r="AP102" s="131"/>
      <c r="AQ102" s="131"/>
      <c r="AR102" s="176" t="n">
        <f aca="false">SUM(AP102/$AN$2)</f>
        <v>0</v>
      </c>
      <c r="AS102" s="131"/>
      <c r="AT102" s="131"/>
      <c r="AU102" s="176"/>
      <c r="AV102" s="177" t="e">
        <f aca="false">SUM(AU102/AR102*100)</f>
        <v>#DIV/0!</v>
      </c>
      <c r="AW102" s="176"/>
      <c r="BB102" s="19" t="n">
        <f aca="false">SUM(AW102+AX102+AY102+AZ102+BA102)</f>
        <v>0</v>
      </c>
      <c r="BC102" s="143" t="n">
        <f aca="false">SUM(AU102-BB102)</f>
        <v>0</v>
      </c>
    </row>
    <row r="103" customFormat="false" ht="12.75" hidden="true" customHeight="false" outlineLevel="0" collapsed="false">
      <c r="A103" s="193"/>
      <c r="B103" s="194"/>
      <c r="C103" s="194"/>
      <c r="D103" s="194"/>
      <c r="E103" s="194"/>
      <c r="F103" s="194"/>
      <c r="G103" s="194"/>
      <c r="H103" s="194"/>
      <c r="I103" s="195" t="n">
        <v>32371</v>
      </c>
      <c r="J103" s="196" t="s">
        <v>294</v>
      </c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76"/>
      <c r="W103" s="188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8"/>
      <c r="AH103" s="197"/>
      <c r="AI103" s="197"/>
      <c r="AJ103" s="129" t="n">
        <v>12500</v>
      </c>
      <c r="AK103" s="197" t="n">
        <v>0</v>
      </c>
      <c r="AL103" s="197"/>
      <c r="AM103" s="197"/>
      <c r="AN103" s="129" t="n">
        <f aca="false">SUM(AK103+AL103-AM103)</f>
        <v>0</v>
      </c>
      <c r="AO103" s="176" t="n">
        <f aca="false">SUM(AN103/$AN$2)</f>
        <v>0</v>
      </c>
      <c r="AP103" s="131"/>
      <c r="AQ103" s="131"/>
      <c r="AR103" s="176" t="n">
        <f aca="false">SUM(AP103/$AN$2)</f>
        <v>0</v>
      </c>
      <c r="AS103" s="131"/>
      <c r="AT103" s="131"/>
      <c r="AU103" s="176"/>
      <c r="AV103" s="177" t="e">
        <f aca="false">SUM(AU103/AR103*100)</f>
        <v>#DIV/0!</v>
      </c>
      <c r="AW103" s="176"/>
      <c r="BB103" s="19" t="n">
        <f aca="false">SUM(AW103+AX103+AY103+AZ103+BA103)</f>
        <v>0</v>
      </c>
      <c r="BC103" s="143" t="n">
        <f aca="false">SUM(AU103-BB103)</f>
        <v>0</v>
      </c>
    </row>
    <row r="104" customFormat="false" ht="12.75" hidden="false" customHeight="false" outlineLevel="0" collapsed="false">
      <c r="A104" s="193"/>
      <c r="B104" s="194"/>
      <c r="C104" s="194"/>
      <c r="D104" s="194"/>
      <c r="E104" s="194"/>
      <c r="F104" s="194"/>
      <c r="G104" s="194"/>
      <c r="H104" s="194"/>
      <c r="I104" s="195" t="n">
        <v>32371</v>
      </c>
      <c r="J104" s="196" t="s">
        <v>295</v>
      </c>
      <c r="K104" s="197" t="n">
        <v>64384.46</v>
      </c>
      <c r="L104" s="197" t="n">
        <v>55000</v>
      </c>
      <c r="M104" s="197" t="n">
        <v>55000</v>
      </c>
      <c r="N104" s="197" t="n">
        <v>45000</v>
      </c>
      <c r="O104" s="197" t="n">
        <v>45000</v>
      </c>
      <c r="P104" s="197" t="n">
        <v>40000</v>
      </c>
      <c r="Q104" s="197" t="n">
        <v>40000</v>
      </c>
      <c r="R104" s="197" t="n">
        <v>10370</v>
      </c>
      <c r="S104" s="197" t="n">
        <v>40000</v>
      </c>
      <c r="T104" s="197" t="n">
        <v>10000</v>
      </c>
      <c r="U104" s="197"/>
      <c r="V104" s="176" t="n">
        <f aca="false">S104/P104*100</f>
        <v>100</v>
      </c>
      <c r="W104" s="188" t="n">
        <v>30000</v>
      </c>
      <c r="X104" s="197" t="n">
        <v>30000</v>
      </c>
      <c r="Y104" s="197" t="n">
        <v>30000</v>
      </c>
      <c r="Z104" s="197" t="n">
        <v>30000</v>
      </c>
      <c r="AA104" s="197" t="n">
        <v>50000</v>
      </c>
      <c r="AB104" s="197" t="n">
        <v>8250</v>
      </c>
      <c r="AC104" s="197" t="n">
        <v>45000</v>
      </c>
      <c r="AD104" s="197" t="n">
        <v>80000</v>
      </c>
      <c r="AE104" s="197"/>
      <c r="AF104" s="197"/>
      <c r="AG104" s="198" t="n">
        <v>85000</v>
      </c>
      <c r="AH104" s="197" t="n">
        <v>81442.44</v>
      </c>
      <c r="AI104" s="197" t="n">
        <v>90000</v>
      </c>
      <c r="AJ104" s="129" t="n">
        <v>15000</v>
      </c>
      <c r="AK104" s="197" t="n">
        <v>88000</v>
      </c>
      <c r="AL104" s="197"/>
      <c r="AM104" s="197"/>
      <c r="AN104" s="129" t="n">
        <f aca="false">SUM(AK104+AL104-AM104)</f>
        <v>88000</v>
      </c>
      <c r="AO104" s="176" t="n">
        <f aca="false">SUM(AN104/$AN$2)</f>
        <v>11679.6071404871</v>
      </c>
      <c r="AP104" s="131" t="n">
        <v>50000</v>
      </c>
      <c r="AQ104" s="131"/>
      <c r="AR104" s="176" t="n">
        <f aca="false">SUM(AP104/$AN$2)</f>
        <v>6636.1404207313</v>
      </c>
      <c r="AS104" s="131"/>
      <c r="AT104" s="131"/>
      <c r="AU104" s="176" t="n">
        <v>2156.75</v>
      </c>
      <c r="AV104" s="177" t="n">
        <f aca="false">SUM(AU104/AR104*100)</f>
        <v>32.50006575</v>
      </c>
      <c r="AW104" s="176" t="n">
        <v>2156.75</v>
      </c>
      <c r="BB104" s="19" t="n">
        <f aca="false">SUM(AW104+AX104+AY104+AZ104+BA104)</f>
        <v>2156.75</v>
      </c>
      <c r="BC104" s="143" t="n">
        <f aca="false">SUM(AU104-BB104)</f>
        <v>0</v>
      </c>
    </row>
    <row r="105" customFormat="false" ht="12.75" hidden="false" customHeight="false" outlineLevel="0" collapsed="false">
      <c r="A105" s="193"/>
      <c r="B105" s="194"/>
      <c r="C105" s="194"/>
      <c r="D105" s="194"/>
      <c r="E105" s="194"/>
      <c r="F105" s="194"/>
      <c r="G105" s="194"/>
      <c r="H105" s="194"/>
      <c r="I105" s="195" t="n">
        <v>32381</v>
      </c>
      <c r="J105" s="196" t="s">
        <v>296</v>
      </c>
      <c r="K105" s="197"/>
      <c r="L105" s="197"/>
      <c r="M105" s="197"/>
      <c r="N105" s="197" t="n">
        <v>2000</v>
      </c>
      <c r="O105" s="197" t="n">
        <v>2000</v>
      </c>
      <c r="P105" s="197" t="n">
        <v>4000</v>
      </c>
      <c r="Q105" s="197" t="n">
        <v>4000</v>
      </c>
      <c r="R105" s="197" t="n">
        <v>1875</v>
      </c>
      <c r="S105" s="197" t="n">
        <v>4000</v>
      </c>
      <c r="T105" s="197" t="n">
        <v>1875</v>
      </c>
      <c r="U105" s="197"/>
      <c r="V105" s="176" t="n">
        <f aca="false">S105/P105*100</f>
        <v>100</v>
      </c>
      <c r="W105" s="188" t="n">
        <v>4000</v>
      </c>
      <c r="X105" s="197" t="n">
        <v>4000</v>
      </c>
      <c r="Y105" s="197" t="n">
        <v>4000</v>
      </c>
      <c r="Z105" s="197" t="n">
        <v>4000</v>
      </c>
      <c r="AA105" s="197" t="n">
        <v>4000</v>
      </c>
      <c r="AB105" s="197" t="n">
        <v>1875</v>
      </c>
      <c r="AC105" s="197" t="n">
        <v>4000</v>
      </c>
      <c r="AD105" s="197" t="n">
        <v>4000</v>
      </c>
      <c r="AE105" s="197"/>
      <c r="AF105" s="197"/>
      <c r="AG105" s="198" t="n">
        <f aca="false">SUM(AD105+AE105-AF105)</f>
        <v>4000</v>
      </c>
      <c r="AH105" s="197" t="n">
        <v>3125</v>
      </c>
      <c r="AI105" s="197" t="n">
        <v>4000</v>
      </c>
      <c r="AJ105" s="129" t="n">
        <v>1875</v>
      </c>
      <c r="AK105" s="197" t="n">
        <v>4000</v>
      </c>
      <c r="AL105" s="197"/>
      <c r="AM105" s="197"/>
      <c r="AN105" s="129" t="n">
        <f aca="false">SUM(AK105+AL105-AM105)</f>
        <v>4000</v>
      </c>
      <c r="AO105" s="176" t="n">
        <f aca="false">SUM(AN105/$AN$2)</f>
        <v>530.891233658504</v>
      </c>
      <c r="AP105" s="131" t="n">
        <v>4000</v>
      </c>
      <c r="AQ105" s="131"/>
      <c r="AR105" s="176" t="n">
        <f aca="false">SUM(AP105/$AN$2)</f>
        <v>530.891233658504</v>
      </c>
      <c r="AS105" s="131"/>
      <c r="AT105" s="131"/>
      <c r="AU105" s="176" t="n">
        <v>256.5</v>
      </c>
      <c r="AV105" s="177" t="n">
        <f aca="false">SUM(AU105/AR105*100)</f>
        <v>48.31498125</v>
      </c>
      <c r="AW105" s="176" t="n">
        <v>256.5</v>
      </c>
      <c r="BB105" s="19" t="n">
        <f aca="false">SUM(AW105+AX105+AY105+AZ105+BA105)</f>
        <v>256.5</v>
      </c>
      <c r="BC105" s="143" t="n">
        <f aca="false">SUM(AU105-BB105)</f>
        <v>0</v>
      </c>
    </row>
    <row r="106" customFormat="false" ht="12.75" hidden="false" customHeight="false" outlineLevel="0" collapsed="false">
      <c r="A106" s="193"/>
      <c r="B106" s="194"/>
      <c r="C106" s="194"/>
      <c r="D106" s="194"/>
      <c r="E106" s="194"/>
      <c r="F106" s="194"/>
      <c r="G106" s="194"/>
      <c r="H106" s="194"/>
      <c r="I106" s="195" t="n">
        <v>32382</v>
      </c>
      <c r="J106" s="196" t="s">
        <v>297</v>
      </c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76"/>
      <c r="W106" s="188"/>
      <c r="X106" s="197"/>
      <c r="Y106" s="197"/>
      <c r="Z106" s="197"/>
      <c r="AA106" s="197"/>
      <c r="AB106" s="197"/>
      <c r="AC106" s="197"/>
      <c r="AD106" s="197" t="n">
        <v>15000</v>
      </c>
      <c r="AE106" s="197"/>
      <c r="AF106" s="197"/>
      <c r="AG106" s="198" t="n">
        <f aca="false">SUM(AD106+AE106-AF106)</f>
        <v>15000</v>
      </c>
      <c r="AH106" s="197" t="n">
        <v>9275</v>
      </c>
      <c r="AI106" s="197" t="n">
        <v>18000</v>
      </c>
      <c r="AJ106" s="129" t="n">
        <v>8512.5</v>
      </c>
      <c r="AK106" s="197" t="n">
        <v>30000</v>
      </c>
      <c r="AL106" s="197"/>
      <c r="AM106" s="197"/>
      <c r="AN106" s="129" t="n">
        <f aca="false">SUM(AK106+AL106-AM106)</f>
        <v>30000</v>
      </c>
      <c r="AO106" s="176" t="n">
        <f aca="false">SUM(AN106/$AN$2)</f>
        <v>3981.68425243878</v>
      </c>
      <c r="AP106" s="131" t="n">
        <v>10000</v>
      </c>
      <c r="AQ106" s="131"/>
      <c r="AR106" s="176" t="n">
        <f aca="false">SUM(AP106/$AN$2)</f>
        <v>1327.22808414626</v>
      </c>
      <c r="AS106" s="131"/>
      <c r="AT106" s="131"/>
      <c r="AU106" s="176" t="n">
        <v>2581.09</v>
      </c>
      <c r="AV106" s="177" t="n">
        <f aca="false">SUM(AU106/AR106*100)</f>
        <v>194.47222605</v>
      </c>
      <c r="AW106" s="176" t="n">
        <v>2581.09</v>
      </c>
      <c r="BB106" s="19" t="n">
        <f aca="false">SUM(AW106+AX106+AY106+AZ106+BA106)</f>
        <v>2581.09</v>
      </c>
      <c r="BC106" s="143" t="n">
        <f aca="false">SUM(AU106-BB106)</f>
        <v>0</v>
      </c>
    </row>
    <row r="107" customFormat="false" ht="12.75" hidden="false" customHeight="false" outlineLevel="0" collapsed="false">
      <c r="A107" s="193"/>
      <c r="B107" s="194"/>
      <c r="C107" s="194"/>
      <c r="D107" s="194"/>
      <c r="E107" s="194"/>
      <c r="F107" s="194"/>
      <c r="G107" s="194"/>
      <c r="H107" s="194"/>
      <c r="I107" s="195" t="n">
        <v>32391</v>
      </c>
      <c r="J107" s="196" t="s">
        <v>298</v>
      </c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76"/>
      <c r="W107" s="188"/>
      <c r="X107" s="197" t="n">
        <v>30000</v>
      </c>
      <c r="Y107" s="197" t="n">
        <v>30000</v>
      </c>
      <c r="Z107" s="197" t="n">
        <v>30000</v>
      </c>
      <c r="AA107" s="197" t="n">
        <v>35000</v>
      </c>
      <c r="AB107" s="197" t="n">
        <v>12991.63</v>
      </c>
      <c r="AC107" s="197" t="n">
        <v>35000</v>
      </c>
      <c r="AD107" s="197" t="n">
        <v>35000</v>
      </c>
      <c r="AE107" s="197"/>
      <c r="AF107" s="197"/>
      <c r="AG107" s="198" t="n">
        <f aca="false">SUM(AD107+AE107-AF107)</f>
        <v>35000</v>
      </c>
      <c r="AH107" s="197" t="n">
        <v>21496.96</v>
      </c>
      <c r="AI107" s="197" t="n">
        <v>35000</v>
      </c>
      <c r="AJ107" s="129" t="n">
        <v>4984.59</v>
      </c>
      <c r="AK107" s="197" t="n">
        <v>30000</v>
      </c>
      <c r="AL107" s="197"/>
      <c r="AM107" s="197"/>
      <c r="AN107" s="129" t="n">
        <f aca="false">SUM(AK107+AL107-AM107)</f>
        <v>30000</v>
      </c>
      <c r="AO107" s="176" t="n">
        <f aca="false">SUM(AN107/$AN$2)</f>
        <v>3981.68425243878</v>
      </c>
      <c r="AP107" s="131" t="n">
        <v>10000</v>
      </c>
      <c r="AQ107" s="131"/>
      <c r="AR107" s="176" t="n">
        <f aca="false">SUM(AP107/$AN$2)</f>
        <v>1327.22808414626</v>
      </c>
      <c r="AS107" s="131"/>
      <c r="AT107" s="131"/>
      <c r="AU107" s="176" t="n">
        <v>887.33</v>
      </c>
      <c r="AV107" s="177" t="n">
        <f aca="false">SUM(AU107/AR107*100)</f>
        <v>66.85587885</v>
      </c>
      <c r="AW107" s="176" t="n">
        <v>887.33</v>
      </c>
      <c r="BB107" s="19" t="n">
        <f aca="false">SUM(AW107+AX107+AY107+AZ107+BA107)</f>
        <v>887.33</v>
      </c>
      <c r="BC107" s="143" t="n">
        <f aca="false">SUM(AU107-BB107)</f>
        <v>0</v>
      </c>
    </row>
    <row r="108" customFormat="false" ht="12.75" hidden="false" customHeight="false" outlineLevel="0" collapsed="false">
      <c r="A108" s="193"/>
      <c r="B108" s="194"/>
      <c r="C108" s="194"/>
      <c r="D108" s="194"/>
      <c r="E108" s="194"/>
      <c r="F108" s="194"/>
      <c r="G108" s="194"/>
      <c r="H108" s="194"/>
      <c r="I108" s="195" t="n">
        <v>32391</v>
      </c>
      <c r="J108" s="196" t="s">
        <v>299</v>
      </c>
      <c r="K108" s="197" t="n">
        <v>0</v>
      </c>
      <c r="L108" s="197" t="n">
        <v>0</v>
      </c>
      <c r="M108" s="197" t="n">
        <v>0</v>
      </c>
      <c r="N108" s="197" t="n">
        <v>5000</v>
      </c>
      <c r="O108" s="197" t="n">
        <v>5000</v>
      </c>
      <c r="P108" s="197" t="n">
        <v>5000</v>
      </c>
      <c r="Q108" s="197" t="n">
        <v>5000</v>
      </c>
      <c r="R108" s="197"/>
      <c r="S108" s="197" t="n">
        <v>3000</v>
      </c>
      <c r="T108" s="197"/>
      <c r="U108" s="197"/>
      <c r="V108" s="176" t="n">
        <f aca="false">S108/P108*100</f>
        <v>60</v>
      </c>
      <c r="W108" s="188" t="n">
        <v>3000</v>
      </c>
      <c r="X108" s="197" t="n">
        <v>3000</v>
      </c>
      <c r="Y108" s="197" t="n">
        <v>5000</v>
      </c>
      <c r="Z108" s="197" t="n">
        <v>5000</v>
      </c>
      <c r="AA108" s="197" t="n">
        <v>5000</v>
      </c>
      <c r="AB108" s="197"/>
      <c r="AC108" s="197" t="n">
        <v>5000</v>
      </c>
      <c r="AD108" s="197" t="n">
        <v>5000</v>
      </c>
      <c r="AE108" s="197"/>
      <c r="AF108" s="197"/>
      <c r="AG108" s="198" t="n">
        <f aca="false">SUM(AD108+AE108-AF108)</f>
        <v>5000</v>
      </c>
      <c r="AH108" s="197"/>
      <c r="AI108" s="197" t="n">
        <v>5000</v>
      </c>
      <c r="AJ108" s="129" t="n">
        <v>0</v>
      </c>
      <c r="AK108" s="197" t="n">
        <v>5000</v>
      </c>
      <c r="AL108" s="197"/>
      <c r="AM108" s="197"/>
      <c r="AN108" s="129" t="n">
        <f aca="false">SUM(AK108+AL108-AM108)</f>
        <v>5000</v>
      </c>
      <c r="AO108" s="176" t="n">
        <f aca="false">SUM(AN108/$AN$2)</f>
        <v>663.61404207313</v>
      </c>
      <c r="AP108" s="131" t="n">
        <v>5000</v>
      </c>
      <c r="AQ108" s="131"/>
      <c r="AR108" s="176" t="n">
        <f aca="false">SUM(AP108/$AN$2)</f>
        <v>663.61404207313</v>
      </c>
      <c r="AS108" s="131"/>
      <c r="AT108" s="131"/>
      <c r="AU108" s="176"/>
      <c r="AV108" s="177" t="n">
        <f aca="false">SUM(AU108/AR108*100)</f>
        <v>0</v>
      </c>
      <c r="AW108" s="176"/>
      <c r="BB108" s="19" t="n">
        <f aca="false">SUM(AW108+AX108+AY108+AZ108+BA108)</f>
        <v>0</v>
      </c>
      <c r="BC108" s="143" t="n">
        <f aca="false">SUM(AU108-BB108)</f>
        <v>0</v>
      </c>
    </row>
    <row r="109" customFormat="false" ht="12.75" hidden="false" customHeight="false" outlineLevel="0" collapsed="false">
      <c r="A109" s="193"/>
      <c r="B109" s="194"/>
      <c r="C109" s="194"/>
      <c r="D109" s="194"/>
      <c r="E109" s="194"/>
      <c r="F109" s="194"/>
      <c r="G109" s="194"/>
      <c r="H109" s="194"/>
      <c r="I109" s="195" t="n">
        <v>32394</v>
      </c>
      <c r="J109" s="196" t="s">
        <v>300</v>
      </c>
      <c r="K109" s="197"/>
      <c r="L109" s="197"/>
      <c r="M109" s="197"/>
      <c r="N109" s="197" t="n">
        <v>2000</v>
      </c>
      <c r="O109" s="197" t="n">
        <v>2000</v>
      </c>
      <c r="P109" s="197" t="n">
        <v>2000</v>
      </c>
      <c r="Q109" s="197" t="n">
        <v>2000</v>
      </c>
      <c r="R109" s="197"/>
      <c r="S109" s="197" t="n">
        <v>2000</v>
      </c>
      <c r="T109" s="197"/>
      <c r="U109" s="197"/>
      <c r="V109" s="176" t="n">
        <f aca="false">S109/P109*100</f>
        <v>100</v>
      </c>
      <c r="W109" s="188" t="n">
        <v>2000</v>
      </c>
      <c r="X109" s="197" t="n">
        <v>2000</v>
      </c>
      <c r="Y109" s="197" t="n">
        <v>2000</v>
      </c>
      <c r="Z109" s="197" t="n">
        <v>3000</v>
      </c>
      <c r="AA109" s="197" t="n">
        <v>2000</v>
      </c>
      <c r="AB109" s="197"/>
      <c r="AC109" s="197" t="n">
        <v>2000</v>
      </c>
      <c r="AD109" s="197" t="n">
        <v>2000</v>
      </c>
      <c r="AE109" s="197"/>
      <c r="AF109" s="197"/>
      <c r="AG109" s="198" t="n">
        <f aca="false">SUM(AD109+AE109-AF109)</f>
        <v>2000</v>
      </c>
      <c r="AH109" s="197"/>
      <c r="AI109" s="197" t="n">
        <v>2000</v>
      </c>
      <c r="AJ109" s="129" t="n">
        <v>0</v>
      </c>
      <c r="AK109" s="197" t="n">
        <v>3000</v>
      </c>
      <c r="AL109" s="197"/>
      <c r="AM109" s="197"/>
      <c r="AN109" s="129" t="n">
        <f aca="false">SUM(AK109+AL109-AM109)</f>
        <v>3000</v>
      </c>
      <c r="AO109" s="176" t="n">
        <f aca="false">SUM(AN109/$AN$2)</f>
        <v>398.168425243878</v>
      </c>
      <c r="AP109" s="131" t="n">
        <v>3000</v>
      </c>
      <c r="AQ109" s="131"/>
      <c r="AR109" s="176" t="n">
        <f aca="false">SUM(AP109/$AN$2)</f>
        <v>398.168425243878</v>
      </c>
      <c r="AS109" s="131"/>
      <c r="AT109" s="131"/>
      <c r="AU109" s="176" t="n">
        <v>0</v>
      </c>
      <c r="AV109" s="177" t="n">
        <f aca="false">SUM(AU109/AR109*100)</f>
        <v>0</v>
      </c>
      <c r="AW109" s="176" t="n">
        <v>0</v>
      </c>
      <c r="BB109" s="19" t="n">
        <f aca="false">SUM(AW109+AX109+AY109+AZ109+BA109)</f>
        <v>0</v>
      </c>
      <c r="BC109" s="143" t="n">
        <f aca="false">SUM(AU109-BB109)</f>
        <v>0</v>
      </c>
    </row>
    <row r="110" customFormat="false" ht="12.75" hidden="false" customHeight="false" outlineLevel="0" collapsed="false">
      <c r="A110" s="193"/>
      <c r="B110" s="194"/>
      <c r="C110" s="194"/>
      <c r="D110" s="194"/>
      <c r="E110" s="194"/>
      <c r="F110" s="194"/>
      <c r="G110" s="194"/>
      <c r="H110" s="194"/>
      <c r="I110" s="195" t="n">
        <v>32399</v>
      </c>
      <c r="J110" s="196" t="s">
        <v>301</v>
      </c>
      <c r="K110" s="197"/>
      <c r="L110" s="197"/>
      <c r="M110" s="197"/>
      <c r="N110" s="197" t="n">
        <v>5000</v>
      </c>
      <c r="O110" s="197" t="n">
        <v>5000</v>
      </c>
      <c r="P110" s="197" t="n">
        <v>5000</v>
      </c>
      <c r="Q110" s="197" t="n">
        <v>5000</v>
      </c>
      <c r="R110" s="197" t="n">
        <v>6000</v>
      </c>
      <c r="S110" s="188" t="n">
        <v>6000</v>
      </c>
      <c r="T110" s="197"/>
      <c r="U110" s="197"/>
      <c r="V110" s="176" t="n">
        <f aca="false">S110/P110*100</f>
        <v>120</v>
      </c>
      <c r="W110" s="188" t="n">
        <v>6000</v>
      </c>
      <c r="X110" s="197" t="n">
        <v>0</v>
      </c>
      <c r="Y110" s="197" t="n">
        <v>10000</v>
      </c>
      <c r="Z110" s="197" t="n">
        <v>10000</v>
      </c>
      <c r="AA110" s="197" t="n">
        <v>10000</v>
      </c>
      <c r="AB110" s="197"/>
      <c r="AC110" s="197" t="n">
        <v>10000</v>
      </c>
      <c r="AD110" s="197" t="n">
        <v>10000</v>
      </c>
      <c r="AE110" s="197"/>
      <c r="AF110" s="197"/>
      <c r="AG110" s="198" t="n">
        <f aca="false">SUM(AD110+AE110-AF110)</f>
        <v>10000</v>
      </c>
      <c r="AH110" s="197"/>
      <c r="AI110" s="197" t="n">
        <v>10000</v>
      </c>
      <c r="AJ110" s="129" t="n">
        <v>0</v>
      </c>
      <c r="AK110" s="197" t="n">
        <v>10000</v>
      </c>
      <c r="AL110" s="197" t="n">
        <v>10000</v>
      </c>
      <c r="AM110" s="197"/>
      <c r="AN110" s="129" t="n">
        <f aca="false">SUM(AK110+AL110-AM110)</f>
        <v>20000</v>
      </c>
      <c r="AO110" s="176" t="n">
        <f aca="false">SUM(AN110/$AN$2)</f>
        <v>2654.45616829252</v>
      </c>
      <c r="AP110" s="131" t="n">
        <v>15000</v>
      </c>
      <c r="AQ110" s="131"/>
      <c r="AR110" s="176" t="n">
        <f aca="false">SUM(AP110/$AN$2)</f>
        <v>1990.84212621939</v>
      </c>
      <c r="AS110" s="131"/>
      <c r="AT110" s="131"/>
      <c r="AU110" s="176" t="n">
        <v>228.82</v>
      </c>
      <c r="AV110" s="177" t="n">
        <f aca="false">SUM(AU110/AR110*100)</f>
        <v>11.4936286</v>
      </c>
      <c r="AW110" s="176" t="n">
        <v>228.82</v>
      </c>
      <c r="BB110" s="19" t="n">
        <f aca="false">SUM(AW110+AX110+AY110+AZ110+BA110)</f>
        <v>228.82</v>
      </c>
      <c r="BC110" s="143" t="n">
        <f aca="false">SUM(AU110-BB110)</f>
        <v>0</v>
      </c>
    </row>
    <row r="111" customFormat="false" ht="12.75" hidden="false" customHeight="false" outlineLevel="0" collapsed="false">
      <c r="A111" s="193"/>
      <c r="B111" s="194" t="s">
        <v>83</v>
      </c>
      <c r="C111" s="194"/>
      <c r="D111" s="194"/>
      <c r="E111" s="194"/>
      <c r="F111" s="194"/>
      <c r="G111" s="194"/>
      <c r="H111" s="194"/>
      <c r="I111" s="195" t="n">
        <v>329</v>
      </c>
      <c r="J111" s="196" t="s">
        <v>212</v>
      </c>
      <c r="K111" s="197" t="n">
        <f aca="false">SUM(K115:K115)</f>
        <v>247013.43</v>
      </c>
      <c r="L111" s="197" t="n">
        <f aca="false">SUM(L115:L115)</f>
        <v>44500</v>
      </c>
      <c r="M111" s="197" t="n">
        <f aca="false">SUM(M115:M115)</f>
        <v>44500</v>
      </c>
      <c r="N111" s="197" t="n">
        <f aca="false">SUM(N112:N116)</f>
        <v>21000</v>
      </c>
      <c r="O111" s="197" t="n">
        <f aca="false">SUM(O112:O116)</f>
        <v>21000</v>
      </c>
      <c r="P111" s="197" t="n">
        <f aca="false">SUM(P112:P116)</f>
        <v>21362</v>
      </c>
      <c r="Q111" s="197" t="n">
        <f aca="false">SUM(Q112:Q116)</f>
        <v>21362</v>
      </c>
      <c r="R111" s="197" t="n">
        <f aca="false">SUM(R112:R116)</f>
        <v>15900.84</v>
      </c>
      <c r="S111" s="197" t="n">
        <f aca="false">SUM(S112:S116)</f>
        <v>25000</v>
      </c>
      <c r="T111" s="197" t="n">
        <f aca="false">SUM(T112:T116)</f>
        <v>8027.64</v>
      </c>
      <c r="U111" s="197" t="n">
        <f aca="false">SUM(U112:U116)</f>
        <v>0</v>
      </c>
      <c r="V111" s="197" t="n">
        <f aca="false">SUM(V112:V116)</f>
        <v>257.183275699466</v>
      </c>
      <c r="W111" s="197" t="n">
        <f aca="false">SUM(W112:W116)</f>
        <v>44000</v>
      </c>
      <c r="X111" s="197" t="n">
        <f aca="false">SUM(X112:X116)</f>
        <v>95700</v>
      </c>
      <c r="Y111" s="197" t="n">
        <f aca="false">SUM(Y112:Y117)</f>
        <v>142296</v>
      </c>
      <c r="Z111" s="197" t="n">
        <f aca="false">SUM(Z112:Z117)</f>
        <v>1174004</v>
      </c>
      <c r="AA111" s="197" t="n">
        <f aca="false">SUM(AA112:AA117)</f>
        <v>163000</v>
      </c>
      <c r="AB111" s="197" t="n">
        <f aca="false">SUM(AB112:AB117)</f>
        <v>29492.02</v>
      </c>
      <c r="AC111" s="197" t="n">
        <f aca="false">SUM(AC112:AC117)</f>
        <v>233000</v>
      </c>
      <c r="AD111" s="197" t="n">
        <f aca="false">SUM(AD112:AD117)</f>
        <v>85500</v>
      </c>
      <c r="AE111" s="197" t="n">
        <f aca="false">SUM(AE112:AE117)</f>
        <v>0</v>
      </c>
      <c r="AF111" s="197" t="n">
        <f aca="false">SUM(AF112:AF117)</f>
        <v>0</v>
      </c>
      <c r="AG111" s="197" t="n">
        <f aca="false">SUM(AG112:AG117)</f>
        <v>85500</v>
      </c>
      <c r="AH111" s="197" t="n">
        <f aca="false">SUM(AH112:AH117)</f>
        <v>41781.32</v>
      </c>
      <c r="AI111" s="197" t="n">
        <f aca="false">SUM(AI112:AI117)</f>
        <v>229200</v>
      </c>
      <c r="AJ111" s="197" t="n">
        <f aca="false">SUM(AJ112:AJ117)</f>
        <v>19146.15</v>
      </c>
      <c r="AK111" s="197" t="n">
        <v>269691.6</v>
      </c>
      <c r="AL111" s="197" t="n">
        <f aca="false">SUM(AL112:AL117)</f>
        <v>15000</v>
      </c>
      <c r="AM111" s="197" t="n">
        <f aca="false">SUM(AM112:AM117)</f>
        <v>125500</v>
      </c>
      <c r="AN111" s="197" t="n">
        <f aca="false">SUM(AN112:AN117)</f>
        <v>164191.6</v>
      </c>
      <c r="AO111" s="176" t="n">
        <f aca="false">SUM(AN111/$AN$2)</f>
        <v>21791.9702700909</v>
      </c>
      <c r="AP111" s="188" t="n">
        <f aca="false">SUM(AP112:AP117)</f>
        <v>125000</v>
      </c>
      <c r="AQ111" s="188"/>
      <c r="AR111" s="176" t="n">
        <f aca="false">SUM(AP111/$AN$2)</f>
        <v>16590.3510518283</v>
      </c>
      <c r="AS111" s="188"/>
      <c r="AT111" s="188"/>
      <c r="AU111" s="176" t="n">
        <f aca="false">SUM(AU112:AU117)</f>
        <v>2342.66</v>
      </c>
      <c r="AV111" s="177" t="n">
        <f aca="false">SUM(AU111/AR111*100)</f>
        <v>14.120617416</v>
      </c>
      <c r="BB111" s="19" t="n">
        <f aca="false">SUM(AW111+AX111+AY111+AZ111+BA111)</f>
        <v>0</v>
      </c>
      <c r="BC111" s="143" t="n">
        <f aca="false">SUM(AU111-BB111)</f>
        <v>2342.66</v>
      </c>
    </row>
    <row r="112" customFormat="false" ht="12.75" hidden="false" customHeight="false" outlineLevel="0" collapsed="false">
      <c r="A112" s="193"/>
      <c r="B112" s="194"/>
      <c r="C112" s="194"/>
      <c r="D112" s="194"/>
      <c r="E112" s="194"/>
      <c r="F112" s="194"/>
      <c r="G112" s="194"/>
      <c r="H112" s="194"/>
      <c r="I112" s="195" t="n">
        <v>32931</v>
      </c>
      <c r="J112" s="196" t="s">
        <v>302</v>
      </c>
      <c r="K112" s="197"/>
      <c r="L112" s="197"/>
      <c r="M112" s="197"/>
      <c r="N112" s="197" t="n">
        <v>15000</v>
      </c>
      <c r="O112" s="197" t="n">
        <v>15000</v>
      </c>
      <c r="P112" s="197" t="n">
        <v>15000</v>
      </c>
      <c r="Q112" s="197" t="n">
        <v>15000</v>
      </c>
      <c r="R112" s="197" t="n">
        <v>6124.59</v>
      </c>
      <c r="S112" s="197" t="n">
        <v>15000</v>
      </c>
      <c r="T112" s="197" t="n">
        <v>4490.14</v>
      </c>
      <c r="U112" s="197"/>
      <c r="V112" s="176" t="n">
        <f aca="false">S112/P112*100</f>
        <v>100</v>
      </c>
      <c r="W112" s="188" t="n">
        <v>15000</v>
      </c>
      <c r="X112" s="197" t="n">
        <v>35000</v>
      </c>
      <c r="Y112" s="197" t="n">
        <v>35000</v>
      </c>
      <c r="Z112" s="197" t="n">
        <v>40000</v>
      </c>
      <c r="AA112" s="197" t="n">
        <v>35000</v>
      </c>
      <c r="AB112" s="188" t="n">
        <v>8714.75</v>
      </c>
      <c r="AC112" s="197" t="n">
        <v>35000</v>
      </c>
      <c r="AD112" s="197" t="n">
        <v>35000</v>
      </c>
      <c r="AE112" s="197"/>
      <c r="AF112" s="197"/>
      <c r="AG112" s="198" t="n">
        <f aca="false">SUM(AD112+AE112-AF112)</f>
        <v>35000</v>
      </c>
      <c r="AH112" s="197" t="n">
        <v>17082.95</v>
      </c>
      <c r="AI112" s="197" t="n">
        <v>40000</v>
      </c>
      <c r="AJ112" s="129" t="n">
        <v>5090.41</v>
      </c>
      <c r="AK112" s="197" t="n">
        <v>40000</v>
      </c>
      <c r="AL112" s="197"/>
      <c r="AM112" s="197"/>
      <c r="AN112" s="129" t="n">
        <f aca="false">SUM(AK112+AL112-AM112)</f>
        <v>40000</v>
      </c>
      <c r="AO112" s="176" t="n">
        <f aca="false">SUM(AN112/$AN$2)</f>
        <v>5308.91233658504</v>
      </c>
      <c r="AP112" s="131" t="n">
        <v>40000</v>
      </c>
      <c r="AQ112" s="131"/>
      <c r="AR112" s="176" t="n">
        <f aca="false">SUM(AP112/$AN$2)</f>
        <v>5308.91233658504</v>
      </c>
      <c r="AS112" s="131"/>
      <c r="AT112" s="131"/>
      <c r="AU112" s="176" t="n">
        <v>956.98</v>
      </c>
      <c r="AV112" s="177" t="n">
        <f aca="false">SUM(AU112/AR112*100)</f>
        <v>18.025914525</v>
      </c>
      <c r="AW112" s="176" t="n">
        <v>956.98</v>
      </c>
      <c r="BB112" s="19" t="n">
        <f aca="false">SUM(AW112+AX112+AY112+AZ112+BA112)</f>
        <v>956.98</v>
      </c>
      <c r="BC112" s="143" t="n">
        <f aca="false">SUM(AU112-BB112)</f>
        <v>0</v>
      </c>
    </row>
    <row r="113" customFormat="false" ht="12.75" hidden="false" customHeight="false" outlineLevel="0" collapsed="false">
      <c r="A113" s="193"/>
      <c r="B113" s="194"/>
      <c r="C113" s="194"/>
      <c r="D113" s="194"/>
      <c r="E113" s="194"/>
      <c r="F113" s="194"/>
      <c r="G113" s="194"/>
      <c r="H113" s="194"/>
      <c r="I113" s="195" t="n">
        <v>32955</v>
      </c>
      <c r="J113" s="196" t="s">
        <v>303</v>
      </c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76"/>
      <c r="W113" s="188"/>
      <c r="X113" s="197" t="n">
        <v>15000</v>
      </c>
      <c r="Y113" s="197" t="n">
        <v>15000</v>
      </c>
      <c r="Z113" s="197" t="n">
        <v>15100</v>
      </c>
      <c r="AA113" s="197" t="n">
        <v>15000</v>
      </c>
      <c r="AB113" s="197" t="n">
        <v>6673.33</v>
      </c>
      <c r="AC113" s="197" t="n">
        <v>15000</v>
      </c>
      <c r="AD113" s="197" t="n">
        <v>15000</v>
      </c>
      <c r="AE113" s="197"/>
      <c r="AF113" s="197"/>
      <c r="AG113" s="198" t="n">
        <f aca="false">SUM(AD113+AE113-AF113)</f>
        <v>15000</v>
      </c>
      <c r="AH113" s="197" t="n">
        <v>4781.25</v>
      </c>
      <c r="AI113" s="197" t="n">
        <v>10000</v>
      </c>
      <c r="AJ113" s="129" t="n">
        <v>4250</v>
      </c>
      <c r="AK113" s="197" t="n">
        <v>10000</v>
      </c>
      <c r="AL113" s="197"/>
      <c r="AM113" s="197"/>
      <c r="AN113" s="129" t="n">
        <f aca="false">SUM(AK113+AL113-AM113)</f>
        <v>10000</v>
      </c>
      <c r="AO113" s="176" t="n">
        <f aca="false">SUM(AN113/$AN$2)</f>
        <v>1327.22808414626</v>
      </c>
      <c r="AP113" s="131" t="n">
        <v>10000</v>
      </c>
      <c r="AQ113" s="131"/>
      <c r="AR113" s="176" t="n">
        <f aca="false">SUM(AP113/$AN$2)</f>
        <v>1327.22808414626</v>
      </c>
      <c r="AS113" s="131"/>
      <c r="AT113" s="131"/>
      <c r="AU113" s="176" t="n">
        <v>451.24</v>
      </c>
      <c r="AV113" s="177" t="n">
        <f aca="false">SUM(AU113/AR113*100)</f>
        <v>33.9986778</v>
      </c>
      <c r="AW113" s="176" t="n">
        <v>451.24</v>
      </c>
      <c r="BB113" s="19" t="n">
        <f aca="false">SUM(AW113+AX113+AY113+AZ113+BA113)</f>
        <v>451.24</v>
      </c>
      <c r="BC113" s="143" t="n">
        <f aca="false">SUM(AU113-BB113)</f>
        <v>0</v>
      </c>
    </row>
    <row r="114" customFormat="false" ht="12.75" hidden="false" customHeight="false" outlineLevel="0" collapsed="false">
      <c r="A114" s="193"/>
      <c r="B114" s="194"/>
      <c r="C114" s="194"/>
      <c r="D114" s="194"/>
      <c r="E114" s="194"/>
      <c r="F114" s="194"/>
      <c r="G114" s="194"/>
      <c r="H114" s="194"/>
      <c r="I114" s="195" t="n">
        <v>32959</v>
      </c>
      <c r="J114" s="203" t="s">
        <v>304</v>
      </c>
      <c r="K114" s="197"/>
      <c r="L114" s="197"/>
      <c r="M114" s="197"/>
      <c r="N114" s="197"/>
      <c r="O114" s="197"/>
      <c r="P114" s="197"/>
      <c r="Q114" s="197"/>
      <c r="R114" s="197"/>
      <c r="S114" s="188"/>
      <c r="T114" s="197"/>
      <c r="U114" s="197"/>
      <c r="V114" s="176"/>
      <c r="W114" s="188"/>
      <c r="X114" s="197"/>
      <c r="Y114" s="197"/>
      <c r="Z114" s="197" t="n">
        <v>5000</v>
      </c>
      <c r="AA114" s="197" t="n">
        <v>5000</v>
      </c>
      <c r="AB114" s="197" t="n">
        <v>3261.38</v>
      </c>
      <c r="AC114" s="197" t="n">
        <v>5000</v>
      </c>
      <c r="AD114" s="197" t="n">
        <v>5000</v>
      </c>
      <c r="AE114" s="197"/>
      <c r="AF114" s="197"/>
      <c r="AG114" s="198" t="n">
        <f aca="false">SUM(AD114+AE114-AF114)</f>
        <v>5000</v>
      </c>
      <c r="AH114" s="204" t="n">
        <v>5112.93</v>
      </c>
      <c r="AI114" s="197" t="n">
        <v>5000</v>
      </c>
      <c r="AJ114" s="129" t="n">
        <v>0</v>
      </c>
      <c r="AK114" s="197" t="n">
        <v>5000</v>
      </c>
      <c r="AL114" s="197" t="n">
        <v>15000</v>
      </c>
      <c r="AM114" s="197"/>
      <c r="AN114" s="129" t="n">
        <f aca="false">SUM(AK114+AL114-AM114)</f>
        <v>20000</v>
      </c>
      <c r="AO114" s="176" t="n">
        <f aca="false">SUM(AN114/$AN$2)</f>
        <v>2654.45616829252</v>
      </c>
      <c r="AP114" s="131" t="n">
        <v>20000</v>
      </c>
      <c r="AQ114" s="131"/>
      <c r="AR114" s="176" t="n">
        <f aca="false">SUM(AP114/$AN$2)</f>
        <v>2654.45616829252</v>
      </c>
      <c r="AS114" s="131"/>
      <c r="AT114" s="131"/>
      <c r="AU114" s="176" t="n">
        <v>0</v>
      </c>
      <c r="AV114" s="177" t="n">
        <f aca="false">SUM(AU114/AR114*100)</f>
        <v>0</v>
      </c>
      <c r="AW114" s="176" t="n">
        <v>0</v>
      </c>
      <c r="BB114" s="19" t="n">
        <f aca="false">SUM(AW114+AX114+AY114+AZ114+BA114)</f>
        <v>0</v>
      </c>
      <c r="BC114" s="143" t="n">
        <f aca="false">SUM(AU114-BB114)</f>
        <v>0</v>
      </c>
    </row>
    <row r="115" customFormat="false" ht="12.75" hidden="false" customHeight="false" outlineLevel="0" collapsed="false">
      <c r="A115" s="193"/>
      <c r="B115" s="194"/>
      <c r="C115" s="194"/>
      <c r="D115" s="194"/>
      <c r="E115" s="194"/>
      <c r="F115" s="194"/>
      <c r="G115" s="194"/>
      <c r="H115" s="194"/>
      <c r="I115" s="195" t="n">
        <v>32991</v>
      </c>
      <c r="J115" s="196" t="s">
        <v>212</v>
      </c>
      <c r="K115" s="197" t="n">
        <v>247013.43</v>
      </c>
      <c r="L115" s="197" t="n">
        <v>44500</v>
      </c>
      <c r="M115" s="197" t="n">
        <v>44500</v>
      </c>
      <c r="N115" s="197" t="n">
        <v>6000</v>
      </c>
      <c r="O115" s="197" t="n">
        <v>6000</v>
      </c>
      <c r="P115" s="197" t="n">
        <v>6362</v>
      </c>
      <c r="Q115" s="197" t="n">
        <v>6362</v>
      </c>
      <c r="R115" s="197" t="n">
        <v>9776.25</v>
      </c>
      <c r="S115" s="197" t="n">
        <v>10000</v>
      </c>
      <c r="T115" s="197" t="n">
        <v>3537.5</v>
      </c>
      <c r="U115" s="197"/>
      <c r="V115" s="176" t="n">
        <f aca="false">S115/P115*100</f>
        <v>157.183275699466</v>
      </c>
      <c r="W115" s="188" t="n">
        <v>29000</v>
      </c>
      <c r="X115" s="197" t="n">
        <v>45700</v>
      </c>
      <c r="Y115" s="197" t="n">
        <v>85296</v>
      </c>
      <c r="Z115" s="197" t="n">
        <v>85296</v>
      </c>
      <c r="AA115" s="197" t="n">
        <v>100000</v>
      </c>
      <c r="AB115" s="197" t="n">
        <v>8834.98</v>
      </c>
      <c r="AC115" s="197" t="n">
        <v>100000</v>
      </c>
      <c r="AD115" s="197" t="n">
        <v>22500</v>
      </c>
      <c r="AE115" s="197"/>
      <c r="AF115" s="197"/>
      <c r="AG115" s="198" t="n">
        <f aca="false">SUM(AD115+AE115-AF115)</f>
        <v>22500</v>
      </c>
      <c r="AH115" s="197" t="n">
        <v>11584.19</v>
      </c>
      <c r="AI115" s="197" t="n">
        <v>100000</v>
      </c>
      <c r="AJ115" s="129" t="n">
        <v>8569.45</v>
      </c>
      <c r="AK115" s="197" t="n">
        <v>50000</v>
      </c>
      <c r="AL115" s="197"/>
      <c r="AM115" s="197"/>
      <c r="AN115" s="129" t="n">
        <f aca="false">SUM(AK115+AL115-AM115)</f>
        <v>50000</v>
      </c>
      <c r="AO115" s="176" t="n">
        <f aca="false">SUM(AN115/$AN$2)</f>
        <v>6636.1404207313</v>
      </c>
      <c r="AP115" s="131" t="n">
        <v>50000</v>
      </c>
      <c r="AQ115" s="131"/>
      <c r="AR115" s="176" t="n">
        <f aca="false">SUM(AP115/$AN$2)</f>
        <v>6636.1404207313</v>
      </c>
      <c r="AS115" s="131"/>
      <c r="AT115" s="131"/>
      <c r="AU115" s="176" t="n">
        <v>765.44</v>
      </c>
      <c r="AV115" s="177" t="n">
        <f aca="false">SUM(AU115/AR115*100)</f>
        <v>11.53441536</v>
      </c>
      <c r="AW115" s="176" t="n">
        <v>765.44</v>
      </c>
      <c r="BB115" s="19" t="n">
        <f aca="false">SUM(AW115+AX115+AY115+AZ115+BA115)</f>
        <v>765.44</v>
      </c>
      <c r="BC115" s="143" t="n">
        <f aca="false">SUM(AU115-BB115)</f>
        <v>0</v>
      </c>
    </row>
    <row r="116" customFormat="false" ht="12.75" hidden="false" customHeight="false" outlineLevel="0" collapsed="false">
      <c r="A116" s="193"/>
      <c r="B116" s="194"/>
      <c r="C116" s="194"/>
      <c r="D116" s="194"/>
      <c r="E116" s="194"/>
      <c r="F116" s="194"/>
      <c r="G116" s="194"/>
      <c r="H116" s="194"/>
      <c r="I116" s="195" t="n">
        <v>32991</v>
      </c>
      <c r="J116" s="196" t="s">
        <v>305</v>
      </c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76"/>
      <c r="W116" s="188"/>
      <c r="X116" s="197"/>
      <c r="Y116" s="197" t="n">
        <v>7000</v>
      </c>
      <c r="Z116" s="197" t="n">
        <v>7000</v>
      </c>
      <c r="AA116" s="197" t="n">
        <v>8000</v>
      </c>
      <c r="AB116" s="197" t="n">
        <v>2007.58</v>
      </c>
      <c r="AC116" s="197" t="n">
        <v>8000</v>
      </c>
      <c r="AD116" s="197" t="n">
        <v>8000</v>
      </c>
      <c r="AE116" s="197"/>
      <c r="AF116" s="197"/>
      <c r="AG116" s="198" t="n">
        <f aca="false">SUM(AD116+AE116-AF116)</f>
        <v>8000</v>
      </c>
      <c r="AH116" s="197" t="n">
        <v>3220</v>
      </c>
      <c r="AI116" s="197" t="n">
        <v>8000</v>
      </c>
      <c r="AJ116" s="129" t="n">
        <v>1236.29</v>
      </c>
      <c r="AK116" s="197" t="n">
        <v>8000</v>
      </c>
      <c r="AL116" s="197"/>
      <c r="AM116" s="197"/>
      <c r="AN116" s="129" t="n">
        <f aca="false">SUM(AK116+AL116-AM116)</f>
        <v>8000</v>
      </c>
      <c r="AO116" s="176" t="n">
        <f aca="false">SUM(AN116/$AN$2)</f>
        <v>1061.78246731701</v>
      </c>
      <c r="AP116" s="131" t="n">
        <v>5000</v>
      </c>
      <c r="AQ116" s="131"/>
      <c r="AR116" s="176" t="n">
        <f aca="false">SUM(AP116/$AN$2)</f>
        <v>663.61404207313</v>
      </c>
      <c r="AS116" s="131"/>
      <c r="AT116" s="131"/>
      <c r="AU116" s="176" t="n">
        <v>169</v>
      </c>
      <c r="AV116" s="177" t="n">
        <f aca="false">SUM(AU116/AR116*100)</f>
        <v>25.46661</v>
      </c>
      <c r="AW116" s="176" t="n">
        <v>169</v>
      </c>
      <c r="BB116" s="19" t="n">
        <f aca="false">SUM(AW116+AX116+AY116+AZ116+BA116)</f>
        <v>169</v>
      </c>
      <c r="BC116" s="143" t="n">
        <f aca="false">SUM(AU116-BB116)</f>
        <v>0</v>
      </c>
    </row>
    <row r="117" customFormat="false" ht="12.75" hidden="false" customHeight="false" outlineLevel="0" collapsed="false">
      <c r="A117" s="193"/>
      <c r="B117" s="194"/>
      <c r="C117" s="194"/>
      <c r="D117" s="194"/>
      <c r="E117" s="194"/>
      <c r="F117" s="194"/>
      <c r="G117" s="194"/>
      <c r="H117" s="194"/>
      <c r="I117" s="195" t="n">
        <v>32999</v>
      </c>
      <c r="J117" s="196" t="s">
        <v>306</v>
      </c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76"/>
      <c r="W117" s="188"/>
      <c r="X117" s="197"/>
      <c r="Y117" s="197"/>
      <c r="Z117" s="197" t="n">
        <v>1021608</v>
      </c>
      <c r="AA117" s="197" t="n">
        <v>0</v>
      </c>
      <c r="AB117" s="197"/>
      <c r="AC117" s="197" t="n">
        <v>70000</v>
      </c>
      <c r="AD117" s="197" t="n">
        <v>0</v>
      </c>
      <c r="AE117" s="197"/>
      <c r="AF117" s="197"/>
      <c r="AG117" s="198" t="n">
        <f aca="false">SUM(AD117+AE117-AF117)</f>
        <v>0</v>
      </c>
      <c r="AH117" s="197"/>
      <c r="AI117" s="197" t="n">
        <v>66200</v>
      </c>
      <c r="AJ117" s="129" t="n">
        <v>0</v>
      </c>
      <c r="AK117" s="197" t="n">
        <v>161691.6</v>
      </c>
      <c r="AL117" s="129"/>
      <c r="AM117" s="197" t="n">
        <v>125500</v>
      </c>
      <c r="AN117" s="129" t="n">
        <f aca="false">SUM(AK117+AL117-AM117)</f>
        <v>36191.6</v>
      </c>
      <c r="AO117" s="176" t="n">
        <f aca="false">SUM(AN117/$AN$2)</f>
        <v>4803.45079301878</v>
      </c>
      <c r="AP117" s="131"/>
      <c r="AQ117" s="131"/>
      <c r="AR117" s="176" t="n">
        <f aca="false">SUM(AP117/$AN$2)</f>
        <v>0</v>
      </c>
      <c r="AS117" s="131"/>
      <c r="AT117" s="131"/>
      <c r="AU117" s="176"/>
      <c r="AV117" s="177" t="n">
        <v>0</v>
      </c>
      <c r="BB117" s="19" t="n">
        <f aca="false">SUM(AW117+AX117+AY117+AZ117+BA117)</f>
        <v>0</v>
      </c>
      <c r="BC117" s="143" t="n">
        <f aca="false">SUM(AU117-BB117)</f>
        <v>0</v>
      </c>
    </row>
    <row r="118" customFormat="false" ht="12.75" hidden="false" customHeight="false" outlineLevel="0" collapsed="false">
      <c r="A118" s="178" t="s">
        <v>307</v>
      </c>
      <c r="B118" s="172"/>
      <c r="C118" s="172"/>
      <c r="D118" s="172"/>
      <c r="E118" s="172"/>
      <c r="F118" s="172"/>
      <c r="G118" s="172"/>
      <c r="H118" s="172"/>
      <c r="I118" s="185" t="s">
        <v>207</v>
      </c>
      <c r="J118" s="186" t="s">
        <v>308</v>
      </c>
      <c r="K118" s="187" t="n">
        <f aca="false">SUM(K119)</f>
        <v>13210.38</v>
      </c>
      <c r="L118" s="187" t="n">
        <f aca="false">SUM(L119)</f>
        <v>11000</v>
      </c>
      <c r="M118" s="187" t="n">
        <f aca="false">SUM(M119)</f>
        <v>11000</v>
      </c>
      <c r="N118" s="187" t="n">
        <f aca="false">SUM(N119)</f>
        <v>13000</v>
      </c>
      <c r="O118" s="187" t="n">
        <f aca="false">SUM(O119)</f>
        <v>13000</v>
      </c>
      <c r="P118" s="187" t="n">
        <f aca="false">SUM(P119)</f>
        <v>10000</v>
      </c>
      <c r="Q118" s="187" t="n">
        <f aca="false">SUM(Q119)</f>
        <v>10000</v>
      </c>
      <c r="R118" s="187" t="n">
        <f aca="false">SUM(R119)</f>
        <v>4750.33</v>
      </c>
      <c r="S118" s="187" t="n">
        <f aca="false">SUM(S119)</f>
        <v>10000</v>
      </c>
      <c r="T118" s="187" t="n">
        <f aca="false">SUM(T119)</f>
        <v>4705.82</v>
      </c>
      <c r="U118" s="187" t="n">
        <f aca="false">SUM(U119)</f>
        <v>0</v>
      </c>
      <c r="V118" s="187" t="n">
        <f aca="false">SUM(V119)</f>
        <v>100</v>
      </c>
      <c r="W118" s="187" t="n">
        <f aca="false">SUM(W119)</f>
        <v>10000</v>
      </c>
      <c r="X118" s="187" t="n">
        <f aca="false">SUM(X119)</f>
        <v>20000</v>
      </c>
      <c r="Y118" s="187" t="n">
        <f aca="false">SUM(Y119)</f>
        <v>8000</v>
      </c>
      <c r="Z118" s="187" t="n">
        <f aca="false">SUM(Z119)</f>
        <v>11000</v>
      </c>
      <c r="AA118" s="187" t="n">
        <f aca="false">SUM(AA119)</f>
        <v>10000</v>
      </c>
      <c r="AB118" s="187" t="n">
        <f aca="false">SUM(AB119)</f>
        <v>6404.21</v>
      </c>
      <c r="AC118" s="187" t="n">
        <f aca="false">SUM(AC119)</f>
        <v>13000</v>
      </c>
      <c r="AD118" s="187" t="n">
        <f aca="false">SUM(AD119)</f>
        <v>20000</v>
      </c>
      <c r="AE118" s="187" t="n">
        <f aca="false">SUM(AE119)</f>
        <v>0</v>
      </c>
      <c r="AF118" s="187" t="n">
        <f aca="false">SUM(AF119)</f>
        <v>0</v>
      </c>
      <c r="AG118" s="187" t="n">
        <f aca="false">SUM(AG119)</f>
        <v>20000</v>
      </c>
      <c r="AH118" s="187" t="n">
        <f aca="false">SUM(AH119)</f>
        <v>15827.68</v>
      </c>
      <c r="AI118" s="187" t="n">
        <f aca="false">SUM(AI119)</f>
        <v>20000</v>
      </c>
      <c r="AJ118" s="187" t="n">
        <f aca="false">SUM(AJ119)</f>
        <v>8448.85</v>
      </c>
      <c r="AK118" s="187" t="n">
        <f aca="false">SUM(AK119)</f>
        <v>20000</v>
      </c>
      <c r="AL118" s="187" t="n">
        <f aca="false">SUM(AL119)</f>
        <v>0</v>
      </c>
      <c r="AM118" s="187" t="n">
        <f aca="false">SUM(AM119)</f>
        <v>0</v>
      </c>
      <c r="AN118" s="187" t="n">
        <f aca="false">SUM(AN119)</f>
        <v>20000</v>
      </c>
      <c r="AO118" s="176" t="n">
        <f aca="false">SUM(AN118/$AN$2)</f>
        <v>2654.45616829252</v>
      </c>
      <c r="AP118" s="188" t="n">
        <f aca="false">SUM(AP119)</f>
        <v>34000</v>
      </c>
      <c r="AQ118" s="188" t="n">
        <f aca="false">SUM(AQ119)</f>
        <v>0</v>
      </c>
      <c r="AR118" s="176" t="n">
        <f aca="false">SUM(AP118/$AN$2)</f>
        <v>4512.57548609729</v>
      </c>
      <c r="AS118" s="188" t="n">
        <f aca="false">SUM(AS119)</f>
        <v>35000</v>
      </c>
      <c r="AT118" s="188" t="n">
        <f aca="false">SUM(AT119)</f>
        <v>0</v>
      </c>
      <c r="AU118" s="176" t="n">
        <f aca="false">SUM(AU119)</f>
        <v>1493.9</v>
      </c>
      <c r="AV118" s="177" t="n">
        <f aca="false">SUM(AU118/AR118*100)</f>
        <v>33.1052633823529</v>
      </c>
      <c r="BB118" s="19" t="n">
        <f aca="false">SUM(AW118+AX118+AY118+AZ118+BA118)</f>
        <v>0</v>
      </c>
      <c r="BC118" s="143" t="n">
        <f aca="false">SUM(AU118-BB118)</f>
        <v>1493.9</v>
      </c>
    </row>
    <row r="119" customFormat="false" ht="12.75" hidden="false" customHeight="false" outlineLevel="0" collapsed="false">
      <c r="A119" s="178"/>
      <c r="B119" s="172"/>
      <c r="C119" s="172"/>
      <c r="D119" s="172"/>
      <c r="E119" s="172"/>
      <c r="F119" s="172"/>
      <c r="G119" s="172"/>
      <c r="H119" s="172"/>
      <c r="I119" s="185" t="s">
        <v>209</v>
      </c>
      <c r="J119" s="186"/>
      <c r="K119" s="187" t="n">
        <f aca="false">SUM(K121)</f>
        <v>13210.38</v>
      </c>
      <c r="L119" s="187" t="n">
        <f aca="false">SUM(L121)</f>
        <v>11000</v>
      </c>
      <c r="M119" s="187" t="n">
        <f aca="false">SUM(M121)</f>
        <v>11000</v>
      </c>
      <c r="N119" s="187" t="n">
        <f aca="false">SUM(N121)</f>
        <v>13000</v>
      </c>
      <c r="O119" s="187" t="n">
        <f aca="false">SUM(O121)</f>
        <v>13000</v>
      </c>
      <c r="P119" s="187" t="n">
        <f aca="false">SUM(P121)</f>
        <v>10000</v>
      </c>
      <c r="Q119" s="187" t="n">
        <f aca="false">SUM(Q121)</f>
        <v>10000</v>
      </c>
      <c r="R119" s="187" t="n">
        <f aca="false">SUM(R121)</f>
        <v>4750.33</v>
      </c>
      <c r="S119" s="187" t="n">
        <f aca="false">SUM(S121)</f>
        <v>10000</v>
      </c>
      <c r="T119" s="187" t="n">
        <f aca="false">SUM(T121)</f>
        <v>4705.82</v>
      </c>
      <c r="U119" s="187" t="n">
        <f aca="false">SUM(U121)</f>
        <v>0</v>
      </c>
      <c r="V119" s="187" t="n">
        <f aca="false">SUM(V121)</f>
        <v>100</v>
      </c>
      <c r="W119" s="187" t="n">
        <f aca="false">SUM(W121)</f>
        <v>10000</v>
      </c>
      <c r="X119" s="187" t="n">
        <f aca="false">SUM(X121)</f>
        <v>20000</v>
      </c>
      <c r="Y119" s="187" t="n">
        <f aca="false">SUM(Y121)</f>
        <v>8000</v>
      </c>
      <c r="Z119" s="187" t="n">
        <f aca="false">SUM(Z121)</f>
        <v>11000</v>
      </c>
      <c r="AA119" s="187" t="n">
        <f aca="false">SUM(AA121)</f>
        <v>10000</v>
      </c>
      <c r="AB119" s="187" t="n">
        <f aca="false">SUM(AB121)</f>
        <v>6404.21</v>
      </c>
      <c r="AC119" s="187" t="n">
        <f aca="false">SUM(AC121)</f>
        <v>13000</v>
      </c>
      <c r="AD119" s="187" t="n">
        <f aca="false">SUM(AD121)</f>
        <v>20000</v>
      </c>
      <c r="AE119" s="187" t="n">
        <f aca="false">SUM(AE121)</f>
        <v>0</v>
      </c>
      <c r="AF119" s="187" t="n">
        <f aca="false">SUM(AF121)</f>
        <v>0</v>
      </c>
      <c r="AG119" s="187" t="n">
        <f aca="false">SUM(AG121)</f>
        <v>20000</v>
      </c>
      <c r="AH119" s="187" t="n">
        <f aca="false">SUM(AH121)</f>
        <v>15827.68</v>
      </c>
      <c r="AI119" s="187" t="n">
        <f aca="false">SUM(AI121)</f>
        <v>20000</v>
      </c>
      <c r="AJ119" s="187" t="n">
        <f aca="false">SUM(AJ121)</f>
        <v>8448.85</v>
      </c>
      <c r="AK119" s="187" t="n">
        <f aca="false">SUM(AK121)</f>
        <v>20000</v>
      </c>
      <c r="AL119" s="187" t="n">
        <f aca="false">SUM(AL121)</f>
        <v>0</v>
      </c>
      <c r="AM119" s="187" t="n">
        <f aca="false">SUM(AM121)</f>
        <v>0</v>
      </c>
      <c r="AN119" s="187" t="n">
        <f aca="false">SUM(AN121)</f>
        <v>20000</v>
      </c>
      <c r="AO119" s="176" t="n">
        <f aca="false">SUM(AN119/$AN$2)</f>
        <v>2654.45616829252</v>
      </c>
      <c r="AP119" s="188" t="n">
        <f aca="false">SUM(AP121)</f>
        <v>34000</v>
      </c>
      <c r="AQ119" s="188" t="n">
        <f aca="false">SUM(AQ121)</f>
        <v>0</v>
      </c>
      <c r="AR119" s="176" t="n">
        <f aca="false">SUM(AP119/$AN$2)</f>
        <v>4512.57548609729</v>
      </c>
      <c r="AS119" s="188" t="n">
        <f aca="false">SUM(AS121)</f>
        <v>35000</v>
      </c>
      <c r="AT119" s="188" t="n">
        <f aca="false">SUM(AT121)</f>
        <v>0</v>
      </c>
      <c r="AU119" s="176" t="n">
        <f aca="false">SUM(AU120)</f>
        <v>1493.9</v>
      </c>
      <c r="AV119" s="177" t="n">
        <f aca="false">SUM(AU119/AR119*100)</f>
        <v>33.1052633823529</v>
      </c>
      <c r="BB119" s="19" t="n">
        <f aca="false">SUM(AW119+AX119+AY119+AZ119+BA119)</f>
        <v>0</v>
      </c>
      <c r="BC119" s="143" t="n">
        <f aca="false">SUM(AU119-BB119)</f>
        <v>1493.9</v>
      </c>
    </row>
    <row r="120" customFormat="false" ht="12.75" hidden="false" customHeight="false" outlineLevel="0" collapsed="false">
      <c r="A120" s="178"/>
      <c r="B120" s="172" t="s">
        <v>210</v>
      </c>
      <c r="C120" s="172"/>
      <c r="D120" s="172"/>
      <c r="E120" s="172"/>
      <c r="F120" s="172"/>
      <c r="G120" s="172"/>
      <c r="H120" s="172"/>
      <c r="I120" s="185" t="s">
        <v>211</v>
      </c>
      <c r="J120" s="186" t="s">
        <v>114</v>
      </c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76" t="n">
        <f aca="false">SUM(AN120/$AN$2)</f>
        <v>0</v>
      </c>
      <c r="AP120" s="188" t="n">
        <v>34000</v>
      </c>
      <c r="AQ120" s="188"/>
      <c r="AR120" s="176" t="n">
        <f aca="false">SUM(AP120/$AN$2)</f>
        <v>4512.57548609729</v>
      </c>
      <c r="AS120" s="188" t="n">
        <v>35000</v>
      </c>
      <c r="AT120" s="188"/>
      <c r="AU120" s="176" t="n">
        <f aca="false">SUM(AU121)</f>
        <v>1493.9</v>
      </c>
      <c r="AV120" s="177" t="n">
        <f aca="false">SUM(AU120/AR120*100)</f>
        <v>33.1052633823529</v>
      </c>
      <c r="BC120" s="143" t="n">
        <f aca="false">SUM(AU120-BB120)</f>
        <v>1493.9</v>
      </c>
    </row>
    <row r="121" customFormat="false" ht="12.75" hidden="false" customHeight="false" outlineLevel="0" collapsed="false">
      <c r="A121" s="189"/>
      <c r="B121" s="190"/>
      <c r="C121" s="190"/>
      <c r="D121" s="190"/>
      <c r="E121" s="190"/>
      <c r="F121" s="190"/>
      <c r="G121" s="190"/>
      <c r="H121" s="190"/>
      <c r="I121" s="191" t="n">
        <v>3</v>
      </c>
      <c r="J121" s="84" t="s">
        <v>64</v>
      </c>
      <c r="K121" s="192" t="n">
        <f aca="false">SUM(K122)</f>
        <v>13210.38</v>
      </c>
      <c r="L121" s="192" t="n">
        <f aca="false">SUM(L122)</f>
        <v>11000</v>
      </c>
      <c r="M121" s="192" t="n">
        <f aca="false">SUM(M122)</f>
        <v>11000</v>
      </c>
      <c r="N121" s="192" t="n">
        <f aca="false">SUM(N122)</f>
        <v>13000</v>
      </c>
      <c r="O121" s="192" t="n">
        <f aca="false">SUM(O122)</f>
        <v>13000</v>
      </c>
      <c r="P121" s="192" t="n">
        <f aca="false">SUM(P122)</f>
        <v>10000</v>
      </c>
      <c r="Q121" s="192" t="n">
        <f aca="false">SUM(Q122)</f>
        <v>10000</v>
      </c>
      <c r="R121" s="192" t="n">
        <f aca="false">SUM(R122)</f>
        <v>4750.33</v>
      </c>
      <c r="S121" s="192" t="n">
        <f aca="false">SUM(S122)</f>
        <v>10000</v>
      </c>
      <c r="T121" s="192" t="n">
        <f aca="false">SUM(T122)</f>
        <v>4705.82</v>
      </c>
      <c r="U121" s="192" t="n">
        <f aca="false">SUM(U122)</f>
        <v>0</v>
      </c>
      <c r="V121" s="192" t="n">
        <f aca="false">SUM(V122)</f>
        <v>100</v>
      </c>
      <c r="W121" s="192" t="n">
        <f aca="false">SUM(W122)</f>
        <v>10000</v>
      </c>
      <c r="X121" s="192" t="n">
        <f aca="false">SUM(X122)</f>
        <v>20000</v>
      </c>
      <c r="Y121" s="192" t="n">
        <f aca="false">SUM(Y122)</f>
        <v>8000</v>
      </c>
      <c r="Z121" s="192" t="n">
        <f aca="false">SUM(Z122)</f>
        <v>11000</v>
      </c>
      <c r="AA121" s="192" t="n">
        <f aca="false">SUM(AA122)</f>
        <v>10000</v>
      </c>
      <c r="AB121" s="192" t="n">
        <f aca="false">SUM(AB122)</f>
        <v>6404.21</v>
      </c>
      <c r="AC121" s="192" t="n">
        <f aca="false">SUM(AC122)</f>
        <v>13000</v>
      </c>
      <c r="AD121" s="192" t="n">
        <f aca="false">SUM(AD122)</f>
        <v>20000</v>
      </c>
      <c r="AE121" s="192" t="n">
        <f aca="false">SUM(AE122)</f>
        <v>0</v>
      </c>
      <c r="AF121" s="192" t="n">
        <f aca="false">SUM(AF122)</f>
        <v>0</v>
      </c>
      <c r="AG121" s="192" t="n">
        <f aca="false">SUM(AG122)</f>
        <v>20000</v>
      </c>
      <c r="AH121" s="192" t="n">
        <f aca="false">SUM(AH122)</f>
        <v>15827.68</v>
      </c>
      <c r="AI121" s="192" t="n">
        <f aca="false">SUM(AI122)</f>
        <v>20000</v>
      </c>
      <c r="AJ121" s="192" t="n">
        <f aca="false">SUM(AJ122)</f>
        <v>8448.85</v>
      </c>
      <c r="AK121" s="192" t="n">
        <f aca="false">SUM(AK122)</f>
        <v>20000</v>
      </c>
      <c r="AL121" s="192" t="n">
        <f aca="false">SUM(AL122)</f>
        <v>0</v>
      </c>
      <c r="AM121" s="192" t="n">
        <f aca="false">SUM(AM122)</f>
        <v>0</v>
      </c>
      <c r="AN121" s="192" t="n">
        <f aca="false">SUM(AN122)</f>
        <v>20000</v>
      </c>
      <c r="AO121" s="176" t="n">
        <f aca="false">SUM(AN121/$AN$2)</f>
        <v>2654.45616829252</v>
      </c>
      <c r="AP121" s="176" t="n">
        <f aca="false">SUM(AP122)</f>
        <v>34000</v>
      </c>
      <c r="AQ121" s="176" t="n">
        <f aca="false">SUM(AQ122)</f>
        <v>0</v>
      </c>
      <c r="AR121" s="176" t="n">
        <f aca="false">SUM(AP121/$AN$2)</f>
        <v>4512.57548609729</v>
      </c>
      <c r="AS121" s="176" t="n">
        <f aca="false">SUM(AS122)</f>
        <v>35000</v>
      </c>
      <c r="AT121" s="176" t="n">
        <f aca="false">SUM(AT122)</f>
        <v>0</v>
      </c>
      <c r="AU121" s="176" t="n">
        <f aca="false">SUM(AU122)</f>
        <v>1493.9</v>
      </c>
      <c r="AV121" s="177" t="n">
        <f aca="false">SUM(AU121/AR121*100)</f>
        <v>33.1052633823529</v>
      </c>
      <c r="BB121" s="19" t="n">
        <f aca="false">SUM(AW121+AX121+AY121+AZ121+BA121)</f>
        <v>0</v>
      </c>
      <c r="BC121" s="143" t="n">
        <f aca="false">SUM(AU121-BB121)</f>
        <v>1493.9</v>
      </c>
    </row>
    <row r="122" customFormat="false" ht="12.75" hidden="false" customHeight="false" outlineLevel="0" collapsed="false">
      <c r="A122" s="189"/>
      <c r="B122" s="190"/>
      <c r="C122" s="190"/>
      <c r="D122" s="190"/>
      <c r="E122" s="190"/>
      <c r="F122" s="190"/>
      <c r="G122" s="190"/>
      <c r="H122" s="190"/>
      <c r="I122" s="191" t="n">
        <v>34</v>
      </c>
      <c r="J122" s="84" t="s">
        <v>67</v>
      </c>
      <c r="K122" s="192" t="n">
        <f aca="false">SUM(K123)</f>
        <v>13210.38</v>
      </c>
      <c r="L122" s="192" t="n">
        <f aca="false">SUM(L123)</f>
        <v>11000</v>
      </c>
      <c r="M122" s="192" t="n">
        <f aca="false">SUM(M123)</f>
        <v>11000</v>
      </c>
      <c r="N122" s="192" t="n">
        <f aca="false">SUM(N123)</f>
        <v>13000</v>
      </c>
      <c r="O122" s="192" t="n">
        <f aca="false">SUM(O123)</f>
        <v>13000</v>
      </c>
      <c r="P122" s="192" t="n">
        <f aca="false">SUM(P123)</f>
        <v>10000</v>
      </c>
      <c r="Q122" s="192" t="n">
        <f aca="false">SUM(Q123)</f>
        <v>10000</v>
      </c>
      <c r="R122" s="192" t="n">
        <f aca="false">SUM(R123)</f>
        <v>4750.33</v>
      </c>
      <c r="S122" s="192" t="n">
        <f aca="false">SUM(S123)</f>
        <v>10000</v>
      </c>
      <c r="T122" s="192" t="n">
        <f aca="false">SUM(T123)</f>
        <v>4705.82</v>
      </c>
      <c r="U122" s="192" t="n">
        <f aca="false">SUM(U123)</f>
        <v>0</v>
      </c>
      <c r="V122" s="192" t="n">
        <f aca="false">SUM(V123)</f>
        <v>100</v>
      </c>
      <c r="W122" s="192" t="n">
        <f aca="false">SUM(W123)</f>
        <v>10000</v>
      </c>
      <c r="X122" s="192" t="n">
        <f aca="false">SUM(X123)</f>
        <v>20000</v>
      </c>
      <c r="Y122" s="192" t="n">
        <f aca="false">SUM(Y123)</f>
        <v>8000</v>
      </c>
      <c r="Z122" s="192" t="n">
        <f aca="false">SUM(Z123)</f>
        <v>11000</v>
      </c>
      <c r="AA122" s="192" t="n">
        <f aca="false">SUM(AA123)</f>
        <v>10000</v>
      </c>
      <c r="AB122" s="192" t="n">
        <f aca="false">SUM(AB123)</f>
        <v>6404.21</v>
      </c>
      <c r="AC122" s="192" t="n">
        <f aca="false">SUM(AC123)</f>
        <v>13000</v>
      </c>
      <c r="AD122" s="192" t="n">
        <f aca="false">SUM(AD123)</f>
        <v>20000</v>
      </c>
      <c r="AE122" s="192" t="n">
        <f aca="false">SUM(AE123)</f>
        <v>0</v>
      </c>
      <c r="AF122" s="192" t="n">
        <f aca="false">SUM(AF123)</f>
        <v>0</v>
      </c>
      <c r="AG122" s="192" t="n">
        <f aca="false">SUM(AG123)</f>
        <v>20000</v>
      </c>
      <c r="AH122" s="192" t="n">
        <f aca="false">SUM(AH123)</f>
        <v>15827.68</v>
      </c>
      <c r="AI122" s="192" t="n">
        <f aca="false">SUM(AI123)</f>
        <v>20000</v>
      </c>
      <c r="AJ122" s="192" t="n">
        <f aca="false">SUM(AJ123)</f>
        <v>8448.85</v>
      </c>
      <c r="AK122" s="192" t="n">
        <f aca="false">SUM(AK123)</f>
        <v>20000</v>
      </c>
      <c r="AL122" s="192" t="n">
        <f aca="false">SUM(AL123)</f>
        <v>0</v>
      </c>
      <c r="AM122" s="192" t="n">
        <f aca="false">SUM(AM123)</f>
        <v>0</v>
      </c>
      <c r="AN122" s="192" t="n">
        <f aca="false">SUM(AN123)</f>
        <v>20000</v>
      </c>
      <c r="AO122" s="176" t="n">
        <f aca="false">SUM(AN122/$AN$2)</f>
        <v>2654.45616829252</v>
      </c>
      <c r="AP122" s="176" t="n">
        <f aca="false">SUM(AP123)</f>
        <v>34000</v>
      </c>
      <c r="AQ122" s="176"/>
      <c r="AR122" s="176" t="n">
        <f aca="false">SUM(AP122/$AN$2)</f>
        <v>4512.57548609729</v>
      </c>
      <c r="AS122" s="176" t="n">
        <v>35000</v>
      </c>
      <c r="AT122" s="176"/>
      <c r="AU122" s="176" t="n">
        <f aca="false">SUM(AU123)</f>
        <v>1493.9</v>
      </c>
      <c r="AV122" s="177" t="n">
        <f aca="false">SUM(AU122/AR122*100)</f>
        <v>33.1052633823529</v>
      </c>
      <c r="BB122" s="19" t="n">
        <f aca="false">SUM(AW122+AX122+AY122+AZ122+BA122)</f>
        <v>0</v>
      </c>
      <c r="BC122" s="143" t="n">
        <f aca="false">SUM(AU122-BB122)</f>
        <v>1493.9</v>
      </c>
    </row>
    <row r="123" customFormat="false" ht="12.75" hidden="false" customHeight="false" outlineLevel="0" collapsed="false">
      <c r="A123" s="193"/>
      <c r="B123" s="194" t="s">
        <v>83</v>
      </c>
      <c r="C123" s="194"/>
      <c r="D123" s="194"/>
      <c r="E123" s="194"/>
      <c r="F123" s="194"/>
      <c r="G123" s="194"/>
      <c r="H123" s="194"/>
      <c r="I123" s="195" t="n">
        <v>343</v>
      </c>
      <c r="J123" s="196" t="s">
        <v>309</v>
      </c>
      <c r="K123" s="197" t="n">
        <f aca="false">SUM(K124)</f>
        <v>13210.38</v>
      </c>
      <c r="L123" s="197" t="n">
        <f aca="false">SUM(L124)</f>
        <v>11000</v>
      </c>
      <c r="M123" s="197" t="n">
        <f aca="false">SUM(M124)</f>
        <v>11000</v>
      </c>
      <c r="N123" s="197" t="n">
        <f aca="false">SUM(N124:N124)</f>
        <v>13000</v>
      </c>
      <c r="O123" s="197" t="n">
        <f aca="false">SUM(O124:O124)</f>
        <v>13000</v>
      </c>
      <c r="P123" s="197" t="n">
        <f aca="false">SUM(P124:P124)</f>
        <v>10000</v>
      </c>
      <c r="Q123" s="197" t="n">
        <f aca="false">SUM(Q124:Q124)</f>
        <v>10000</v>
      </c>
      <c r="R123" s="197" t="n">
        <f aca="false">SUM(R124:R124)</f>
        <v>4750.33</v>
      </c>
      <c r="S123" s="197" t="n">
        <f aca="false">SUM(S124:S124)</f>
        <v>10000</v>
      </c>
      <c r="T123" s="197" t="n">
        <f aca="false">SUM(T124:T124)</f>
        <v>4705.82</v>
      </c>
      <c r="U123" s="197" t="n">
        <f aca="false">SUM(U124:U124)</f>
        <v>0</v>
      </c>
      <c r="V123" s="197" t="n">
        <f aca="false">SUM(V124:V124)</f>
        <v>100</v>
      </c>
      <c r="W123" s="197" t="n">
        <f aca="false">SUM(W124:W124)</f>
        <v>10000</v>
      </c>
      <c r="X123" s="197" t="n">
        <f aca="false">SUM(X124:X124)</f>
        <v>20000</v>
      </c>
      <c r="Y123" s="197" t="n">
        <f aca="false">SUM(Y124:Y124)</f>
        <v>8000</v>
      </c>
      <c r="Z123" s="197" t="n">
        <f aca="false">SUM(Z124:Z124)</f>
        <v>11000</v>
      </c>
      <c r="AA123" s="197" t="n">
        <f aca="false">SUM(AA124:AA124)</f>
        <v>10000</v>
      </c>
      <c r="AB123" s="197" t="n">
        <f aca="false">SUM(AB124:AB124)</f>
        <v>6404.21</v>
      </c>
      <c r="AC123" s="197" t="n">
        <f aca="false">SUM(AC124:AC124)</f>
        <v>13000</v>
      </c>
      <c r="AD123" s="197" t="n">
        <f aca="false">SUM(AD124:AD124)</f>
        <v>20000</v>
      </c>
      <c r="AE123" s="197" t="n">
        <f aca="false">SUM(AE124:AE124)</f>
        <v>0</v>
      </c>
      <c r="AF123" s="197" t="n">
        <f aca="false">SUM(AF124:AF124)</f>
        <v>0</v>
      </c>
      <c r="AG123" s="197" t="n">
        <f aca="false">SUM(AG124:AG124)</f>
        <v>20000</v>
      </c>
      <c r="AH123" s="197" t="n">
        <f aca="false">SUM(AH124:AH124)</f>
        <v>15827.68</v>
      </c>
      <c r="AI123" s="197" t="n">
        <f aca="false">SUM(AI124:AI124)</f>
        <v>20000</v>
      </c>
      <c r="AJ123" s="197" t="n">
        <f aca="false">SUM(AJ124:AJ124)</f>
        <v>8448.85</v>
      </c>
      <c r="AK123" s="197" t="n">
        <f aca="false">SUM(AK124:AK126)</f>
        <v>20000</v>
      </c>
      <c r="AL123" s="197" t="n">
        <f aca="false">SUM(AL124:AL126)</f>
        <v>0</v>
      </c>
      <c r="AM123" s="197" t="n">
        <f aca="false">SUM(AM124:AM126)</f>
        <v>0</v>
      </c>
      <c r="AN123" s="197" t="n">
        <f aca="false">SUM(AN124:AN126)</f>
        <v>20000</v>
      </c>
      <c r="AO123" s="176" t="n">
        <f aca="false">SUM(AN123/$AN$2)</f>
        <v>2654.45616829252</v>
      </c>
      <c r="AP123" s="188" t="n">
        <f aca="false">SUM(AP124:AP126)</f>
        <v>34000</v>
      </c>
      <c r="AQ123" s="188"/>
      <c r="AR123" s="176" t="n">
        <f aca="false">SUM(AP123/$AN$2)</f>
        <v>4512.57548609729</v>
      </c>
      <c r="AS123" s="188"/>
      <c r="AT123" s="188"/>
      <c r="AU123" s="176" t="n">
        <f aca="false">SUM(AU124:AU126)</f>
        <v>1493.9</v>
      </c>
      <c r="AV123" s="177" t="n">
        <f aca="false">SUM(AU123/AR123*100)</f>
        <v>33.1052633823529</v>
      </c>
      <c r="BB123" s="19" t="n">
        <f aca="false">SUM(AW123+AX123+AY123+AZ123+BA123)</f>
        <v>0</v>
      </c>
      <c r="BC123" s="143" t="n">
        <f aca="false">SUM(AU123-BB123)</f>
        <v>1493.9</v>
      </c>
    </row>
    <row r="124" customFormat="false" ht="12.75" hidden="false" customHeight="false" outlineLevel="0" collapsed="false">
      <c r="A124" s="193"/>
      <c r="B124" s="194"/>
      <c r="C124" s="194"/>
      <c r="D124" s="194"/>
      <c r="E124" s="194"/>
      <c r="F124" s="194"/>
      <c r="G124" s="194"/>
      <c r="H124" s="194"/>
      <c r="I124" s="195" t="n">
        <v>34311</v>
      </c>
      <c r="J124" s="196" t="s">
        <v>310</v>
      </c>
      <c r="K124" s="197" t="n">
        <v>13210.38</v>
      </c>
      <c r="L124" s="197" t="n">
        <v>11000</v>
      </c>
      <c r="M124" s="197" t="n">
        <v>11000</v>
      </c>
      <c r="N124" s="197" t="n">
        <v>13000</v>
      </c>
      <c r="O124" s="197" t="n">
        <v>13000</v>
      </c>
      <c r="P124" s="197" t="n">
        <v>10000</v>
      </c>
      <c r="Q124" s="197" t="n">
        <v>10000</v>
      </c>
      <c r="R124" s="197" t="n">
        <v>4750.33</v>
      </c>
      <c r="S124" s="197" t="n">
        <v>10000</v>
      </c>
      <c r="T124" s="197" t="n">
        <v>4705.82</v>
      </c>
      <c r="U124" s="197"/>
      <c r="V124" s="176" t="n">
        <f aca="false">S124/P124*100</f>
        <v>100</v>
      </c>
      <c r="W124" s="188" t="n">
        <v>10000</v>
      </c>
      <c r="X124" s="197" t="n">
        <v>20000</v>
      </c>
      <c r="Y124" s="197" t="n">
        <v>8000</v>
      </c>
      <c r="Z124" s="197" t="n">
        <v>11000</v>
      </c>
      <c r="AA124" s="197" t="n">
        <v>10000</v>
      </c>
      <c r="AB124" s="197" t="n">
        <v>6404.21</v>
      </c>
      <c r="AC124" s="197" t="n">
        <v>13000</v>
      </c>
      <c r="AD124" s="197" t="n">
        <v>20000</v>
      </c>
      <c r="AE124" s="197"/>
      <c r="AF124" s="197"/>
      <c r="AG124" s="198" t="n">
        <f aca="false">SUM(AD124+AE124-AF124)</f>
        <v>20000</v>
      </c>
      <c r="AH124" s="197" t="n">
        <v>15827.68</v>
      </c>
      <c r="AI124" s="197" t="n">
        <v>20000</v>
      </c>
      <c r="AJ124" s="129" t="n">
        <v>8448.85</v>
      </c>
      <c r="AK124" s="197" t="n">
        <v>20000</v>
      </c>
      <c r="AL124" s="197"/>
      <c r="AM124" s="197"/>
      <c r="AN124" s="129" t="n">
        <f aca="false">SUM(AK124+AL124-AM124)</f>
        <v>20000</v>
      </c>
      <c r="AO124" s="176" t="n">
        <f aca="false">SUM(AN124/$AN$2)</f>
        <v>2654.45616829252</v>
      </c>
      <c r="AP124" s="131" t="n">
        <v>15000</v>
      </c>
      <c r="AQ124" s="131"/>
      <c r="AR124" s="176" t="n">
        <f aca="false">SUM(AP124/$AN$2)</f>
        <v>1990.84212621939</v>
      </c>
      <c r="AS124" s="131"/>
      <c r="AT124" s="131"/>
      <c r="AU124" s="176" t="n">
        <v>1376.03</v>
      </c>
      <c r="AV124" s="177" t="n">
        <f aca="false">SUM(AU124/AR124*100)</f>
        <v>69.1179869</v>
      </c>
      <c r="AW124" s="176" t="n">
        <v>1376.03</v>
      </c>
      <c r="BB124" s="19" t="n">
        <f aca="false">SUM(AW124+AX124+AY124+AZ124+BA124)</f>
        <v>1376.03</v>
      </c>
      <c r="BC124" s="143" t="n">
        <f aca="false">SUM(AU124-BB124)</f>
        <v>0</v>
      </c>
    </row>
    <row r="125" customFormat="false" ht="12.75" hidden="false" customHeight="false" outlineLevel="0" collapsed="false">
      <c r="A125" s="193"/>
      <c r="B125" s="194"/>
      <c r="C125" s="194"/>
      <c r="D125" s="194"/>
      <c r="E125" s="194"/>
      <c r="F125" s="194"/>
      <c r="G125" s="194"/>
      <c r="H125" s="194"/>
      <c r="I125" s="195" t="n">
        <v>34312</v>
      </c>
      <c r="J125" s="196" t="s">
        <v>311</v>
      </c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76"/>
      <c r="W125" s="188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8"/>
      <c r="AH125" s="197"/>
      <c r="AI125" s="197"/>
      <c r="AJ125" s="129"/>
      <c r="AK125" s="197"/>
      <c r="AL125" s="197"/>
      <c r="AM125" s="197"/>
      <c r="AN125" s="129"/>
      <c r="AO125" s="176" t="n">
        <f aca="false">SUM(AN125/$AN$2)</f>
        <v>0</v>
      </c>
      <c r="AP125" s="131" t="n">
        <v>18000</v>
      </c>
      <c r="AQ125" s="131"/>
      <c r="AR125" s="176" t="n">
        <f aca="false">SUM(AP125/$AN$2)</f>
        <v>2389.01055146327</v>
      </c>
      <c r="AS125" s="131"/>
      <c r="AT125" s="131"/>
      <c r="AU125" s="176" t="n">
        <v>99.88</v>
      </c>
      <c r="AV125" s="177" t="n">
        <f aca="false">SUM(AU125/AR125*100)</f>
        <v>4.18081033333333</v>
      </c>
      <c r="AW125" s="176" t="n">
        <v>99.88</v>
      </c>
      <c r="BB125" s="19" t="n">
        <f aca="false">SUM(AW125+AX125+AY125+AZ125+BA125)</f>
        <v>99.88</v>
      </c>
      <c r="BC125" s="143" t="n">
        <f aca="false">SUM(AU125-BB125)</f>
        <v>0</v>
      </c>
    </row>
    <row r="126" customFormat="false" ht="12.75" hidden="false" customHeight="false" outlineLevel="0" collapsed="false">
      <c r="A126" s="193"/>
      <c r="B126" s="194"/>
      <c r="C126" s="194"/>
      <c r="D126" s="194"/>
      <c r="E126" s="194"/>
      <c r="F126" s="194"/>
      <c r="G126" s="194"/>
      <c r="H126" s="194"/>
      <c r="I126" s="195" t="n">
        <v>34315</v>
      </c>
      <c r="J126" s="196" t="s">
        <v>312</v>
      </c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76"/>
      <c r="W126" s="188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8"/>
      <c r="AH126" s="197"/>
      <c r="AI126" s="197"/>
      <c r="AJ126" s="129"/>
      <c r="AK126" s="197"/>
      <c r="AL126" s="197"/>
      <c r="AM126" s="197"/>
      <c r="AN126" s="129"/>
      <c r="AO126" s="176" t="n">
        <f aca="false">SUM(AN126/$AN$2)</f>
        <v>0</v>
      </c>
      <c r="AP126" s="131" t="n">
        <v>1000</v>
      </c>
      <c r="AQ126" s="131"/>
      <c r="AR126" s="176" t="n">
        <f aca="false">SUM(AP126/$AN$2)</f>
        <v>132.722808414626</v>
      </c>
      <c r="AS126" s="131"/>
      <c r="AT126" s="131"/>
      <c r="AU126" s="176" t="n">
        <v>17.99</v>
      </c>
      <c r="AV126" s="177" t="n">
        <f aca="false">SUM(AU126/AR126*100)</f>
        <v>13.5545655</v>
      </c>
      <c r="AW126" s="176" t="n">
        <v>17.99</v>
      </c>
      <c r="BB126" s="19" t="n">
        <f aca="false">SUM(AW126+AX126+AY126+AZ126+BA126)</f>
        <v>17.99</v>
      </c>
      <c r="BC126" s="143" t="n">
        <f aca="false">SUM(AU126-BB126)</f>
        <v>0</v>
      </c>
    </row>
    <row r="127" customFormat="false" ht="12.75" hidden="false" customHeight="false" outlineLevel="0" collapsed="false">
      <c r="A127" s="178" t="s">
        <v>313</v>
      </c>
      <c r="B127" s="172"/>
      <c r="C127" s="172"/>
      <c r="D127" s="172"/>
      <c r="E127" s="172"/>
      <c r="F127" s="172"/>
      <c r="G127" s="172"/>
      <c r="H127" s="172"/>
      <c r="I127" s="185" t="s">
        <v>314</v>
      </c>
      <c r="J127" s="186" t="s">
        <v>315</v>
      </c>
      <c r="K127" s="187" t="n">
        <f aca="false">SUM(K128)</f>
        <v>17615</v>
      </c>
      <c r="L127" s="187" t="n">
        <f aca="false">SUM(L128)</f>
        <v>0</v>
      </c>
      <c r="M127" s="187" t="n">
        <f aca="false">SUM(M128)</f>
        <v>0</v>
      </c>
      <c r="N127" s="187" t="n">
        <f aca="false">SUM(N128)</f>
        <v>36000</v>
      </c>
      <c r="O127" s="187" t="n">
        <f aca="false">SUM(O128)</f>
        <v>36000</v>
      </c>
      <c r="P127" s="187" t="n">
        <f aca="false">SUM(P128)</f>
        <v>55000</v>
      </c>
      <c r="Q127" s="187" t="n">
        <f aca="false">SUM(Q128)</f>
        <v>55000</v>
      </c>
      <c r="R127" s="187" t="n">
        <f aca="false">SUM(R128)</f>
        <v>15657</v>
      </c>
      <c r="S127" s="187" t="e">
        <f aca="false">SUM(S128)</f>
        <v>#REF!</v>
      </c>
      <c r="T127" s="187" t="e">
        <f aca="false">SUM(T128)</f>
        <v>#REF!</v>
      </c>
      <c r="U127" s="187" t="e">
        <f aca="false">SUM(U128)</f>
        <v>#REF!</v>
      </c>
      <c r="V127" s="187" t="e">
        <f aca="false">SUM(V128)</f>
        <v>#DIV/0!</v>
      </c>
      <c r="W127" s="187" t="n">
        <f aca="false">SUM(W128)</f>
        <v>110020</v>
      </c>
      <c r="X127" s="187" t="n">
        <f aca="false">SUM(X128)</f>
        <v>230000</v>
      </c>
      <c r="Y127" s="187" t="n">
        <f aca="false">SUM(Y128)</f>
        <v>375000</v>
      </c>
      <c r="Z127" s="187" t="n">
        <f aca="false">SUM(Z128)</f>
        <v>415000</v>
      </c>
      <c r="AA127" s="187" t="n">
        <f aca="false">SUM(AA128)</f>
        <v>282000</v>
      </c>
      <c r="AB127" s="187" t="n">
        <f aca="false">SUM(AB128)</f>
        <v>82653.65</v>
      </c>
      <c r="AC127" s="187" t="n">
        <f aca="false">SUM(AC128)</f>
        <v>590000</v>
      </c>
      <c r="AD127" s="187" t="n">
        <f aca="false">SUM(AD128)</f>
        <v>390000</v>
      </c>
      <c r="AE127" s="187" t="n">
        <f aca="false">SUM(AE128)</f>
        <v>0</v>
      </c>
      <c r="AF127" s="187" t="n">
        <f aca="false">SUM(AF128)</f>
        <v>0</v>
      </c>
      <c r="AG127" s="187" t="n">
        <f aca="false">SUM(AG128)</f>
        <v>390000</v>
      </c>
      <c r="AH127" s="187" t="n">
        <f aca="false">SUM(AH128)</f>
        <v>154491.43</v>
      </c>
      <c r="AI127" s="187" t="n">
        <f aca="false">SUM(AI128)</f>
        <v>207000</v>
      </c>
      <c r="AJ127" s="187" t="n">
        <f aca="false">SUM(AJ128)</f>
        <v>14429.98</v>
      </c>
      <c r="AK127" s="187" t="n">
        <f aca="false">SUM(AK128)</f>
        <v>315000</v>
      </c>
      <c r="AL127" s="187" t="n">
        <f aca="false">SUM(AL128)</f>
        <v>75000</v>
      </c>
      <c r="AM127" s="187" t="n">
        <f aca="false">SUM(AM128)</f>
        <v>200000</v>
      </c>
      <c r="AN127" s="187" t="n">
        <f aca="false">SUM(AN128)</f>
        <v>190000</v>
      </c>
      <c r="AO127" s="176" t="n">
        <f aca="false">SUM(AN127/$AN$2)</f>
        <v>25217.333598779</v>
      </c>
      <c r="AP127" s="188" t="n">
        <f aca="false">SUM(AP128)</f>
        <v>315000</v>
      </c>
      <c r="AQ127" s="188" t="n">
        <f aca="false">SUM(AQ128)</f>
        <v>0</v>
      </c>
      <c r="AR127" s="176" t="n">
        <f aca="false">SUM(AP127/$AN$2)</f>
        <v>41807.6846506072</v>
      </c>
      <c r="AS127" s="188" t="n">
        <f aca="false">SUM(AS128)</f>
        <v>350000</v>
      </c>
      <c r="AT127" s="188" t="n">
        <f aca="false">SUM(AT128)</f>
        <v>0</v>
      </c>
      <c r="AU127" s="176" t="n">
        <f aca="false">SUM(AU128)</f>
        <v>24750.01</v>
      </c>
      <c r="AV127" s="177" t="n">
        <f aca="false">SUM(AU127/AR127*100)</f>
        <v>59.1996667761905</v>
      </c>
      <c r="BB127" s="19" t="n">
        <f aca="false">SUM(AW127+AX127+AY127+AZ127+BA127)</f>
        <v>0</v>
      </c>
      <c r="BC127" s="143" t="n">
        <f aca="false">SUM(AU127-BB127)</f>
        <v>24750.01</v>
      </c>
    </row>
    <row r="128" customFormat="false" ht="12.75" hidden="false" customHeight="false" outlineLevel="0" collapsed="false">
      <c r="A128" s="178"/>
      <c r="B128" s="172"/>
      <c r="C128" s="172"/>
      <c r="D128" s="172"/>
      <c r="E128" s="172"/>
      <c r="F128" s="172"/>
      <c r="G128" s="172"/>
      <c r="H128" s="172"/>
      <c r="I128" s="185" t="s">
        <v>209</v>
      </c>
      <c r="J128" s="186"/>
      <c r="K128" s="187" t="n">
        <f aca="false">SUM(K131)</f>
        <v>17615</v>
      </c>
      <c r="L128" s="187" t="n">
        <f aca="false">SUM(L131)</f>
        <v>0</v>
      </c>
      <c r="M128" s="187" t="n">
        <f aca="false">SUM(M131)</f>
        <v>0</v>
      </c>
      <c r="N128" s="187" t="n">
        <f aca="false">SUM(N131)</f>
        <v>36000</v>
      </c>
      <c r="O128" s="187" t="n">
        <f aca="false">SUM(O131)</f>
        <v>36000</v>
      </c>
      <c r="P128" s="187" t="n">
        <f aca="false">SUM(P131)</f>
        <v>55000</v>
      </c>
      <c r="Q128" s="187" t="n">
        <f aca="false">SUM(Q131)</f>
        <v>55000</v>
      </c>
      <c r="R128" s="187" t="n">
        <f aca="false">SUM(R131)</f>
        <v>15657</v>
      </c>
      <c r="S128" s="187" t="e">
        <f aca="false">SUM(S131)</f>
        <v>#REF!</v>
      </c>
      <c r="T128" s="187" t="e">
        <f aca="false">SUM(T131)</f>
        <v>#REF!</v>
      </c>
      <c r="U128" s="187" t="e">
        <f aca="false">SUM(U131)</f>
        <v>#REF!</v>
      </c>
      <c r="V128" s="187" t="e">
        <f aca="false">SUM(V131)</f>
        <v>#DIV/0!</v>
      </c>
      <c r="W128" s="187" t="n">
        <f aca="false">SUM(W131)</f>
        <v>110020</v>
      </c>
      <c r="X128" s="187" t="n">
        <f aca="false">SUM(X131)</f>
        <v>230000</v>
      </c>
      <c r="Y128" s="187" t="n">
        <f aca="false">SUM(Y131)</f>
        <v>375000</v>
      </c>
      <c r="Z128" s="187" t="n">
        <f aca="false">SUM(Z131)</f>
        <v>415000</v>
      </c>
      <c r="AA128" s="187" t="n">
        <f aca="false">SUM(AA131)</f>
        <v>282000</v>
      </c>
      <c r="AB128" s="187" t="n">
        <f aca="false">SUM(AB131)</f>
        <v>82653.65</v>
      </c>
      <c r="AC128" s="187" t="n">
        <f aca="false">SUM(AC131)</f>
        <v>590000</v>
      </c>
      <c r="AD128" s="187" t="n">
        <f aca="false">SUM(AD131)</f>
        <v>390000</v>
      </c>
      <c r="AE128" s="187" t="n">
        <f aca="false">SUM(AE131)</f>
        <v>0</v>
      </c>
      <c r="AF128" s="187" t="n">
        <f aca="false">SUM(AF131)</f>
        <v>0</v>
      </c>
      <c r="AG128" s="187" t="n">
        <f aca="false">SUM(AG131)</f>
        <v>390000</v>
      </c>
      <c r="AH128" s="187" t="n">
        <f aca="false">SUM(AH131)</f>
        <v>154491.43</v>
      </c>
      <c r="AI128" s="187" t="n">
        <f aca="false">SUM(AI131)</f>
        <v>207000</v>
      </c>
      <c r="AJ128" s="187" t="n">
        <f aca="false">SUM(AJ131)</f>
        <v>14429.98</v>
      </c>
      <c r="AK128" s="187" t="n">
        <f aca="false">SUM(AK131)</f>
        <v>315000</v>
      </c>
      <c r="AL128" s="187" t="n">
        <f aca="false">SUM(AL131)</f>
        <v>75000</v>
      </c>
      <c r="AM128" s="187" t="n">
        <f aca="false">SUM(AM131)</f>
        <v>200000</v>
      </c>
      <c r="AN128" s="187" t="n">
        <f aca="false">SUM(AN131)</f>
        <v>190000</v>
      </c>
      <c r="AO128" s="176" t="n">
        <f aca="false">SUM(AN128/$AN$2)</f>
        <v>25217.333598779</v>
      </c>
      <c r="AP128" s="188" t="n">
        <f aca="false">SUM(AP131)</f>
        <v>315000</v>
      </c>
      <c r="AQ128" s="188" t="n">
        <f aca="false">SUM(AQ131)</f>
        <v>0</v>
      </c>
      <c r="AR128" s="176" t="n">
        <f aca="false">SUM(AP128/$AN$2)</f>
        <v>41807.6846506072</v>
      </c>
      <c r="AS128" s="188" t="n">
        <f aca="false">SUM(AS131)</f>
        <v>350000</v>
      </c>
      <c r="AT128" s="188" t="n">
        <f aca="false">SUM(AT131)</f>
        <v>0</v>
      </c>
      <c r="AU128" s="176" t="n">
        <f aca="false">SUM(AU131)</f>
        <v>24750.01</v>
      </c>
      <c r="AV128" s="177" t="n">
        <f aca="false">SUM(AU128/AR128*100)</f>
        <v>59.1996667761905</v>
      </c>
      <c r="BB128" s="19" t="n">
        <f aca="false">SUM(AW128+AX128+AY128+AZ128+BA128)</f>
        <v>0</v>
      </c>
      <c r="BC128" s="143" t="n">
        <f aca="false">SUM(AU128-BB128)</f>
        <v>24750.01</v>
      </c>
    </row>
    <row r="129" customFormat="false" ht="12.75" hidden="false" customHeight="false" outlineLevel="0" collapsed="false">
      <c r="A129" s="178"/>
      <c r="B129" s="172" t="s">
        <v>229</v>
      </c>
      <c r="C129" s="172"/>
      <c r="D129" s="172"/>
      <c r="E129" s="172"/>
      <c r="F129" s="172"/>
      <c r="G129" s="172"/>
      <c r="H129" s="172"/>
      <c r="I129" s="201" t="s">
        <v>230</v>
      </c>
      <c r="J129" s="186" t="s">
        <v>28</v>
      </c>
      <c r="K129" s="187"/>
      <c r="L129" s="187"/>
      <c r="M129" s="187"/>
      <c r="N129" s="187"/>
      <c r="O129" s="187"/>
      <c r="P129" s="187"/>
      <c r="Q129" s="187"/>
      <c r="R129" s="187"/>
      <c r="S129" s="187"/>
      <c r="T129" s="187"/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  <c r="AF129" s="187"/>
      <c r="AG129" s="187"/>
      <c r="AH129" s="187"/>
      <c r="AI129" s="187"/>
      <c r="AJ129" s="187"/>
      <c r="AK129" s="187"/>
      <c r="AL129" s="187"/>
      <c r="AM129" s="187"/>
      <c r="AN129" s="187"/>
      <c r="AO129" s="176" t="n">
        <f aca="false">SUM(AN129/$AN$2)</f>
        <v>0</v>
      </c>
      <c r="AP129" s="188" t="n">
        <f aca="false">SUM(AX136:AX150)</f>
        <v>693.56</v>
      </c>
      <c r="AQ129" s="188"/>
      <c r="AR129" s="176" t="n">
        <f aca="false">SUM(AP129/$AN$2)</f>
        <v>92.051231004048</v>
      </c>
      <c r="AS129" s="188" t="n">
        <v>300000</v>
      </c>
      <c r="AT129" s="188"/>
      <c r="AU129" s="176" t="n">
        <v>24056.45</v>
      </c>
      <c r="AV129" s="177" t="n">
        <f aca="false">SUM(AU129/AR129*100)</f>
        <v>26133.762403397</v>
      </c>
      <c r="BC129" s="143" t="n">
        <f aca="false">SUM(AU129-BB129)</f>
        <v>24056.45</v>
      </c>
    </row>
    <row r="130" customFormat="false" ht="12.75" hidden="false" customHeight="false" outlineLevel="0" collapsed="false">
      <c r="A130" s="178"/>
      <c r="B130" s="172" t="s">
        <v>229</v>
      </c>
      <c r="C130" s="172"/>
      <c r="D130" s="172"/>
      <c r="E130" s="172"/>
      <c r="F130" s="172"/>
      <c r="G130" s="172"/>
      <c r="H130" s="172"/>
      <c r="I130" s="201" t="s">
        <v>316</v>
      </c>
      <c r="J130" s="186" t="s">
        <v>317</v>
      </c>
      <c r="K130" s="187"/>
      <c r="L130" s="187"/>
      <c r="M130" s="187"/>
      <c r="N130" s="187"/>
      <c r="O130" s="187"/>
      <c r="P130" s="187"/>
      <c r="Q130" s="187"/>
      <c r="R130" s="187"/>
      <c r="S130" s="187"/>
      <c r="T130" s="187"/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  <c r="AF130" s="187"/>
      <c r="AG130" s="187"/>
      <c r="AH130" s="187"/>
      <c r="AI130" s="187"/>
      <c r="AJ130" s="187"/>
      <c r="AK130" s="187"/>
      <c r="AL130" s="187"/>
      <c r="AM130" s="187"/>
      <c r="AN130" s="187"/>
      <c r="AO130" s="176" t="n">
        <f aca="false">SUM(AN130/$AN$2)</f>
        <v>0</v>
      </c>
      <c r="AP130" s="188" t="n">
        <f aca="false">SUM(AZ137:AZ142)</f>
        <v>0</v>
      </c>
      <c r="AQ130" s="188"/>
      <c r="AR130" s="176" t="n">
        <f aca="false">SUM(AP130/$AN$2)</f>
        <v>0</v>
      </c>
      <c r="AS130" s="188" t="n">
        <v>50000</v>
      </c>
      <c r="AT130" s="188"/>
      <c r="AU130" s="176" t="n">
        <v>693.56</v>
      </c>
      <c r="AV130" s="177" t="n">
        <v>0</v>
      </c>
      <c r="BC130" s="143" t="n">
        <f aca="false">SUM(AU130-BB130)</f>
        <v>693.56</v>
      </c>
    </row>
    <row r="131" customFormat="false" ht="12.75" hidden="false" customHeight="false" outlineLevel="0" collapsed="false">
      <c r="A131" s="189"/>
      <c r="B131" s="190"/>
      <c r="C131" s="190"/>
      <c r="D131" s="190"/>
      <c r="E131" s="190"/>
      <c r="F131" s="190"/>
      <c r="G131" s="190"/>
      <c r="H131" s="190"/>
      <c r="I131" s="191" t="n">
        <v>4</v>
      </c>
      <c r="J131" s="84" t="s">
        <v>71</v>
      </c>
      <c r="K131" s="192" t="n">
        <f aca="false">SUM(K135)</f>
        <v>17615</v>
      </c>
      <c r="L131" s="192" t="n">
        <f aca="false">SUM(L135)</f>
        <v>0</v>
      </c>
      <c r="M131" s="192" t="n">
        <f aca="false">SUM(M135)</f>
        <v>0</v>
      </c>
      <c r="N131" s="192" t="n">
        <f aca="false">SUM(N135)</f>
        <v>36000</v>
      </c>
      <c r="O131" s="192" t="n">
        <f aca="false">SUM(O135)</f>
        <v>36000</v>
      </c>
      <c r="P131" s="192" t="n">
        <f aca="false">SUM(P135)</f>
        <v>55000</v>
      </c>
      <c r="Q131" s="192" t="n">
        <f aca="false">SUM(Q135)</f>
        <v>55000</v>
      </c>
      <c r="R131" s="192" t="n">
        <f aca="false">SUM(R135)</f>
        <v>15657</v>
      </c>
      <c r="S131" s="192" t="e">
        <f aca="false">SUM(S135)</f>
        <v>#REF!</v>
      </c>
      <c r="T131" s="192" t="e">
        <f aca="false">SUM(T135)</f>
        <v>#REF!</v>
      </c>
      <c r="U131" s="192" t="e">
        <f aca="false">SUM(U135)</f>
        <v>#REF!</v>
      </c>
      <c r="V131" s="192" t="e">
        <f aca="false">SUM(V135)</f>
        <v>#DIV/0!</v>
      </c>
      <c r="W131" s="192" t="n">
        <f aca="false">SUM(W135+W132)</f>
        <v>110020</v>
      </c>
      <c r="X131" s="176" t="n">
        <f aca="false">SUM(X135+X132)</f>
        <v>230000</v>
      </c>
      <c r="Y131" s="176" t="n">
        <f aca="false">SUM(Y135+Y132)</f>
        <v>375000</v>
      </c>
      <c r="Z131" s="176" t="n">
        <f aca="false">SUM(Z135+Z132)</f>
        <v>415000</v>
      </c>
      <c r="AA131" s="176" t="n">
        <f aca="false">SUM(AA135+AA132)</f>
        <v>282000</v>
      </c>
      <c r="AB131" s="176" t="n">
        <f aca="false">SUM(AB135+AB132)</f>
        <v>82653.65</v>
      </c>
      <c r="AC131" s="176" t="n">
        <f aca="false">SUM(AC135+AC132)</f>
        <v>590000</v>
      </c>
      <c r="AD131" s="176" t="n">
        <f aca="false">SUM(AD135+AD132)</f>
        <v>390000</v>
      </c>
      <c r="AE131" s="176" t="n">
        <f aca="false">SUM(AE135+AE132)</f>
        <v>0</v>
      </c>
      <c r="AF131" s="176" t="n">
        <f aca="false">SUM(AF135+AF132)</f>
        <v>0</v>
      </c>
      <c r="AG131" s="176" t="n">
        <f aca="false">SUM(AG135+AG132)</f>
        <v>390000</v>
      </c>
      <c r="AH131" s="176" t="n">
        <f aca="false">SUM(AH135+AH132)</f>
        <v>154491.43</v>
      </c>
      <c r="AI131" s="176" t="n">
        <f aca="false">SUM(AI135+AI132)</f>
        <v>207000</v>
      </c>
      <c r="AJ131" s="176" t="n">
        <f aca="false">SUM(AJ135+AJ132)</f>
        <v>14429.98</v>
      </c>
      <c r="AK131" s="176" t="n">
        <f aca="false">SUM(AK135+AK132)</f>
        <v>315000</v>
      </c>
      <c r="AL131" s="176" t="n">
        <f aca="false">SUM(AL135+AL132)</f>
        <v>75000</v>
      </c>
      <c r="AM131" s="176" t="n">
        <f aca="false">SUM(AM135+AM132)</f>
        <v>200000</v>
      </c>
      <c r="AN131" s="176" t="n">
        <f aca="false">SUM(AN135+AN132)</f>
        <v>190000</v>
      </c>
      <c r="AO131" s="176" t="n">
        <f aca="false">SUM(AN131/$AN$2)</f>
        <v>25217.333598779</v>
      </c>
      <c r="AP131" s="176" t="n">
        <f aca="false">SUM(AP135+AP132)</f>
        <v>315000</v>
      </c>
      <c r="AQ131" s="176" t="n">
        <f aca="false">SUM(AQ135+AQ132)</f>
        <v>0</v>
      </c>
      <c r="AR131" s="176" t="n">
        <f aca="false">SUM(AP131/$AN$2)</f>
        <v>41807.6846506072</v>
      </c>
      <c r="AS131" s="176" t="n">
        <f aca="false">SUM(AS135+AS132)</f>
        <v>350000</v>
      </c>
      <c r="AT131" s="176" t="n">
        <f aca="false">SUM(AT135+AT132)</f>
        <v>0</v>
      </c>
      <c r="AU131" s="176" t="n">
        <f aca="false">SUM(AU135)</f>
        <v>24750.01</v>
      </c>
      <c r="AV131" s="177" t="n">
        <f aca="false">SUM(AU131/AR131*100)</f>
        <v>59.1996667761905</v>
      </c>
      <c r="BB131" s="19" t="n">
        <f aca="false">SUM(AW131+AX131+AY131+AZ131+BA131)</f>
        <v>0</v>
      </c>
      <c r="BC131" s="143" t="n">
        <f aca="false">SUM(AU131-BB131)</f>
        <v>24750.01</v>
      </c>
    </row>
    <row r="132" customFormat="false" ht="12.75" hidden="true" customHeight="false" outlineLevel="0" collapsed="false">
      <c r="A132" s="189"/>
      <c r="B132" s="190"/>
      <c r="C132" s="190"/>
      <c r="D132" s="190"/>
      <c r="E132" s="190"/>
      <c r="F132" s="190"/>
      <c r="G132" s="190"/>
      <c r="H132" s="190"/>
      <c r="I132" s="191" t="n">
        <v>41</v>
      </c>
      <c r="J132" s="84" t="s">
        <v>318</v>
      </c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 t="n">
        <f aca="false">SUM(W133)</f>
        <v>60020</v>
      </c>
      <c r="X132" s="176" t="n">
        <f aca="false">SUM(X133)</f>
        <v>100000</v>
      </c>
      <c r="Y132" s="176" t="n">
        <f aca="false">SUM(Y133)</f>
        <v>200000</v>
      </c>
      <c r="Z132" s="176" t="n">
        <f aca="false">SUM(Z133)</f>
        <v>200000</v>
      </c>
      <c r="AA132" s="176" t="n">
        <f aca="false">SUM(AA133)</f>
        <v>200000</v>
      </c>
      <c r="AB132" s="176" t="n">
        <f aca="false">SUM(AB133)</f>
        <v>0</v>
      </c>
      <c r="AC132" s="176" t="n">
        <f aca="false">SUM(AC133)</f>
        <v>200000</v>
      </c>
      <c r="AD132" s="176" t="n">
        <f aca="false">SUM(AD133)</f>
        <v>0</v>
      </c>
      <c r="AE132" s="176" t="n">
        <f aca="false">SUM(AE133)</f>
        <v>0</v>
      </c>
      <c r="AF132" s="176" t="n">
        <f aca="false">SUM(AF133)</f>
        <v>0</v>
      </c>
      <c r="AG132" s="176" t="n">
        <f aca="false">SUM(AG133)</f>
        <v>0</v>
      </c>
      <c r="AH132" s="176" t="n">
        <f aca="false">SUM(AH133)</f>
        <v>0</v>
      </c>
      <c r="AI132" s="176" t="n">
        <f aca="false">SUM(AI133)</f>
        <v>100000</v>
      </c>
      <c r="AJ132" s="176" t="n">
        <f aca="false">SUM(AJ133)</f>
        <v>0</v>
      </c>
      <c r="AK132" s="176" t="n">
        <f aca="false">SUM(AK133)</f>
        <v>0</v>
      </c>
      <c r="AL132" s="176" t="n">
        <f aca="false">SUM(AL133)</f>
        <v>0</v>
      </c>
      <c r="AM132" s="176" t="n">
        <f aca="false">SUM(AM133)</f>
        <v>0</v>
      </c>
      <c r="AN132" s="176" t="n">
        <f aca="false">SUM(AN133)</f>
        <v>0</v>
      </c>
      <c r="AO132" s="176" t="n">
        <f aca="false">SUM(AN132/$AN$2)</f>
        <v>0</v>
      </c>
      <c r="AP132" s="131"/>
      <c r="AQ132" s="131"/>
      <c r="AR132" s="176" t="n">
        <f aca="false">SUM(AP132/$AN$2)</f>
        <v>0</v>
      </c>
      <c r="AS132" s="131"/>
      <c r="AT132" s="131"/>
      <c r="AU132" s="176"/>
      <c r="AV132" s="177" t="e">
        <f aca="false">SUM(AU132/AR132*100)</f>
        <v>#DIV/0!</v>
      </c>
      <c r="BB132" s="19" t="n">
        <f aca="false">SUM(AW132+AX132+AY132+AZ132+BA132)</f>
        <v>0</v>
      </c>
      <c r="BC132" s="143" t="n">
        <f aca="false">SUM(AU132-BB132)</f>
        <v>0</v>
      </c>
    </row>
    <row r="133" customFormat="false" ht="12.75" hidden="true" customHeight="false" outlineLevel="0" collapsed="false">
      <c r="A133" s="193"/>
      <c r="B133" s="194" t="s">
        <v>86</v>
      </c>
      <c r="C133" s="194"/>
      <c r="D133" s="194"/>
      <c r="E133" s="194"/>
      <c r="F133" s="194"/>
      <c r="G133" s="194"/>
      <c r="H133" s="194"/>
      <c r="I133" s="195" t="n">
        <v>411</v>
      </c>
      <c r="J133" s="196" t="s">
        <v>72</v>
      </c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 t="n">
        <f aca="false">SUM(W134:W134)</f>
        <v>60020</v>
      </c>
      <c r="X133" s="188" t="n">
        <f aca="false">SUM(X134:X134)</f>
        <v>100000</v>
      </c>
      <c r="Y133" s="188" t="n">
        <f aca="false">SUM(Y134:Y134)</f>
        <v>200000</v>
      </c>
      <c r="Z133" s="188" t="n">
        <f aca="false">SUM(Z134:Z134)</f>
        <v>200000</v>
      </c>
      <c r="AA133" s="188" t="n">
        <f aca="false">SUM(AA134:AA134)</f>
        <v>200000</v>
      </c>
      <c r="AB133" s="188" t="n">
        <f aca="false">SUM(AB134:AB134)</f>
        <v>0</v>
      </c>
      <c r="AC133" s="188" t="n">
        <f aca="false">SUM(AC134:AC134)</f>
        <v>200000</v>
      </c>
      <c r="AD133" s="188" t="n">
        <f aca="false">SUM(AD134:AD134)</f>
        <v>0</v>
      </c>
      <c r="AE133" s="188" t="n">
        <f aca="false">SUM(AE134:AE134)</f>
        <v>0</v>
      </c>
      <c r="AF133" s="188" t="n">
        <f aca="false">SUM(AF134:AF134)</f>
        <v>0</v>
      </c>
      <c r="AG133" s="188" t="n">
        <f aca="false">SUM(AG134:AG134)</f>
        <v>0</v>
      </c>
      <c r="AH133" s="188" t="n">
        <f aca="false">SUM(AH134:AH134)</f>
        <v>0</v>
      </c>
      <c r="AI133" s="188" t="n">
        <f aca="false">SUM(AI134:AI134)</f>
        <v>100000</v>
      </c>
      <c r="AJ133" s="188" t="n">
        <f aca="false">SUM(AJ134:AJ134)</f>
        <v>0</v>
      </c>
      <c r="AK133" s="188" t="n">
        <f aca="false">SUM(AK134:AK134)</f>
        <v>0</v>
      </c>
      <c r="AL133" s="188" t="n">
        <f aca="false">SUM(AL134:AL134)</f>
        <v>0</v>
      </c>
      <c r="AM133" s="188" t="n">
        <f aca="false">SUM(AM134:AM134)</f>
        <v>0</v>
      </c>
      <c r="AN133" s="188" t="n">
        <f aca="false">SUM(AN134:AN134)</f>
        <v>0</v>
      </c>
      <c r="AO133" s="176" t="n">
        <f aca="false">SUM(AN133/$AN$2)</f>
        <v>0</v>
      </c>
      <c r="AP133" s="131"/>
      <c r="AQ133" s="131"/>
      <c r="AR133" s="176" t="n">
        <f aca="false">SUM(AP133/$AN$2)</f>
        <v>0</v>
      </c>
      <c r="AS133" s="131"/>
      <c r="AT133" s="131"/>
      <c r="AU133" s="176"/>
      <c r="AV133" s="177" t="e">
        <f aca="false">SUM(AU133/AR133*100)</f>
        <v>#DIV/0!</v>
      </c>
      <c r="BB133" s="19" t="n">
        <f aca="false">SUM(AW133+AX133+AY133+AZ133+BA133)</f>
        <v>0</v>
      </c>
      <c r="BC133" s="143" t="n">
        <f aca="false">SUM(AU133-BB133)</f>
        <v>0</v>
      </c>
    </row>
    <row r="134" customFormat="false" ht="12.75" hidden="true" customHeight="false" outlineLevel="0" collapsed="false">
      <c r="A134" s="193"/>
      <c r="B134" s="194"/>
      <c r="C134" s="194"/>
      <c r="D134" s="194"/>
      <c r="E134" s="194"/>
      <c r="F134" s="194"/>
      <c r="G134" s="194"/>
      <c r="H134" s="194"/>
      <c r="I134" s="195" t="n">
        <v>41111</v>
      </c>
      <c r="J134" s="196" t="s">
        <v>319</v>
      </c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 t="n">
        <v>60020</v>
      </c>
      <c r="X134" s="188" t="n">
        <v>100000</v>
      </c>
      <c r="Y134" s="188" t="n">
        <v>200000</v>
      </c>
      <c r="Z134" s="188" t="n">
        <v>200000</v>
      </c>
      <c r="AA134" s="197" t="n">
        <v>200000</v>
      </c>
      <c r="AB134" s="188"/>
      <c r="AC134" s="197" t="n">
        <v>200000</v>
      </c>
      <c r="AD134" s="197" t="n">
        <v>0</v>
      </c>
      <c r="AE134" s="197"/>
      <c r="AF134" s="197"/>
      <c r="AG134" s="198" t="n">
        <f aca="false">SUM(AD134+AE134-AF134)</f>
        <v>0</v>
      </c>
      <c r="AH134" s="197"/>
      <c r="AI134" s="197" t="n">
        <v>100000</v>
      </c>
      <c r="AJ134" s="129" t="n">
        <v>0</v>
      </c>
      <c r="AK134" s="197" t="n">
        <v>0</v>
      </c>
      <c r="AL134" s="197"/>
      <c r="AM134" s="197"/>
      <c r="AN134" s="129" t="n">
        <f aca="false">SUM(AK134+AL134-AM134)</f>
        <v>0</v>
      </c>
      <c r="AO134" s="176" t="n">
        <f aca="false">SUM(AN134/$AN$2)</f>
        <v>0</v>
      </c>
      <c r="AP134" s="131"/>
      <c r="AQ134" s="131"/>
      <c r="AR134" s="176" t="n">
        <f aca="false">SUM(AP134/$AN$2)</f>
        <v>0</v>
      </c>
      <c r="AS134" s="131"/>
      <c r="AT134" s="131"/>
      <c r="AU134" s="176"/>
      <c r="AV134" s="177" t="e">
        <f aca="false">SUM(AU134/AR134*100)</f>
        <v>#DIV/0!</v>
      </c>
      <c r="BB134" s="19" t="n">
        <f aca="false">SUM(AW134+AX134+AY134+AZ134+BA134)</f>
        <v>0</v>
      </c>
      <c r="BC134" s="143" t="n">
        <f aca="false">SUM(AU134-BB134)</f>
        <v>0</v>
      </c>
    </row>
    <row r="135" customFormat="false" ht="12.75" hidden="false" customHeight="false" outlineLevel="0" collapsed="false">
      <c r="A135" s="189"/>
      <c r="B135" s="190"/>
      <c r="C135" s="190"/>
      <c r="D135" s="190"/>
      <c r="E135" s="190"/>
      <c r="F135" s="190"/>
      <c r="G135" s="190"/>
      <c r="H135" s="190"/>
      <c r="I135" s="191" t="n">
        <v>42</v>
      </c>
      <c r="J135" s="84" t="s">
        <v>73</v>
      </c>
      <c r="K135" s="192" t="n">
        <f aca="false">SUM(K136)</f>
        <v>17615</v>
      </c>
      <c r="L135" s="192" t="n">
        <f aca="false">SUM(L136)</f>
        <v>0</v>
      </c>
      <c r="M135" s="192" t="n">
        <f aca="false">SUM(M136)</f>
        <v>0</v>
      </c>
      <c r="N135" s="192" t="n">
        <f aca="false">SUM(N136)</f>
        <v>36000</v>
      </c>
      <c r="O135" s="192" t="n">
        <f aca="false">SUM(O136)</f>
        <v>36000</v>
      </c>
      <c r="P135" s="192" t="n">
        <f aca="false">SUM(P136)</f>
        <v>55000</v>
      </c>
      <c r="Q135" s="192" t="n">
        <f aca="false">SUM(Q136)</f>
        <v>55000</v>
      </c>
      <c r="R135" s="192" t="n">
        <f aca="false">SUM(R136)</f>
        <v>15657</v>
      </c>
      <c r="S135" s="192" t="e">
        <f aca="false">SUM(S136+#REF!)</f>
        <v>#REF!</v>
      </c>
      <c r="T135" s="192" t="e">
        <f aca="false">SUM(T136+#REF!)</f>
        <v>#REF!</v>
      </c>
      <c r="U135" s="192" t="e">
        <f aca="false">SUM(U136+#REF!)</f>
        <v>#REF!</v>
      </c>
      <c r="V135" s="192" t="e">
        <f aca="false">SUM(V136+#REF!)</f>
        <v>#DIV/0!</v>
      </c>
      <c r="W135" s="192" t="n">
        <f aca="false">SUM(W136)</f>
        <v>50000</v>
      </c>
      <c r="X135" s="192" t="n">
        <f aca="false">SUM(X136+X147)</f>
        <v>130000</v>
      </c>
      <c r="Y135" s="192" t="n">
        <f aca="false">SUM(Y136+Y147)</f>
        <v>175000</v>
      </c>
      <c r="Z135" s="192" t="n">
        <f aca="false">SUM(Z136+Z147)</f>
        <v>215000</v>
      </c>
      <c r="AA135" s="192" t="n">
        <f aca="false">SUM(AA136+AA147)</f>
        <v>82000</v>
      </c>
      <c r="AB135" s="192" t="n">
        <f aca="false">SUM(AB136+AB147)</f>
        <v>82653.65</v>
      </c>
      <c r="AC135" s="192" t="n">
        <f aca="false">SUM(AC136+AC147)</f>
        <v>390000</v>
      </c>
      <c r="AD135" s="192" t="n">
        <f aca="false">SUM(AD136+AD147)</f>
        <v>390000</v>
      </c>
      <c r="AE135" s="192" t="n">
        <f aca="false">SUM(AE136+AE147)</f>
        <v>0</v>
      </c>
      <c r="AF135" s="192" t="n">
        <f aca="false">SUM(AF136+AF147)</f>
        <v>0</v>
      </c>
      <c r="AG135" s="192" t="n">
        <f aca="false">SUM(AG136+AG147)</f>
        <v>390000</v>
      </c>
      <c r="AH135" s="192" t="n">
        <f aca="false">SUM(AH136+AH147)</f>
        <v>154491.43</v>
      </c>
      <c r="AI135" s="192" t="n">
        <f aca="false">SUM(AI136+AI147)</f>
        <v>107000</v>
      </c>
      <c r="AJ135" s="192" t="n">
        <f aca="false">SUM(AJ136+AJ147)</f>
        <v>14429.98</v>
      </c>
      <c r="AK135" s="192" t="n">
        <f aca="false">SUM(AK136+AK147)</f>
        <v>315000</v>
      </c>
      <c r="AL135" s="192" t="n">
        <f aca="false">SUM(AL136+AL147)</f>
        <v>75000</v>
      </c>
      <c r="AM135" s="192" t="n">
        <f aca="false">SUM(AM136+AM147)</f>
        <v>200000</v>
      </c>
      <c r="AN135" s="192" t="n">
        <f aca="false">SUM(AN136+AN147)</f>
        <v>190000</v>
      </c>
      <c r="AO135" s="176" t="n">
        <f aca="false">SUM(AN135/$AN$2)</f>
        <v>25217.333598779</v>
      </c>
      <c r="AP135" s="176" t="n">
        <f aca="false">SUM(AP136+AP147)</f>
        <v>315000</v>
      </c>
      <c r="AQ135" s="176" t="n">
        <f aca="false">SUM(AQ136+AQ147)</f>
        <v>0</v>
      </c>
      <c r="AR135" s="176" t="n">
        <f aca="false">SUM(AP135/$AN$2)</f>
        <v>41807.6846506072</v>
      </c>
      <c r="AS135" s="176" t="n">
        <v>350000</v>
      </c>
      <c r="AT135" s="176"/>
      <c r="AU135" s="176" t="n">
        <f aca="false">SUM(AU136)</f>
        <v>24750.01</v>
      </c>
      <c r="AV135" s="177" t="n">
        <f aca="false">SUM(AU135/AR135*100)</f>
        <v>59.1996667761905</v>
      </c>
      <c r="BB135" s="19" t="n">
        <f aca="false">SUM(AW135+AX135+AY135+AZ135+BA135)</f>
        <v>0</v>
      </c>
      <c r="BC135" s="143" t="n">
        <f aca="false">SUM(AU135-BB135)</f>
        <v>24750.01</v>
      </c>
    </row>
    <row r="136" customFormat="false" ht="12.75" hidden="false" customHeight="false" outlineLevel="0" collapsed="false">
      <c r="A136" s="193"/>
      <c r="B136" s="194" t="s">
        <v>320</v>
      </c>
      <c r="C136" s="194"/>
      <c r="D136" s="194"/>
      <c r="E136" s="194"/>
      <c r="F136" s="194"/>
      <c r="G136" s="194"/>
      <c r="H136" s="194"/>
      <c r="I136" s="195" t="n">
        <v>422</v>
      </c>
      <c r="J136" s="196" t="s">
        <v>321</v>
      </c>
      <c r="K136" s="197" t="n">
        <f aca="false">SUM(K137:K143)</f>
        <v>17615</v>
      </c>
      <c r="L136" s="197" t="n">
        <f aca="false">SUM(L137:L143)</f>
        <v>0</v>
      </c>
      <c r="M136" s="197" t="n">
        <f aca="false">SUM(M137:M143)</f>
        <v>0</v>
      </c>
      <c r="N136" s="197" t="n">
        <f aca="false">SUM(N137:N143)</f>
        <v>36000</v>
      </c>
      <c r="O136" s="197" t="n">
        <f aca="false">SUM(O137:O143)</f>
        <v>36000</v>
      </c>
      <c r="P136" s="197" t="n">
        <f aca="false">SUM(P137:P143)</f>
        <v>55000</v>
      </c>
      <c r="Q136" s="197" t="n">
        <f aca="false">SUM(Q137:Q143)</f>
        <v>55000</v>
      </c>
      <c r="R136" s="197" t="n">
        <f aca="false">SUM(R137:R143)</f>
        <v>15657</v>
      </c>
      <c r="S136" s="197" t="n">
        <f aca="false">SUM(S137:S143)</f>
        <v>50000</v>
      </c>
      <c r="T136" s="197" t="n">
        <f aca="false">SUM(T137:T143)</f>
        <v>2654.1</v>
      </c>
      <c r="U136" s="197" t="n">
        <f aca="false">SUM(U137:U143)</f>
        <v>0</v>
      </c>
      <c r="V136" s="197" t="e">
        <f aca="false">SUM(V137:V143)</f>
        <v>#DIV/0!</v>
      </c>
      <c r="W136" s="197" t="n">
        <f aca="false">SUM(W137:W143)</f>
        <v>50000</v>
      </c>
      <c r="X136" s="188" t="n">
        <f aca="false">SUM(X137:X143)</f>
        <v>30000</v>
      </c>
      <c r="Y136" s="188" t="n">
        <f aca="false">SUM(Y137:Y143)</f>
        <v>60000</v>
      </c>
      <c r="Z136" s="188" t="n">
        <f aca="false">SUM(Z137:Z143)</f>
        <v>100000</v>
      </c>
      <c r="AA136" s="188" t="n">
        <f aca="false">SUM(AA137:AA143)</f>
        <v>67000</v>
      </c>
      <c r="AB136" s="188" t="n">
        <f aca="false">SUM(AB137:AB143)</f>
        <v>1653.65</v>
      </c>
      <c r="AC136" s="188" t="n">
        <f aca="false">SUM(AC137:AC146)</f>
        <v>375000</v>
      </c>
      <c r="AD136" s="188" t="n">
        <f aca="false">SUM(AD137:AD146)</f>
        <v>375000</v>
      </c>
      <c r="AE136" s="188" t="n">
        <f aca="false">SUM(AE137:AE146)</f>
        <v>0</v>
      </c>
      <c r="AF136" s="188" t="n">
        <f aca="false">SUM(AF137:AF146)</f>
        <v>0</v>
      </c>
      <c r="AG136" s="188" t="n">
        <f aca="false">SUM(AG137:AG146)</f>
        <v>375000</v>
      </c>
      <c r="AH136" s="188" t="n">
        <f aca="false">SUM(AH137:AH146)</f>
        <v>154491.43</v>
      </c>
      <c r="AI136" s="188" t="n">
        <f aca="false">SUM(AI137:AI146)</f>
        <v>107000</v>
      </c>
      <c r="AJ136" s="188" t="n">
        <f aca="false">SUM(AJ137:AJ146)</f>
        <v>14429.98</v>
      </c>
      <c r="AK136" s="188" t="n">
        <f aca="false">SUM(AK137:AK146)</f>
        <v>315000</v>
      </c>
      <c r="AL136" s="188" t="n">
        <f aca="false">SUM(AL137:AL146)</f>
        <v>75000</v>
      </c>
      <c r="AM136" s="188" t="n">
        <f aca="false">SUM(AM137:AM146)</f>
        <v>200000</v>
      </c>
      <c r="AN136" s="188" t="n">
        <f aca="false">SUM(AN137:AN146)</f>
        <v>190000</v>
      </c>
      <c r="AO136" s="176" t="n">
        <f aca="false">SUM(AN136/$AN$2)</f>
        <v>25217.333598779</v>
      </c>
      <c r="AP136" s="188" t="n">
        <f aca="false">SUM(AP137:AP146)</f>
        <v>315000</v>
      </c>
      <c r="AQ136" s="188"/>
      <c r="AR136" s="176" t="n">
        <f aca="false">SUM(AP136/$AN$2)</f>
        <v>41807.6846506072</v>
      </c>
      <c r="AS136" s="188"/>
      <c r="AT136" s="188"/>
      <c r="AU136" s="176" t="n">
        <f aca="false">SUM(AU137:AU146)</f>
        <v>24750.01</v>
      </c>
      <c r="AV136" s="177" t="n">
        <f aca="false">SUM(AU136/AR136*100)</f>
        <v>59.1996667761905</v>
      </c>
      <c r="BB136" s="19" t="n">
        <f aca="false">SUM(AW136+AX136+AY136+AZ136+BA136)</f>
        <v>0</v>
      </c>
      <c r="BC136" s="143" t="n">
        <f aca="false">SUM(AU136-BB136)</f>
        <v>24750.01</v>
      </c>
    </row>
    <row r="137" customFormat="false" ht="12.75" hidden="false" customHeight="false" outlineLevel="0" collapsed="false">
      <c r="A137" s="193"/>
      <c r="B137" s="194"/>
      <c r="C137" s="194"/>
      <c r="D137" s="194"/>
      <c r="E137" s="194"/>
      <c r="F137" s="194"/>
      <c r="G137" s="194"/>
      <c r="H137" s="194"/>
      <c r="I137" s="195" t="n">
        <v>42211</v>
      </c>
      <c r="J137" s="196" t="s">
        <v>322</v>
      </c>
      <c r="K137" s="197" t="n">
        <v>17615</v>
      </c>
      <c r="L137" s="197" t="n">
        <v>0</v>
      </c>
      <c r="M137" s="197" t="n">
        <v>0</v>
      </c>
      <c r="N137" s="197" t="n">
        <v>6000</v>
      </c>
      <c r="O137" s="197" t="n">
        <v>6000</v>
      </c>
      <c r="P137" s="197" t="n">
        <v>5000</v>
      </c>
      <c r="Q137" s="197" t="n">
        <v>5000</v>
      </c>
      <c r="R137" s="197" t="n">
        <v>1257</v>
      </c>
      <c r="S137" s="197" t="n">
        <v>5000</v>
      </c>
      <c r="T137" s="197"/>
      <c r="U137" s="197"/>
      <c r="V137" s="176" t="n">
        <f aca="false">S137/P137*100</f>
        <v>100</v>
      </c>
      <c r="W137" s="188" t="n">
        <v>5000</v>
      </c>
      <c r="X137" s="188" t="n">
        <v>10000</v>
      </c>
      <c r="Y137" s="188" t="n">
        <v>10000</v>
      </c>
      <c r="Z137" s="188" t="n">
        <v>10000</v>
      </c>
      <c r="AA137" s="197" t="n">
        <v>12000</v>
      </c>
      <c r="AB137" s="188"/>
      <c r="AC137" s="197" t="n">
        <v>150000</v>
      </c>
      <c r="AD137" s="197" t="n">
        <v>150000</v>
      </c>
      <c r="AE137" s="197"/>
      <c r="AF137" s="197"/>
      <c r="AG137" s="198" t="n">
        <f aca="false">SUM(AD137+AE137-AF137)</f>
        <v>150000</v>
      </c>
      <c r="AH137" s="197"/>
      <c r="AI137" s="197" t="n">
        <v>25000</v>
      </c>
      <c r="AJ137" s="129" t="n">
        <v>0</v>
      </c>
      <c r="AK137" s="197" t="n">
        <v>25000</v>
      </c>
      <c r="AL137" s="197"/>
      <c r="AM137" s="197"/>
      <c r="AN137" s="197" t="n">
        <v>25000</v>
      </c>
      <c r="AO137" s="176" t="n">
        <f aca="false">SUM(AN137/$AN$2)</f>
        <v>3318.07021036565</v>
      </c>
      <c r="AP137" s="131" t="n">
        <v>10000</v>
      </c>
      <c r="AQ137" s="131"/>
      <c r="AR137" s="176" t="n">
        <f aca="false">SUM(AP137/$AN$2)</f>
        <v>1327.22808414626</v>
      </c>
      <c r="AS137" s="131"/>
      <c r="AT137" s="131"/>
      <c r="AU137" s="176"/>
      <c r="AV137" s="177" t="n">
        <f aca="false">SUM(AU137/AR137*100)</f>
        <v>0</v>
      </c>
      <c r="BB137" s="19" t="n">
        <f aca="false">SUM(AW137+AX137+AY137+AZ137+BA137)</f>
        <v>0</v>
      </c>
      <c r="BC137" s="143" t="n">
        <f aca="false">SUM(AU137-BB137)</f>
        <v>0</v>
      </c>
    </row>
    <row r="138" customFormat="false" ht="12.75" hidden="false" customHeight="false" outlineLevel="0" collapsed="false">
      <c r="A138" s="193"/>
      <c r="B138" s="194"/>
      <c r="C138" s="194"/>
      <c r="D138" s="194"/>
      <c r="E138" s="194"/>
      <c r="F138" s="194"/>
      <c r="G138" s="194"/>
      <c r="H138" s="194"/>
      <c r="I138" s="195" t="n">
        <v>42212</v>
      </c>
      <c r="J138" s="196" t="s">
        <v>323</v>
      </c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76"/>
      <c r="W138" s="188"/>
      <c r="X138" s="188"/>
      <c r="Y138" s="188"/>
      <c r="Z138" s="188"/>
      <c r="AA138" s="197"/>
      <c r="AB138" s="188"/>
      <c r="AC138" s="197"/>
      <c r="AD138" s="197"/>
      <c r="AE138" s="197"/>
      <c r="AF138" s="197"/>
      <c r="AG138" s="198"/>
      <c r="AH138" s="197"/>
      <c r="AI138" s="197"/>
      <c r="AJ138" s="128" t="n">
        <v>4420.77</v>
      </c>
      <c r="AK138" s="197" t="n">
        <v>10000</v>
      </c>
      <c r="AL138" s="197"/>
      <c r="AM138" s="197"/>
      <c r="AN138" s="129" t="n">
        <f aca="false">SUM(AK138+AL138-AM138)</f>
        <v>10000</v>
      </c>
      <c r="AO138" s="176" t="n">
        <f aca="false">SUM(AN138/$AN$2)</f>
        <v>1327.22808414626</v>
      </c>
      <c r="AP138" s="131" t="n">
        <v>10000</v>
      </c>
      <c r="AQ138" s="131"/>
      <c r="AR138" s="176" t="n">
        <f aca="false">SUM(AP138/$AN$2)</f>
        <v>1327.22808414626</v>
      </c>
      <c r="AS138" s="131"/>
      <c r="AT138" s="131"/>
      <c r="AU138" s="176" t="n">
        <v>693.56</v>
      </c>
      <c r="AV138" s="177" t="n">
        <f aca="false">SUM(AU138/AR138*100)</f>
        <v>52.2562782</v>
      </c>
      <c r="AX138" s="19" t="n">
        <v>693.56</v>
      </c>
      <c r="BB138" s="19" t="n">
        <f aca="false">SUM(AW138+AX138+AY138+AZ138+BA138)</f>
        <v>693.56</v>
      </c>
      <c r="BC138" s="143" t="n">
        <f aca="false">SUM(AU138-BB138)</f>
        <v>0</v>
      </c>
    </row>
    <row r="139" customFormat="false" ht="12.75" hidden="false" customHeight="false" outlineLevel="0" collapsed="false">
      <c r="A139" s="193"/>
      <c r="B139" s="194"/>
      <c r="C139" s="194"/>
      <c r="D139" s="194"/>
      <c r="E139" s="194"/>
      <c r="F139" s="194"/>
      <c r="G139" s="194"/>
      <c r="H139" s="194"/>
      <c r="I139" s="195" t="n">
        <v>42219</v>
      </c>
      <c r="J139" s="196" t="s">
        <v>324</v>
      </c>
      <c r="K139" s="197"/>
      <c r="L139" s="197"/>
      <c r="M139" s="197"/>
      <c r="N139" s="197"/>
      <c r="O139" s="197"/>
      <c r="P139" s="197"/>
      <c r="Q139" s="197"/>
      <c r="R139" s="197" t="n">
        <v>14400</v>
      </c>
      <c r="S139" s="197" t="n">
        <v>15000</v>
      </c>
      <c r="T139" s="197" t="n">
        <v>2654.1</v>
      </c>
      <c r="U139" s="197"/>
      <c r="V139" s="176" t="e">
        <f aca="false">S139/P139*100</f>
        <v>#DIV/0!</v>
      </c>
      <c r="W139" s="188" t="n">
        <v>15000</v>
      </c>
      <c r="X139" s="188" t="n">
        <v>20000</v>
      </c>
      <c r="Y139" s="188" t="n">
        <v>20000</v>
      </c>
      <c r="Z139" s="188" t="n">
        <v>20000</v>
      </c>
      <c r="AA139" s="197" t="n">
        <v>20000</v>
      </c>
      <c r="AB139" s="188" t="n">
        <v>1653.65</v>
      </c>
      <c r="AC139" s="197" t="n">
        <v>20000</v>
      </c>
      <c r="AD139" s="197" t="n">
        <v>20000</v>
      </c>
      <c r="AE139" s="197"/>
      <c r="AF139" s="197"/>
      <c r="AG139" s="198" t="n">
        <f aca="false">SUM(AD139+AE139-AF139)</f>
        <v>20000</v>
      </c>
      <c r="AH139" s="197"/>
      <c r="AI139" s="197" t="n">
        <v>20000</v>
      </c>
      <c r="AJ139" s="129" t="n">
        <v>0</v>
      </c>
      <c r="AK139" s="197" t="n">
        <v>20000</v>
      </c>
      <c r="AL139" s="197"/>
      <c r="AM139" s="197"/>
      <c r="AN139" s="129" t="n">
        <f aca="false">SUM(AK139+AL139-AM139)</f>
        <v>20000</v>
      </c>
      <c r="AO139" s="176" t="n">
        <f aca="false">SUM(AN139/$AN$2)</f>
        <v>2654.45616829252</v>
      </c>
      <c r="AP139" s="131" t="n">
        <v>20000</v>
      </c>
      <c r="AQ139" s="131"/>
      <c r="AR139" s="176" t="n">
        <f aca="false">SUM(AP139/$AN$2)</f>
        <v>2654.45616829252</v>
      </c>
      <c r="AS139" s="131"/>
      <c r="AT139" s="131"/>
      <c r="AU139" s="176"/>
      <c r="AV139" s="177" t="n">
        <f aca="false">SUM(AU139/AR139*100)</f>
        <v>0</v>
      </c>
      <c r="BB139" s="19" t="n">
        <f aca="false">SUM(AW139+AX139+AY139+AZ139+BA139)</f>
        <v>0</v>
      </c>
      <c r="BC139" s="143" t="n">
        <f aca="false">SUM(AU139-BB139)</f>
        <v>0</v>
      </c>
    </row>
    <row r="140" customFormat="false" ht="12.75" hidden="true" customHeight="false" outlineLevel="0" collapsed="false">
      <c r="A140" s="193"/>
      <c r="B140" s="194"/>
      <c r="C140" s="194"/>
      <c r="D140" s="194"/>
      <c r="E140" s="194"/>
      <c r="F140" s="194"/>
      <c r="G140" s="194"/>
      <c r="H140" s="194"/>
      <c r="I140" s="195" t="n">
        <v>42221</v>
      </c>
      <c r="J140" s="196" t="s">
        <v>325</v>
      </c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76"/>
      <c r="W140" s="188"/>
      <c r="X140" s="188"/>
      <c r="Y140" s="188"/>
      <c r="Z140" s="188"/>
      <c r="AA140" s="197"/>
      <c r="AB140" s="188"/>
      <c r="AC140" s="197"/>
      <c r="AD140" s="197"/>
      <c r="AE140" s="197"/>
      <c r="AF140" s="197"/>
      <c r="AG140" s="198"/>
      <c r="AH140" s="197"/>
      <c r="AI140" s="197"/>
      <c r="AJ140" s="129"/>
      <c r="AK140" s="197"/>
      <c r="AL140" s="197"/>
      <c r="AM140" s="197"/>
      <c r="AN140" s="129"/>
      <c r="AO140" s="176" t="n">
        <f aca="false">SUM(AN140/$AN$2)</f>
        <v>0</v>
      </c>
      <c r="AP140" s="131" t="n">
        <v>0</v>
      </c>
      <c r="AQ140" s="131"/>
      <c r="AR140" s="176" t="n">
        <f aca="false">SUM(AP140/$AN$2)</f>
        <v>0</v>
      </c>
      <c r="AS140" s="131"/>
      <c r="AT140" s="131"/>
      <c r="AU140" s="176"/>
      <c r="AV140" s="177" t="e">
        <f aca="false">SUM(AU140/AR140*100)</f>
        <v>#DIV/0!</v>
      </c>
      <c r="BB140" s="19" t="n">
        <f aca="false">SUM(AW140+AX140+AY140+AZ140+BA140)</f>
        <v>0</v>
      </c>
      <c r="BC140" s="143" t="n">
        <f aca="false">SUM(AU140-BB140)</f>
        <v>0</v>
      </c>
    </row>
    <row r="141" customFormat="false" ht="12.75" hidden="false" customHeight="false" outlineLevel="0" collapsed="false">
      <c r="A141" s="193"/>
      <c r="B141" s="194"/>
      <c r="C141" s="194"/>
      <c r="D141" s="194"/>
      <c r="E141" s="194"/>
      <c r="F141" s="194"/>
      <c r="G141" s="194"/>
      <c r="H141" s="194"/>
      <c r="I141" s="195" t="n">
        <v>42231</v>
      </c>
      <c r="J141" s="196" t="s">
        <v>326</v>
      </c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76"/>
      <c r="W141" s="188"/>
      <c r="X141" s="188"/>
      <c r="Y141" s="188"/>
      <c r="Z141" s="188"/>
      <c r="AA141" s="197"/>
      <c r="AB141" s="188"/>
      <c r="AC141" s="197" t="n">
        <v>150000</v>
      </c>
      <c r="AD141" s="197" t="n">
        <v>150000</v>
      </c>
      <c r="AE141" s="197"/>
      <c r="AF141" s="197"/>
      <c r="AG141" s="198" t="n">
        <f aca="false">SUM(AD141+AE141-AF141)</f>
        <v>150000</v>
      </c>
      <c r="AH141" s="197" t="n">
        <v>133963.93</v>
      </c>
      <c r="AI141" s="197" t="n">
        <v>0</v>
      </c>
      <c r="AJ141" s="129" t="n">
        <v>0</v>
      </c>
      <c r="AK141" s="197" t="n">
        <v>20000</v>
      </c>
      <c r="AL141" s="197"/>
      <c r="AM141" s="197"/>
      <c r="AN141" s="129" t="n">
        <f aca="false">SUM(AK141+AL141-AM141)</f>
        <v>20000</v>
      </c>
      <c r="AO141" s="176" t="n">
        <f aca="false">SUM(AN141/$AN$2)</f>
        <v>2654.45616829252</v>
      </c>
      <c r="AP141" s="131" t="n">
        <v>10000</v>
      </c>
      <c r="AQ141" s="131"/>
      <c r="AR141" s="176" t="n">
        <f aca="false">SUM(AP141/$AN$2)</f>
        <v>1327.22808414626</v>
      </c>
      <c r="AS141" s="131"/>
      <c r="AT141" s="131"/>
      <c r="AU141" s="176"/>
      <c r="AV141" s="177" t="n">
        <f aca="false">SUM(AU141/AR141*100)</f>
        <v>0</v>
      </c>
      <c r="BB141" s="19" t="n">
        <f aca="false">SUM(AW141+AX141+AY141+AZ141+BA141)</f>
        <v>0</v>
      </c>
      <c r="BC141" s="143" t="n">
        <f aca="false">SUM(AU141-BB141)</f>
        <v>0</v>
      </c>
    </row>
    <row r="142" customFormat="false" ht="12.75" hidden="true" customHeight="false" outlineLevel="0" collapsed="false">
      <c r="A142" s="193"/>
      <c r="B142" s="194"/>
      <c r="C142" s="194"/>
      <c r="D142" s="194"/>
      <c r="E142" s="194"/>
      <c r="F142" s="194"/>
      <c r="G142" s="194"/>
      <c r="H142" s="194"/>
      <c r="I142" s="195" t="n">
        <v>42261</v>
      </c>
      <c r="J142" s="196" t="s">
        <v>327</v>
      </c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76"/>
      <c r="W142" s="188"/>
      <c r="X142" s="188"/>
      <c r="Y142" s="188"/>
      <c r="Z142" s="188"/>
      <c r="AA142" s="197"/>
      <c r="AB142" s="188"/>
      <c r="AC142" s="197"/>
      <c r="AD142" s="197"/>
      <c r="AE142" s="197"/>
      <c r="AF142" s="197"/>
      <c r="AG142" s="198"/>
      <c r="AH142" s="197"/>
      <c r="AI142" s="197"/>
      <c r="AJ142" s="129"/>
      <c r="AK142" s="197"/>
      <c r="AL142" s="197"/>
      <c r="AM142" s="197"/>
      <c r="AN142" s="129"/>
      <c r="AO142" s="176" t="n">
        <f aca="false">SUM(AN142/$AN$2)</f>
        <v>0</v>
      </c>
      <c r="AP142" s="131" t="n">
        <v>0</v>
      </c>
      <c r="AQ142" s="131"/>
      <c r="AR142" s="176" t="n">
        <f aca="false">SUM(AP142/$AN$2)</f>
        <v>0</v>
      </c>
      <c r="AS142" s="131"/>
      <c r="AT142" s="131"/>
      <c r="AU142" s="176"/>
      <c r="AV142" s="177" t="e">
        <f aca="false">SUM(AU142/AR142*100)</f>
        <v>#DIV/0!</v>
      </c>
      <c r="BB142" s="19" t="n">
        <f aca="false">SUM(AW142+AX142+AY142+AZ142+BA142)</f>
        <v>0</v>
      </c>
      <c r="BC142" s="143" t="n">
        <f aca="false">SUM(AU142-BB142)</f>
        <v>0</v>
      </c>
    </row>
    <row r="143" customFormat="false" ht="12.75" hidden="true" customHeight="false" outlineLevel="0" collapsed="false">
      <c r="A143" s="193"/>
      <c r="B143" s="194"/>
      <c r="C143" s="194"/>
      <c r="D143" s="194"/>
      <c r="E143" s="194"/>
      <c r="F143" s="194"/>
      <c r="G143" s="194"/>
      <c r="H143" s="194"/>
      <c r="I143" s="195" t="n">
        <v>42273</v>
      </c>
      <c r="J143" s="196" t="s">
        <v>328</v>
      </c>
      <c r="K143" s="197" t="n">
        <v>0</v>
      </c>
      <c r="L143" s="197" t="n">
        <v>0</v>
      </c>
      <c r="M143" s="197" t="n">
        <v>0</v>
      </c>
      <c r="N143" s="197" t="n">
        <v>30000</v>
      </c>
      <c r="O143" s="197" t="n">
        <v>30000</v>
      </c>
      <c r="P143" s="197" t="n">
        <v>50000</v>
      </c>
      <c r="Q143" s="197" t="n">
        <v>50000</v>
      </c>
      <c r="R143" s="197"/>
      <c r="S143" s="188" t="n">
        <v>30000</v>
      </c>
      <c r="T143" s="197"/>
      <c r="U143" s="197"/>
      <c r="V143" s="176" t="n">
        <f aca="false">S143/P143*100</f>
        <v>60</v>
      </c>
      <c r="W143" s="188" t="n">
        <v>30000</v>
      </c>
      <c r="X143" s="188" t="n">
        <v>0</v>
      </c>
      <c r="Y143" s="188" t="n">
        <v>30000</v>
      </c>
      <c r="Z143" s="188" t="n">
        <v>70000</v>
      </c>
      <c r="AA143" s="197" t="n">
        <v>35000</v>
      </c>
      <c r="AB143" s="188"/>
      <c r="AC143" s="197" t="n">
        <v>35000</v>
      </c>
      <c r="AD143" s="197" t="n">
        <v>35000</v>
      </c>
      <c r="AE143" s="197"/>
      <c r="AF143" s="197"/>
      <c r="AG143" s="198" t="n">
        <f aca="false">SUM(AD143+AE143-AF143)</f>
        <v>35000</v>
      </c>
      <c r="AH143" s="197"/>
      <c r="AI143" s="197" t="n">
        <v>30000</v>
      </c>
      <c r="AJ143" s="129" t="n">
        <v>0</v>
      </c>
      <c r="AK143" s="197" t="n">
        <v>200000</v>
      </c>
      <c r="AL143" s="197"/>
      <c r="AM143" s="197" t="n">
        <v>200000</v>
      </c>
      <c r="AN143" s="129" t="n">
        <f aca="false">SUM(AK143+AL143-AM143)</f>
        <v>0</v>
      </c>
      <c r="AO143" s="176" t="n">
        <f aca="false">SUM(AN143/$AN$2)</f>
        <v>0</v>
      </c>
      <c r="AP143" s="131"/>
      <c r="AQ143" s="131"/>
      <c r="AR143" s="176" t="n">
        <f aca="false">SUM(AP143/$AN$2)</f>
        <v>0</v>
      </c>
      <c r="AS143" s="131"/>
      <c r="AT143" s="131"/>
      <c r="AU143" s="176"/>
      <c r="AV143" s="177" t="e">
        <f aca="false">SUM(AU143/AR143*100)</f>
        <v>#DIV/0!</v>
      </c>
      <c r="BB143" s="19" t="n">
        <f aca="false">SUM(AW143+AX143+AY143+AZ143+BA143)</f>
        <v>0</v>
      </c>
      <c r="BC143" s="143" t="n">
        <f aca="false">SUM(AU143-BB143)</f>
        <v>0</v>
      </c>
    </row>
    <row r="144" customFormat="false" ht="12.75" hidden="false" customHeight="false" outlineLevel="0" collapsed="false">
      <c r="A144" s="193"/>
      <c r="B144" s="194"/>
      <c r="C144" s="194"/>
      <c r="D144" s="194"/>
      <c r="E144" s="194"/>
      <c r="F144" s="194"/>
      <c r="G144" s="194"/>
      <c r="H144" s="194"/>
      <c r="I144" s="206" t="n">
        <v>42271</v>
      </c>
      <c r="J144" s="196" t="s">
        <v>329</v>
      </c>
      <c r="K144" s="197"/>
      <c r="L144" s="197"/>
      <c r="M144" s="197"/>
      <c r="N144" s="197"/>
      <c r="O144" s="197"/>
      <c r="P144" s="197"/>
      <c r="Q144" s="197"/>
      <c r="R144" s="197"/>
      <c r="S144" s="188"/>
      <c r="T144" s="197"/>
      <c r="U144" s="197"/>
      <c r="V144" s="176"/>
      <c r="W144" s="188"/>
      <c r="X144" s="188"/>
      <c r="Y144" s="188"/>
      <c r="Z144" s="188"/>
      <c r="AA144" s="197"/>
      <c r="AB144" s="188"/>
      <c r="AC144" s="197"/>
      <c r="AD144" s="197"/>
      <c r="AE144" s="197"/>
      <c r="AF144" s="197"/>
      <c r="AG144" s="198"/>
      <c r="AH144" s="197"/>
      <c r="AI144" s="197"/>
      <c r="AJ144" s="129" t="n">
        <v>2036.03</v>
      </c>
      <c r="AK144" s="197" t="n">
        <v>10000</v>
      </c>
      <c r="AL144" s="197" t="n">
        <v>55000</v>
      </c>
      <c r="AM144" s="197"/>
      <c r="AN144" s="129" t="n">
        <f aca="false">SUM(AK144+AL144-AM144)</f>
        <v>65000</v>
      </c>
      <c r="AO144" s="176" t="n">
        <f aca="false">SUM(AN144/$AN$2)</f>
        <v>8626.98254695069</v>
      </c>
      <c r="AP144" s="131" t="n">
        <v>65000</v>
      </c>
      <c r="AQ144" s="131"/>
      <c r="AR144" s="176" t="n">
        <f aca="false">SUM(AP144/$AN$2)</f>
        <v>8626.98254695069</v>
      </c>
      <c r="AS144" s="131"/>
      <c r="AT144" s="131"/>
      <c r="AU144" s="176"/>
      <c r="AV144" s="177" t="n">
        <f aca="false">SUM(AU144/AR144*100)</f>
        <v>0</v>
      </c>
      <c r="BB144" s="19" t="n">
        <f aca="false">SUM(AW144+AX144+AY144+AZ144+BA144)</f>
        <v>0</v>
      </c>
      <c r="BC144" s="143" t="n">
        <f aca="false">SUM(AU144-BB144)</f>
        <v>0</v>
      </c>
    </row>
    <row r="145" customFormat="false" ht="12.75" hidden="false" customHeight="false" outlineLevel="0" collapsed="false">
      <c r="A145" s="193"/>
      <c r="B145" s="194"/>
      <c r="C145" s="194"/>
      <c r="D145" s="194"/>
      <c r="E145" s="194"/>
      <c r="F145" s="194"/>
      <c r="G145" s="194"/>
      <c r="H145" s="194"/>
      <c r="I145" s="206" t="n">
        <v>42273</v>
      </c>
      <c r="J145" s="196" t="s">
        <v>330</v>
      </c>
      <c r="K145" s="197"/>
      <c r="L145" s="197"/>
      <c r="M145" s="197"/>
      <c r="N145" s="197"/>
      <c r="O145" s="197"/>
      <c r="P145" s="197"/>
      <c r="Q145" s="197"/>
      <c r="R145" s="197"/>
      <c r="S145" s="188"/>
      <c r="T145" s="197"/>
      <c r="U145" s="197"/>
      <c r="V145" s="176"/>
      <c r="W145" s="188"/>
      <c r="X145" s="188"/>
      <c r="Y145" s="188"/>
      <c r="Z145" s="188"/>
      <c r="AA145" s="197"/>
      <c r="AB145" s="188"/>
      <c r="AC145" s="197"/>
      <c r="AD145" s="197"/>
      <c r="AE145" s="197"/>
      <c r="AF145" s="197"/>
      <c r="AG145" s="198"/>
      <c r="AH145" s="197"/>
      <c r="AI145" s="197"/>
      <c r="AJ145" s="129"/>
      <c r="AK145" s="197"/>
      <c r="AL145" s="197"/>
      <c r="AM145" s="197"/>
      <c r="AN145" s="129"/>
      <c r="AO145" s="176" t="n">
        <f aca="false">SUM(AN145/$AN$2)</f>
        <v>0</v>
      </c>
      <c r="AP145" s="131" t="n">
        <v>150000</v>
      </c>
      <c r="AQ145" s="131"/>
      <c r="AR145" s="176" t="n">
        <f aca="false">SUM(AP145/$AN$2)</f>
        <v>19908.4212621939</v>
      </c>
      <c r="AS145" s="131"/>
      <c r="AT145" s="131"/>
      <c r="AU145" s="176"/>
      <c r="AV145" s="177" t="n">
        <f aca="false">SUM(AU145/AR145*100)</f>
        <v>0</v>
      </c>
      <c r="BB145" s="19" t="n">
        <f aca="false">SUM(AW145+AX145+AY145+AZ145+BA145)</f>
        <v>0</v>
      </c>
      <c r="BC145" s="143" t="n">
        <f aca="false">SUM(AU145-BB145)</f>
        <v>0</v>
      </c>
    </row>
    <row r="146" customFormat="false" ht="12.75" hidden="false" customHeight="false" outlineLevel="0" collapsed="false">
      <c r="A146" s="193"/>
      <c r="B146" s="194"/>
      <c r="C146" s="194"/>
      <c r="D146" s="194"/>
      <c r="E146" s="194"/>
      <c r="F146" s="194"/>
      <c r="G146" s="194"/>
      <c r="H146" s="194"/>
      <c r="I146" s="195" t="n">
        <v>42274</v>
      </c>
      <c r="J146" s="196" t="s">
        <v>331</v>
      </c>
      <c r="K146" s="197"/>
      <c r="L146" s="197"/>
      <c r="M146" s="197"/>
      <c r="N146" s="197"/>
      <c r="O146" s="197"/>
      <c r="P146" s="197"/>
      <c r="Q146" s="197"/>
      <c r="R146" s="197"/>
      <c r="S146" s="188"/>
      <c r="T146" s="197"/>
      <c r="U146" s="197"/>
      <c r="V146" s="176"/>
      <c r="W146" s="188"/>
      <c r="X146" s="188"/>
      <c r="Y146" s="188"/>
      <c r="Z146" s="188"/>
      <c r="AA146" s="197"/>
      <c r="AB146" s="188"/>
      <c r="AC146" s="197" t="n">
        <v>20000</v>
      </c>
      <c r="AD146" s="197" t="n">
        <v>20000</v>
      </c>
      <c r="AE146" s="197"/>
      <c r="AF146" s="197"/>
      <c r="AG146" s="198" t="n">
        <f aca="false">SUM(AD146+AE146-AF146)</f>
        <v>20000</v>
      </c>
      <c r="AH146" s="205" t="n">
        <v>20527.5</v>
      </c>
      <c r="AI146" s="197" t="n">
        <v>32000</v>
      </c>
      <c r="AJ146" s="129" t="n">
        <v>7973.18</v>
      </c>
      <c r="AK146" s="197" t="n">
        <v>30000</v>
      </c>
      <c r="AL146" s="197" t="n">
        <v>20000</v>
      </c>
      <c r="AM146" s="197"/>
      <c r="AN146" s="129" t="n">
        <f aca="false">SUM(AK146+AL146-AM146)</f>
        <v>50000</v>
      </c>
      <c r="AO146" s="176" t="n">
        <f aca="false">SUM(AN146/$AN$2)</f>
        <v>6636.1404207313</v>
      </c>
      <c r="AP146" s="131" t="n">
        <v>50000</v>
      </c>
      <c r="AQ146" s="131"/>
      <c r="AR146" s="176" t="n">
        <f aca="false">SUM(AP146/$AN$2)</f>
        <v>6636.1404207313</v>
      </c>
      <c r="AS146" s="131"/>
      <c r="AT146" s="131"/>
      <c r="AU146" s="176" t="n">
        <v>24056.45</v>
      </c>
      <c r="AV146" s="177" t="n">
        <f aca="false">SUM(AU146/AR146*100)</f>
        <v>362.50664505</v>
      </c>
      <c r="AY146" s="19" t="n">
        <v>24056.45</v>
      </c>
      <c r="BB146" s="19" t="n">
        <f aca="false">SUM(AW146+AX146+AY146+AZ146+BA146)</f>
        <v>24056.45</v>
      </c>
      <c r="BC146" s="143" t="n">
        <f aca="false">SUM(AU146-BB146)</f>
        <v>0</v>
      </c>
    </row>
    <row r="147" customFormat="false" ht="12.75" hidden="true" customHeight="false" outlineLevel="0" collapsed="false">
      <c r="A147" s="193"/>
      <c r="B147" s="194" t="s">
        <v>86</v>
      </c>
      <c r="C147" s="194"/>
      <c r="D147" s="194"/>
      <c r="E147" s="194"/>
      <c r="F147" s="194"/>
      <c r="G147" s="194"/>
      <c r="H147" s="194"/>
      <c r="I147" s="195" t="n">
        <v>426</v>
      </c>
      <c r="J147" s="196" t="s">
        <v>332</v>
      </c>
      <c r="K147" s="197"/>
      <c r="L147" s="197"/>
      <c r="M147" s="197"/>
      <c r="N147" s="197"/>
      <c r="O147" s="197"/>
      <c r="P147" s="197"/>
      <c r="Q147" s="197"/>
      <c r="R147" s="197"/>
      <c r="S147" s="188"/>
      <c r="T147" s="197"/>
      <c r="U147" s="197"/>
      <c r="V147" s="176"/>
      <c r="W147" s="188"/>
      <c r="X147" s="188" t="n">
        <f aca="false">SUM(X148:X150)</f>
        <v>100000</v>
      </c>
      <c r="Y147" s="188" t="n">
        <f aca="false">SUM(Y148:Y150)</f>
        <v>115000</v>
      </c>
      <c r="Z147" s="188" t="n">
        <f aca="false">SUM(Z148:Z150)</f>
        <v>115000</v>
      </c>
      <c r="AA147" s="188" t="n">
        <f aca="false">SUM(AA148:AA150)</f>
        <v>15000</v>
      </c>
      <c r="AB147" s="188" t="n">
        <f aca="false">SUM(AB148:AB150)</f>
        <v>81000</v>
      </c>
      <c r="AC147" s="188" t="n">
        <f aca="false">SUM(AC148:AC150)</f>
        <v>15000</v>
      </c>
      <c r="AD147" s="188" t="n">
        <f aca="false">SUM(AD148:AD150)</f>
        <v>15000</v>
      </c>
      <c r="AE147" s="188" t="n">
        <f aca="false">SUM(AE148:AE150)</f>
        <v>0</v>
      </c>
      <c r="AF147" s="188" t="n">
        <f aca="false">SUM(AF148:AF150)</f>
        <v>0</v>
      </c>
      <c r="AG147" s="188" t="n">
        <f aca="false">SUM(AG148:AG150)</f>
        <v>15000</v>
      </c>
      <c r="AH147" s="188" t="n">
        <f aca="false">SUM(AH148:AH150)</f>
        <v>0</v>
      </c>
      <c r="AI147" s="188" t="n">
        <f aca="false">SUM(AI148:AI150)</f>
        <v>0</v>
      </c>
      <c r="AJ147" s="129" t="n">
        <v>0</v>
      </c>
      <c r="AK147" s="197" t="n">
        <v>0</v>
      </c>
      <c r="AL147" s="197"/>
      <c r="AM147" s="197"/>
      <c r="AN147" s="129" t="n">
        <f aca="false">SUM(AK147+AL147-AM147)</f>
        <v>0</v>
      </c>
      <c r="AO147" s="176" t="n">
        <f aca="false">SUM(AN147/$AN$2)</f>
        <v>0</v>
      </c>
      <c r="AP147" s="131"/>
      <c r="AQ147" s="131"/>
      <c r="AR147" s="176" t="n">
        <f aca="false">SUM(AP147/$AN$2)</f>
        <v>0</v>
      </c>
      <c r="AS147" s="131"/>
      <c r="AT147" s="131"/>
      <c r="AU147" s="176"/>
      <c r="AV147" s="177" t="e">
        <f aca="false">SUM(AU147/AR147*100)</f>
        <v>#DIV/0!</v>
      </c>
      <c r="BB147" s="19" t="n">
        <f aca="false">SUM(AW147+AX147+AY147+AZ147+BA147)</f>
        <v>0</v>
      </c>
      <c r="BC147" s="143" t="n">
        <f aca="false">SUM(AU147-BB147)</f>
        <v>0</v>
      </c>
    </row>
    <row r="148" customFormat="false" ht="12.75" hidden="true" customHeight="false" outlineLevel="0" collapsed="false">
      <c r="A148" s="207"/>
      <c r="B148" s="208"/>
      <c r="C148" s="208"/>
      <c r="D148" s="208"/>
      <c r="E148" s="208"/>
      <c r="F148" s="208"/>
      <c r="G148" s="208"/>
      <c r="H148" s="208"/>
      <c r="I148" s="206" t="n">
        <v>42621</v>
      </c>
      <c r="J148" s="203" t="s">
        <v>333</v>
      </c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76"/>
      <c r="W148" s="188"/>
      <c r="X148" s="188"/>
      <c r="Y148" s="188" t="n">
        <v>15000</v>
      </c>
      <c r="Z148" s="188" t="n">
        <v>15000</v>
      </c>
      <c r="AA148" s="197" t="n">
        <v>15000</v>
      </c>
      <c r="AB148" s="188" t="n">
        <v>6000</v>
      </c>
      <c r="AC148" s="197" t="n">
        <v>15000</v>
      </c>
      <c r="AD148" s="197" t="n">
        <v>15000</v>
      </c>
      <c r="AE148" s="197"/>
      <c r="AF148" s="197"/>
      <c r="AG148" s="198" t="n">
        <f aca="false">SUM(AC148+AE148-AF148)</f>
        <v>15000</v>
      </c>
      <c r="AH148" s="197"/>
      <c r="AI148" s="197" t="n">
        <v>0</v>
      </c>
      <c r="AJ148" s="129" t="n">
        <v>0</v>
      </c>
      <c r="AK148" s="197"/>
      <c r="AL148" s="197"/>
      <c r="AM148" s="197"/>
      <c r="AN148" s="129" t="n">
        <f aca="false">SUM(AK148+AL148-AM148)</f>
        <v>0</v>
      </c>
      <c r="AO148" s="176" t="n">
        <f aca="false">SUM(AN148/$AN$2)</f>
        <v>0</v>
      </c>
      <c r="AP148" s="131"/>
      <c r="AQ148" s="131"/>
      <c r="AR148" s="176" t="n">
        <f aca="false">SUM(AP148/$AN$2)</f>
        <v>0</v>
      </c>
      <c r="AS148" s="131"/>
      <c r="AT148" s="131"/>
      <c r="AU148" s="176"/>
      <c r="AV148" s="177" t="e">
        <f aca="false">SUM(AU148/AR148*100)</f>
        <v>#DIV/0!</v>
      </c>
      <c r="BB148" s="19" t="n">
        <f aca="false">SUM(AW148+AX148+AY148+AZ148+BA148)</f>
        <v>0</v>
      </c>
      <c r="BC148" s="143" t="n">
        <f aca="false">SUM(AU148-BB148)</f>
        <v>0</v>
      </c>
    </row>
    <row r="149" customFormat="false" ht="12.75" hidden="true" customHeight="false" outlineLevel="0" collapsed="false">
      <c r="A149" s="207"/>
      <c r="B149" s="208"/>
      <c r="C149" s="208"/>
      <c r="D149" s="208"/>
      <c r="E149" s="208"/>
      <c r="F149" s="208"/>
      <c r="G149" s="208"/>
      <c r="H149" s="208"/>
      <c r="I149" s="206" t="n">
        <v>42639</v>
      </c>
      <c r="J149" s="203" t="s">
        <v>334</v>
      </c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76"/>
      <c r="W149" s="188"/>
      <c r="X149" s="188"/>
      <c r="Y149" s="188"/>
      <c r="Z149" s="188"/>
      <c r="AA149" s="197"/>
      <c r="AB149" s="188"/>
      <c r="AC149" s="197"/>
      <c r="AD149" s="197"/>
      <c r="AE149" s="197"/>
      <c r="AF149" s="197"/>
      <c r="AG149" s="198" t="n">
        <f aca="false">SUM(AC149+AE149-AF149)</f>
        <v>0</v>
      </c>
      <c r="AH149" s="197"/>
      <c r="AI149" s="197"/>
      <c r="AJ149" s="129"/>
      <c r="AK149" s="197"/>
      <c r="AL149" s="197"/>
      <c r="AM149" s="197"/>
      <c r="AN149" s="129" t="n">
        <f aca="false">SUM(AK149+AL149-AM149)</f>
        <v>0</v>
      </c>
      <c r="AO149" s="176" t="n">
        <f aca="false">SUM(AN149/$AN$2)</f>
        <v>0</v>
      </c>
      <c r="AP149" s="131"/>
      <c r="AQ149" s="131"/>
      <c r="AR149" s="176" t="n">
        <f aca="false">SUM(AP149/$AN$2)</f>
        <v>0</v>
      </c>
      <c r="AS149" s="131"/>
      <c r="AT149" s="131"/>
      <c r="AU149" s="176"/>
      <c r="AV149" s="177" t="e">
        <f aca="false">SUM(AU149/AR149*100)</f>
        <v>#DIV/0!</v>
      </c>
      <c r="BB149" s="19" t="n">
        <f aca="false">SUM(AW149+AX149+AY149+AZ149+BA149)</f>
        <v>0</v>
      </c>
      <c r="BC149" s="143" t="n">
        <f aca="false">SUM(AU149-BB149)</f>
        <v>0</v>
      </c>
    </row>
    <row r="150" customFormat="false" ht="12.75" hidden="true" customHeight="false" outlineLevel="0" collapsed="false">
      <c r="A150" s="207"/>
      <c r="B150" s="208"/>
      <c r="C150" s="208"/>
      <c r="D150" s="208"/>
      <c r="E150" s="208"/>
      <c r="F150" s="208"/>
      <c r="G150" s="208"/>
      <c r="H150" s="208"/>
      <c r="I150" s="206" t="n">
        <v>42637</v>
      </c>
      <c r="J150" s="203" t="s">
        <v>335</v>
      </c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76"/>
      <c r="W150" s="188"/>
      <c r="X150" s="188" t="n">
        <v>100000</v>
      </c>
      <c r="Y150" s="188" t="n">
        <v>100000</v>
      </c>
      <c r="Z150" s="188" t="n">
        <v>100000</v>
      </c>
      <c r="AA150" s="197"/>
      <c r="AB150" s="188" t="n">
        <v>75000</v>
      </c>
      <c r="AC150" s="197"/>
      <c r="AD150" s="197"/>
      <c r="AE150" s="197"/>
      <c r="AF150" s="197"/>
      <c r="AG150" s="198" t="n">
        <f aca="false">SUM(AC150+AE150-AF150)</f>
        <v>0</v>
      </c>
      <c r="AH150" s="197"/>
      <c r="AI150" s="197"/>
      <c r="AJ150" s="129"/>
      <c r="AK150" s="197"/>
      <c r="AL150" s="197"/>
      <c r="AM150" s="197"/>
      <c r="AN150" s="129" t="n">
        <f aca="false">SUM(AK150+AL150-AM150)</f>
        <v>0</v>
      </c>
      <c r="AO150" s="176" t="n">
        <f aca="false">SUM(AN150/$AN$2)</f>
        <v>0</v>
      </c>
      <c r="AP150" s="131"/>
      <c r="AQ150" s="131"/>
      <c r="AR150" s="176" t="n">
        <f aca="false">SUM(AP150/$AN$2)</f>
        <v>0</v>
      </c>
      <c r="AS150" s="131"/>
      <c r="AT150" s="131"/>
      <c r="AU150" s="176"/>
      <c r="AV150" s="177" t="e">
        <f aca="false">SUM(AU150/AR150*100)</f>
        <v>#DIV/0!</v>
      </c>
      <c r="BB150" s="19" t="n">
        <f aca="false">SUM(AW150+AX150+AY150+AZ150+BA150)</f>
        <v>0</v>
      </c>
      <c r="BC150" s="143" t="n">
        <f aca="false">SUM(AU150-BB150)</f>
        <v>0</v>
      </c>
    </row>
    <row r="151" customFormat="false" ht="12.75" hidden="false" customHeight="false" outlineLevel="0" collapsed="false">
      <c r="A151" s="184" t="s">
        <v>336</v>
      </c>
      <c r="B151" s="209"/>
      <c r="C151" s="209"/>
      <c r="D151" s="209"/>
      <c r="E151" s="209"/>
      <c r="F151" s="209"/>
      <c r="G151" s="209"/>
      <c r="H151" s="209"/>
      <c r="I151" s="173" t="s">
        <v>337</v>
      </c>
      <c r="J151" s="174" t="s">
        <v>338</v>
      </c>
      <c r="K151" s="175" t="e">
        <f aca="false">SUM(K152+K159+#REF!)</f>
        <v>#REF!</v>
      </c>
      <c r="L151" s="175" t="e">
        <f aca="false">SUM(L152+L159+#REF!)</f>
        <v>#REF!</v>
      </c>
      <c r="M151" s="175" t="e">
        <f aca="false">SUM(M152+M159+#REF!)</f>
        <v>#REF!</v>
      </c>
      <c r="N151" s="175" t="n">
        <f aca="false">SUM(N152+N159)</f>
        <v>43000</v>
      </c>
      <c r="O151" s="175" t="n">
        <f aca="false">SUM(O152+O159)</f>
        <v>43000</v>
      </c>
      <c r="P151" s="175" t="n">
        <f aca="false">SUM(P152+P159)</f>
        <v>31000</v>
      </c>
      <c r="Q151" s="175" t="n">
        <f aca="false">SUM(Q152+Q159)</f>
        <v>31000</v>
      </c>
      <c r="R151" s="175" t="n">
        <f aca="false">SUM(R152+R159)</f>
        <v>0</v>
      </c>
      <c r="S151" s="175" t="n">
        <f aca="false">SUM(S152+S159)</f>
        <v>31000</v>
      </c>
      <c r="T151" s="175" t="n">
        <f aca="false">SUM(T152+T159)</f>
        <v>0</v>
      </c>
      <c r="U151" s="175" t="n">
        <f aca="false">SUM(U152+U159)</f>
        <v>0</v>
      </c>
      <c r="V151" s="175" t="n">
        <f aca="false">SUM(V152+V159)</f>
        <v>200</v>
      </c>
      <c r="W151" s="175" t="n">
        <f aca="false">SUM(W152+W159)</f>
        <v>31000</v>
      </c>
      <c r="X151" s="175" t="n">
        <f aca="false">SUM(X152+X159)</f>
        <v>88000</v>
      </c>
      <c r="Y151" s="175" t="n">
        <f aca="false">SUM(Y152+Y159)</f>
        <v>88000</v>
      </c>
      <c r="Z151" s="175" t="n">
        <f aca="false">SUM(Z152+Z159)</f>
        <v>88000</v>
      </c>
      <c r="AA151" s="175" t="n">
        <f aca="false">SUM(AA152+AA159)</f>
        <v>93000</v>
      </c>
      <c r="AB151" s="175" t="n">
        <f aca="false">SUM(AB152+AB159)</f>
        <v>0</v>
      </c>
      <c r="AC151" s="175" t="n">
        <f aca="false">SUM(AC152+AC159)</f>
        <v>115000</v>
      </c>
      <c r="AD151" s="175" t="n">
        <f aca="false">SUM(AD152+AD159)</f>
        <v>95000</v>
      </c>
      <c r="AE151" s="175" t="n">
        <f aca="false">SUM(AE152+AE159)</f>
        <v>0</v>
      </c>
      <c r="AF151" s="175" t="n">
        <f aca="false">SUM(AF152+AF159)</f>
        <v>0</v>
      </c>
      <c r="AG151" s="175" t="n">
        <f aca="false">SUM(AG152+AG159)</f>
        <v>95000</v>
      </c>
      <c r="AH151" s="175" t="n">
        <f aca="false">SUM(AH152+AH159)</f>
        <v>4997.09</v>
      </c>
      <c r="AI151" s="175" t="n">
        <f aca="false">SUM(AI152+AI159)</f>
        <v>60000</v>
      </c>
      <c r="AJ151" s="175" t="n">
        <f aca="false">SUM(AJ152+AJ159)</f>
        <v>0</v>
      </c>
      <c r="AK151" s="175" t="n">
        <f aca="false">SUM(AK152+AK159)</f>
        <v>60000</v>
      </c>
      <c r="AL151" s="175" t="n">
        <f aca="false">SUM(AL152+AL159)</f>
        <v>0</v>
      </c>
      <c r="AM151" s="175" t="n">
        <f aca="false">SUM(AM152+AM159)</f>
        <v>0</v>
      </c>
      <c r="AN151" s="175" t="n">
        <f aca="false">SUM(AN152+AN159)</f>
        <v>60000</v>
      </c>
      <c r="AO151" s="176" t="n">
        <f aca="false">SUM(AN151/$AN$2)</f>
        <v>7963.36850487756</v>
      </c>
      <c r="AP151" s="176" t="n">
        <f aca="false">SUM(AP152+AP159)</f>
        <v>60000</v>
      </c>
      <c r="AQ151" s="176" t="n">
        <f aca="false">SUM(AQ152+AQ159)</f>
        <v>0</v>
      </c>
      <c r="AR151" s="176" t="n">
        <f aca="false">SUM(AP151/$AN$2)</f>
        <v>7963.36850487756</v>
      </c>
      <c r="AS151" s="176" t="n">
        <f aca="false">SUM(AS152+AS159)</f>
        <v>60000</v>
      </c>
      <c r="AT151" s="176" t="n">
        <f aca="false">SUM(AT152+AT159)</f>
        <v>0</v>
      </c>
      <c r="AU151" s="176" t="n">
        <f aca="false">SUM(AU152+AU159)</f>
        <v>0</v>
      </c>
      <c r="AV151" s="177" t="n">
        <f aca="false">SUM(AU151/AR151*100)</f>
        <v>0</v>
      </c>
      <c r="BB151" s="19" t="n">
        <f aca="false">SUM(AW151+AX151+AY151+AZ151+BA151)</f>
        <v>0</v>
      </c>
      <c r="BC151" s="143" t="n">
        <f aca="false">SUM(AU151-BB151)</f>
        <v>0</v>
      </c>
    </row>
    <row r="152" customFormat="false" ht="12.75" hidden="false" customHeight="false" outlineLevel="0" collapsed="false">
      <c r="A152" s="178" t="s">
        <v>339</v>
      </c>
      <c r="B152" s="172"/>
      <c r="C152" s="172"/>
      <c r="D152" s="172"/>
      <c r="E152" s="172"/>
      <c r="F152" s="172"/>
      <c r="G152" s="172"/>
      <c r="H152" s="172"/>
      <c r="I152" s="185" t="s">
        <v>207</v>
      </c>
      <c r="J152" s="186" t="s">
        <v>340</v>
      </c>
      <c r="K152" s="187" t="e">
        <f aca="false">SUM(K153)</f>
        <v>#REF!</v>
      </c>
      <c r="L152" s="187" t="e">
        <f aca="false">SUM(L153)</f>
        <v>#REF!</v>
      </c>
      <c r="M152" s="187" t="e">
        <f aca="false">SUM(M153)</f>
        <v>#REF!</v>
      </c>
      <c r="N152" s="187" t="n">
        <f aca="false">SUM(N153)</f>
        <v>40000</v>
      </c>
      <c r="O152" s="187" t="n">
        <f aca="false">SUM(O153)</f>
        <v>40000</v>
      </c>
      <c r="P152" s="187" t="n">
        <f aca="false">SUM(P153)</f>
        <v>28000</v>
      </c>
      <c r="Q152" s="187" t="n">
        <f aca="false">SUM(Q153)</f>
        <v>28000</v>
      </c>
      <c r="R152" s="187" t="n">
        <f aca="false">SUM(R153)</f>
        <v>0</v>
      </c>
      <c r="S152" s="187" t="n">
        <f aca="false">SUM(S153)</f>
        <v>28000</v>
      </c>
      <c r="T152" s="187" t="n">
        <f aca="false">SUM(T153)</f>
        <v>0</v>
      </c>
      <c r="U152" s="187" t="n">
        <f aca="false">SUM(U153)</f>
        <v>0</v>
      </c>
      <c r="V152" s="187" t="n">
        <f aca="false">SUM(V153)</f>
        <v>100</v>
      </c>
      <c r="W152" s="187" t="n">
        <f aca="false">SUM(W153)</f>
        <v>28000</v>
      </c>
      <c r="X152" s="187" t="n">
        <f aca="false">SUM(X153)</f>
        <v>85000</v>
      </c>
      <c r="Y152" s="187" t="n">
        <f aca="false">SUM(Y153)</f>
        <v>85000</v>
      </c>
      <c r="Z152" s="187" t="n">
        <f aca="false">SUM(Z153)</f>
        <v>85000</v>
      </c>
      <c r="AA152" s="187" t="n">
        <f aca="false">SUM(AA153)</f>
        <v>85000</v>
      </c>
      <c r="AB152" s="187" t="n">
        <f aca="false">SUM(AB153)</f>
        <v>0</v>
      </c>
      <c r="AC152" s="187" t="n">
        <f aca="false">SUM(AC153)</f>
        <v>85000</v>
      </c>
      <c r="AD152" s="187" t="n">
        <f aca="false">SUM(AD153)</f>
        <v>85000</v>
      </c>
      <c r="AE152" s="187" t="n">
        <f aca="false">SUM(AE153)</f>
        <v>0</v>
      </c>
      <c r="AF152" s="187" t="n">
        <f aca="false">SUM(AF153)</f>
        <v>0</v>
      </c>
      <c r="AG152" s="187" t="n">
        <f aca="false">SUM(AG153)</f>
        <v>85000</v>
      </c>
      <c r="AH152" s="187" t="n">
        <f aca="false">SUM(AH153)</f>
        <v>0</v>
      </c>
      <c r="AI152" s="187" t="n">
        <f aca="false">SUM(AI153)</f>
        <v>50000</v>
      </c>
      <c r="AJ152" s="187" t="n">
        <f aca="false">SUM(AJ153)</f>
        <v>0</v>
      </c>
      <c r="AK152" s="187" t="n">
        <f aca="false">SUM(AK153)</f>
        <v>50000</v>
      </c>
      <c r="AL152" s="187" t="n">
        <f aca="false">SUM(AL153)</f>
        <v>0</v>
      </c>
      <c r="AM152" s="187" t="n">
        <f aca="false">SUM(AM153)</f>
        <v>0</v>
      </c>
      <c r="AN152" s="187" t="n">
        <f aca="false">SUM(AN153)</f>
        <v>50000</v>
      </c>
      <c r="AO152" s="176" t="n">
        <f aca="false">SUM(AN152/$AN$2)</f>
        <v>6636.1404207313</v>
      </c>
      <c r="AP152" s="188" t="n">
        <f aca="false">SUM(AP153)</f>
        <v>50000</v>
      </c>
      <c r="AQ152" s="188" t="n">
        <f aca="false">SUM(AQ153)</f>
        <v>0</v>
      </c>
      <c r="AR152" s="176" t="n">
        <f aca="false">SUM(AP152/$AN$2)</f>
        <v>6636.1404207313</v>
      </c>
      <c r="AS152" s="188" t="n">
        <f aca="false">SUM(AS153)</f>
        <v>50000</v>
      </c>
      <c r="AT152" s="188" t="n">
        <f aca="false">SUM(AT153)</f>
        <v>0</v>
      </c>
      <c r="AU152" s="176" t="n">
        <f aca="false">SUM(AU153)</f>
        <v>0</v>
      </c>
      <c r="AV152" s="177" t="n">
        <f aca="false">SUM(AU152/AR152*100)</f>
        <v>0</v>
      </c>
      <c r="BB152" s="19" t="n">
        <f aca="false">SUM(AW152+AX152+AY152+AZ152+BA152)</f>
        <v>0</v>
      </c>
      <c r="BC152" s="143" t="n">
        <f aca="false">SUM(AU152-BB152)</f>
        <v>0</v>
      </c>
    </row>
    <row r="153" customFormat="false" ht="12.75" hidden="false" customHeight="false" outlineLevel="0" collapsed="false">
      <c r="A153" s="178"/>
      <c r="B153" s="172"/>
      <c r="C153" s="172"/>
      <c r="D153" s="172"/>
      <c r="E153" s="172"/>
      <c r="F153" s="172"/>
      <c r="G153" s="172"/>
      <c r="H153" s="172"/>
      <c r="I153" s="185" t="s">
        <v>341</v>
      </c>
      <c r="J153" s="186"/>
      <c r="K153" s="187" t="e">
        <f aca="false">SUM(K155)</f>
        <v>#REF!</v>
      </c>
      <c r="L153" s="187" t="e">
        <f aca="false">SUM(L155)</f>
        <v>#REF!</v>
      </c>
      <c r="M153" s="187" t="e">
        <f aca="false">SUM(M155)</f>
        <v>#REF!</v>
      </c>
      <c r="N153" s="187" t="n">
        <f aca="false">SUM(N155)</f>
        <v>40000</v>
      </c>
      <c r="O153" s="187" t="n">
        <f aca="false">SUM(O155)</f>
        <v>40000</v>
      </c>
      <c r="P153" s="187" t="n">
        <f aca="false">SUM(P155)</f>
        <v>28000</v>
      </c>
      <c r="Q153" s="187" t="n">
        <f aca="false">SUM(Q155)</f>
        <v>28000</v>
      </c>
      <c r="R153" s="187" t="n">
        <f aca="false">SUM(R155)</f>
        <v>0</v>
      </c>
      <c r="S153" s="187" t="n">
        <f aca="false">SUM(S155)</f>
        <v>28000</v>
      </c>
      <c r="T153" s="187" t="n">
        <f aca="false">SUM(T155)</f>
        <v>0</v>
      </c>
      <c r="U153" s="187" t="n">
        <f aca="false">SUM(U155)</f>
        <v>0</v>
      </c>
      <c r="V153" s="187" t="n">
        <f aca="false">SUM(V155)</f>
        <v>100</v>
      </c>
      <c r="W153" s="187" t="n">
        <f aca="false">SUM(W155)</f>
        <v>28000</v>
      </c>
      <c r="X153" s="187" t="n">
        <f aca="false">SUM(X155)</f>
        <v>85000</v>
      </c>
      <c r="Y153" s="187" t="n">
        <f aca="false">SUM(Y155)</f>
        <v>85000</v>
      </c>
      <c r="Z153" s="187" t="n">
        <f aca="false">SUM(Z155)</f>
        <v>85000</v>
      </c>
      <c r="AA153" s="187" t="n">
        <f aca="false">SUM(AA155)</f>
        <v>85000</v>
      </c>
      <c r="AB153" s="187" t="n">
        <f aca="false">SUM(AB155)</f>
        <v>0</v>
      </c>
      <c r="AC153" s="187" t="n">
        <f aca="false">SUM(AC155)</f>
        <v>85000</v>
      </c>
      <c r="AD153" s="187" t="n">
        <f aca="false">SUM(AD155)</f>
        <v>85000</v>
      </c>
      <c r="AE153" s="187" t="n">
        <f aca="false">SUM(AE155)</f>
        <v>0</v>
      </c>
      <c r="AF153" s="187" t="n">
        <f aca="false">SUM(AF155)</f>
        <v>0</v>
      </c>
      <c r="AG153" s="187" t="n">
        <f aca="false">SUM(AG155)</f>
        <v>85000</v>
      </c>
      <c r="AH153" s="187" t="n">
        <f aca="false">SUM(AH155)</f>
        <v>0</v>
      </c>
      <c r="AI153" s="187" t="n">
        <f aca="false">SUM(AI155)</f>
        <v>50000</v>
      </c>
      <c r="AJ153" s="187" t="n">
        <f aca="false">SUM(AJ155)</f>
        <v>0</v>
      </c>
      <c r="AK153" s="187" t="n">
        <f aca="false">SUM(AK155)</f>
        <v>50000</v>
      </c>
      <c r="AL153" s="187" t="n">
        <f aca="false">SUM(AL155)</f>
        <v>0</v>
      </c>
      <c r="AM153" s="187" t="n">
        <f aca="false">SUM(AM155)</f>
        <v>0</v>
      </c>
      <c r="AN153" s="187" t="n">
        <f aca="false">SUM(AN155)</f>
        <v>50000</v>
      </c>
      <c r="AO153" s="176" t="n">
        <f aca="false">SUM(AN153/$AN$2)</f>
        <v>6636.1404207313</v>
      </c>
      <c r="AP153" s="188" t="n">
        <f aca="false">SUM(AP155)</f>
        <v>50000</v>
      </c>
      <c r="AQ153" s="188" t="n">
        <f aca="false">SUM(AQ155)</f>
        <v>0</v>
      </c>
      <c r="AR153" s="176" t="n">
        <f aca="false">SUM(AP153/$AN$2)</f>
        <v>6636.1404207313</v>
      </c>
      <c r="AS153" s="188" t="n">
        <f aca="false">SUM(AS155)</f>
        <v>50000</v>
      </c>
      <c r="AT153" s="188" t="n">
        <f aca="false">SUM(AT155)</f>
        <v>0</v>
      </c>
      <c r="AU153" s="176" t="n">
        <f aca="false">SUM(AU154)</f>
        <v>0</v>
      </c>
      <c r="AV153" s="177" t="n">
        <f aca="false">SUM(AU153/AR153*100)</f>
        <v>0</v>
      </c>
      <c r="BB153" s="19" t="n">
        <f aca="false">SUM(AW153+AX153+AY153+AZ153+BA153)</f>
        <v>0</v>
      </c>
      <c r="BC153" s="143" t="n">
        <f aca="false">SUM(AU153-BB153)</f>
        <v>0</v>
      </c>
    </row>
    <row r="154" customFormat="false" ht="12.75" hidden="false" customHeight="false" outlineLevel="0" collapsed="false">
      <c r="A154" s="178"/>
      <c r="B154" s="172" t="s">
        <v>210</v>
      </c>
      <c r="C154" s="172"/>
      <c r="D154" s="172"/>
      <c r="E154" s="172"/>
      <c r="F154" s="172"/>
      <c r="G154" s="172"/>
      <c r="H154" s="172"/>
      <c r="I154" s="185" t="s">
        <v>211</v>
      </c>
      <c r="J154" s="186" t="s">
        <v>114</v>
      </c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76" t="n">
        <f aca="false">SUM(AN154/$AN$2)</f>
        <v>0</v>
      </c>
      <c r="AP154" s="188" t="n">
        <v>50000</v>
      </c>
      <c r="AQ154" s="188" t="n">
        <v>50000</v>
      </c>
      <c r="AR154" s="176" t="n">
        <f aca="false">SUM(AP154/$AN$2)</f>
        <v>6636.1404207313</v>
      </c>
      <c r="AS154" s="188" t="n">
        <v>50000</v>
      </c>
      <c r="AT154" s="188" t="n">
        <v>50000</v>
      </c>
      <c r="AU154" s="176" t="n">
        <f aca="false">SUM(AU155)</f>
        <v>0</v>
      </c>
      <c r="AV154" s="177" t="n">
        <f aca="false">SUM(AU154/AR154*100)</f>
        <v>0</v>
      </c>
      <c r="BC154" s="143" t="n">
        <f aca="false">SUM(AU154-BB154)</f>
        <v>0</v>
      </c>
    </row>
    <row r="155" customFormat="false" ht="12.75" hidden="false" customHeight="false" outlineLevel="0" collapsed="false">
      <c r="A155" s="189"/>
      <c r="B155" s="190"/>
      <c r="C155" s="190"/>
      <c r="D155" s="190"/>
      <c r="E155" s="190"/>
      <c r="F155" s="190"/>
      <c r="G155" s="190"/>
      <c r="H155" s="190"/>
      <c r="I155" s="191" t="n">
        <v>3</v>
      </c>
      <c r="J155" s="84" t="s">
        <v>64</v>
      </c>
      <c r="K155" s="192" t="e">
        <f aca="false">SUM(K156)</f>
        <v>#REF!</v>
      </c>
      <c r="L155" s="192" t="e">
        <f aca="false">SUM(L156)</f>
        <v>#REF!</v>
      </c>
      <c r="M155" s="192" t="e">
        <f aca="false">SUM(M156)</f>
        <v>#REF!</v>
      </c>
      <c r="N155" s="192" t="n">
        <f aca="false">SUM(N156)</f>
        <v>40000</v>
      </c>
      <c r="O155" s="192" t="n">
        <f aca="false">SUM(O156)</f>
        <v>40000</v>
      </c>
      <c r="P155" s="192" t="n">
        <f aca="false">SUM(P156)</f>
        <v>28000</v>
      </c>
      <c r="Q155" s="192" t="n">
        <f aca="false">SUM(Q156)</f>
        <v>28000</v>
      </c>
      <c r="R155" s="192" t="n">
        <f aca="false">SUM(R156)</f>
        <v>0</v>
      </c>
      <c r="S155" s="192" t="n">
        <f aca="false">SUM(S156)</f>
        <v>28000</v>
      </c>
      <c r="T155" s="192" t="n">
        <f aca="false">SUM(T156)</f>
        <v>0</v>
      </c>
      <c r="U155" s="192" t="n">
        <f aca="false">SUM(U156)</f>
        <v>0</v>
      </c>
      <c r="V155" s="192" t="n">
        <f aca="false">SUM(V156)</f>
        <v>100</v>
      </c>
      <c r="W155" s="192" t="n">
        <f aca="false">SUM(W156)</f>
        <v>28000</v>
      </c>
      <c r="X155" s="192" t="n">
        <f aca="false">SUM(X156)</f>
        <v>85000</v>
      </c>
      <c r="Y155" s="192" t="n">
        <f aca="false">SUM(Y156)</f>
        <v>85000</v>
      </c>
      <c r="Z155" s="192" t="n">
        <f aca="false">SUM(Z156)</f>
        <v>85000</v>
      </c>
      <c r="AA155" s="192" t="n">
        <f aca="false">SUM(AA156)</f>
        <v>85000</v>
      </c>
      <c r="AB155" s="192" t="n">
        <f aca="false">SUM(AB156)</f>
        <v>0</v>
      </c>
      <c r="AC155" s="192" t="n">
        <f aca="false">SUM(AC156)</f>
        <v>85000</v>
      </c>
      <c r="AD155" s="192" t="n">
        <f aca="false">SUM(AD156)</f>
        <v>85000</v>
      </c>
      <c r="AE155" s="192" t="n">
        <f aca="false">SUM(AE156)</f>
        <v>0</v>
      </c>
      <c r="AF155" s="192" t="n">
        <f aca="false">SUM(AF156)</f>
        <v>0</v>
      </c>
      <c r="AG155" s="192" t="n">
        <f aca="false">SUM(AG156)</f>
        <v>85000</v>
      </c>
      <c r="AH155" s="192" t="n">
        <f aca="false">SUM(AH156)</f>
        <v>0</v>
      </c>
      <c r="AI155" s="192" t="n">
        <f aca="false">SUM(AI156)</f>
        <v>50000</v>
      </c>
      <c r="AJ155" s="192" t="n">
        <f aca="false">SUM(AJ156)</f>
        <v>0</v>
      </c>
      <c r="AK155" s="192" t="n">
        <f aca="false">SUM(AK156)</f>
        <v>50000</v>
      </c>
      <c r="AL155" s="192" t="n">
        <f aca="false">SUM(AL156)</f>
        <v>0</v>
      </c>
      <c r="AM155" s="192" t="n">
        <f aca="false">SUM(AM156)</f>
        <v>0</v>
      </c>
      <c r="AN155" s="192" t="n">
        <f aca="false">SUM(AN156)</f>
        <v>50000</v>
      </c>
      <c r="AO155" s="176" t="n">
        <f aca="false">SUM(AN155/$AN$2)</f>
        <v>6636.1404207313</v>
      </c>
      <c r="AP155" s="176" t="n">
        <f aca="false">SUM(AP156)</f>
        <v>50000</v>
      </c>
      <c r="AQ155" s="176" t="n">
        <f aca="false">SUM(AQ156)</f>
        <v>0</v>
      </c>
      <c r="AR155" s="176" t="n">
        <f aca="false">SUM(AP155/$AN$2)</f>
        <v>6636.1404207313</v>
      </c>
      <c r="AS155" s="176" t="n">
        <f aca="false">SUM(AS156)</f>
        <v>50000</v>
      </c>
      <c r="AT155" s="176" t="n">
        <f aca="false">SUM(AT156)</f>
        <v>0</v>
      </c>
      <c r="AU155" s="176" t="n">
        <f aca="false">SUM(AU156)</f>
        <v>0</v>
      </c>
      <c r="AV155" s="177" t="n">
        <f aca="false">SUM(AU155/AR155*100)</f>
        <v>0</v>
      </c>
      <c r="BB155" s="19" t="n">
        <f aca="false">SUM(AW155+AX155+AY155+AZ155+BA155)</f>
        <v>0</v>
      </c>
      <c r="BC155" s="143" t="n">
        <f aca="false">SUM(AU155-BB155)</f>
        <v>0</v>
      </c>
    </row>
    <row r="156" customFormat="false" ht="12.75" hidden="false" customHeight="false" outlineLevel="0" collapsed="false">
      <c r="A156" s="189"/>
      <c r="B156" s="190"/>
      <c r="C156" s="190"/>
      <c r="D156" s="190"/>
      <c r="E156" s="190"/>
      <c r="F156" s="190"/>
      <c r="G156" s="190"/>
      <c r="H156" s="190"/>
      <c r="I156" s="191" t="n">
        <v>38</v>
      </c>
      <c r="J156" s="84" t="s">
        <v>219</v>
      </c>
      <c r="K156" s="192" t="e">
        <f aca="false">SUM(K157)</f>
        <v>#REF!</v>
      </c>
      <c r="L156" s="192" t="e">
        <f aca="false">SUM(L157)</f>
        <v>#REF!</v>
      </c>
      <c r="M156" s="192" t="e">
        <f aca="false">SUM(M157)</f>
        <v>#REF!</v>
      </c>
      <c r="N156" s="192" t="n">
        <f aca="false">SUM(N157)</f>
        <v>40000</v>
      </c>
      <c r="O156" s="192" t="n">
        <f aca="false">SUM(O157)</f>
        <v>40000</v>
      </c>
      <c r="P156" s="192" t="n">
        <f aca="false">SUM(P157)</f>
        <v>28000</v>
      </c>
      <c r="Q156" s="192" t="n">
        <f aca="false">SUM(Q157)</f>
        <v>28000</v>
      </c>
      <c r="R156" s="192" t="n">
        <f aca="false">SUM(R157)</f>
        <v>0</v>
      </c>
      <c r="S156" s="192" t="n">
        <f aca="false">SUM(S157)</f>
        <v>28000</v>
      </c>
      <c r="T156" s="192" t="n">
        <f aca="false">SUM(T157)</f>
        <v>0</v>
      </c>
      <c r="U156" s="192" t="n">
        <f aca="false">SUM(U157)</f>
        <v>0</v>
      </c>
      <c r="V156" s="192" t="n">
        <f aca="false">SUM(V157)</f>
        <v>100</v>
      </c>
      <c r="W156" s="192" t="n">
        <f aca="false">SUM(W157)</f>
        <v>28000</v>
      </c>
      <c r="X156" s="192" t="n">
        <f aca="false">SUM(X157)</f>
        <v>85000</v>
      </c>
      <c r="Y156" s="192" t="n">
        <f aca="false">SUM(Y157)</f>
        <v>85000</v>
      </c>
      <c r="Z156" s="192" t="n">
        <f aca="false">SUM(Z157)</f>
        <v>85000</v>
      </c>
      <c r="AA156" s="192" t="n">
        <f aca="false">SUM(AA157)</f>
        <v>85000</v>
      </c>
      <c r="AB156" s="192" t="n">
        <f aca="false">SUM(AB157)</f>
        <v>0</v>
      </c>
      <c r="AC156" s="192" t="n">
        <f aca="false">SUM(AC157)</f>
        <v>85000</v>
      </c>
      <c r="AD156" s="192" t="n">
        <f aca="false">SUM(AD157)</f>
        <v>85000</v>
      </c>
      <c r="AE156" s="192" t="n">
        <f aca="false">SUM(AE157)</f>
        <v>0</v>
      </c>
      <c r="AF156" s="192" t="n">
        <f aca="false">SUM(AF157)</f>
        <v>0</v>
      </c>
      <c r="AG156" s="192" t="n">
        <f aca="false">SUM(AG157)</f>
        <v>85000</v>
      </c>
      <c r="AH156" s="192" t="n">
        <f aca="false">SUM(AH157)</f>
        <v>0</v>
      </c>
      <c r="AI156" s="192" t="n">
        <f aca="false">SUM(AI157)</f>
        <v>50000</v>
      </c>
      <c r="AJ156" s="192" t="n">
        <f aca="false">SUM(AJ157)</f>
        <v>0</v>
      </c>
      <c r="AK156" s="192" t="n">
        <f aca="false">SUM(AK157)</f>
        <v>50000</v>
      </c>
      <c r="AL156" s="192" t="n">
        <f aca="false">SUM(AL157)</f>
        <v>0</v>
      </c>
      <c r="AM156" s="192" t="n">
        <f aca="false">SUM(AM157)</f>
        <v>0</v>
      </c>
      <c r="AN156" s="192" t="n">
        <f aca="false">SUM(AN157)</f>
        <v>50000</v>
      </c>
      <c r="AO156" s="176" t="n">
        <f aca="false">SUM(AN156/$AN$2)</f>
        <v>6636.1404207313</v>
      </c>
      <c r="AP156" s="176" t="n">
        <f aca="false">SUM(AP157)</f>
        <v>50000</v>
      </c>
      <c r="AQ156" s="176"/>
      <c r="AR156" s="176" t="n">
        <f aca="false">SUM(AP156/$AN$2)</f>
        <v>6636.1404207313</v>
      </c>
      <c r="AS156" s="176" t="n">
        <v>50000</v>
      </c>
      <c r="AT156" s="176"/>
      <c r="AU156" s="176" t="n">
        <f aca="false">SUM(AU157)</f>
        <v>0</v>
      </c>
      <c r="AV156" s="177" t="n">
        <f aca="false">SUM(AU156/AR156*100)</f>
        <v>0</v>
      </c>
      <c r="BB156" s="19" t="n">
        <f aca="false">SUM(AW156+AX156+AY156+AZ156+BA156)</f>
        <v>0</v>
      </c>
      <c r="BC156" s="143" t="n">
        <f aca="false">SUM(AU156-BB156)</f>
        <v>0</v>
      </c>
    </row>
    <row r="157" customFormat="false" ht="12.75" hidden="false" customHeight="false" outlineLevel="0" collapsed="false">
      <c r="A157" s="193"/>
      <c r="B157" s="194" t="s">
        <v>83</v>
      </c>
      <c r="C157" s="194"/>
      <c r="D157" s="194"/>
      <c r="E157" s="194"/>
      <c r="F157" s="194"/>
      <c r="G157" s="194"/>
      <c r="H157" s="194"/>
      <c r="I157" s="195" t="n">
        <v>381</v>
      </c>
      <c r="J157" s="196" t="s">
        <v>220</v>
      </c>
      <c r="K157" s="197" t="e">
        <f aca="false">SUM(#REF!)</f>
        <v>#REF!</v>
      </c>
      <c r="L157" s="197" t="e">
        <f aca="false">SUM(#REF!)</f>
        <v>#REF!</v>
      </c>
      <c r="M157" s="197" t="e">
        <f aca="false">SUM(#REF!)</f>
        <v>#REF!</v>
      </c>
      <c r="N157" s="197" t="n">
        <f aca="false">SUM(N158:N158)</f>
        <v>40000</v>
      </c>
      <c r="O157" s="197" t="n">
        <f aca="false">SUM(O158:O158)</f>
        <v>40000</v>
      </c>
      <c r="P157" s="197" t="n">
        <f aca="false">SUM(P158:P158)</f>
        <v>28000</v>
      </c>
      <c r="Q157" s="197" t="n">
        <f aca="false">SUM(Q158:Q158)</f>
        <v>28000</v>
      </c>
      <c r="R157" s="197" t="n">
        <f aca="false">SUM(R158:R158)</f>
        <v>0</v>
      </c>
      <c r="S157" s="197" t="n">
        <f aca="false">SUM(S158:S158)</f>
        <v>28000</v>
      </c>
      <c r="T157" s="197" t="n">
        <f aca="false">SUM(T158:T158)</f>
        <v>0</v>
      </c>
      <c r="U157" s="197" t="n">
        <f aca="false">SUM(U158:U158)</f>
        <v>0</v>
      </c>
      <c r="V157" s="197" t="n">
        <f aca="false">SUM(V158:V158)</f>
        <v>100</v>
      </c>
      <c r="W157" s="197" t="n">
        <f aca="false">SUM(W158:W158)</f>
        <v>28000</v>
      </c>
      <c r="X157" s="197" t="n">
        <f aca="false">SUM(X158:X158)</f>
        <v>85000</v>
      </c>
      <c r="Y157" s="197" t="n">
        <f aca="false">SUM(Y158:Y158)</f>
        <v>85000</v>
      </c>
      <c r="Z157" s="197" t="n">
        <f aca="false">SUM(Z158:Z158)</f>
        <v>85000</v>
      </c>
      <c r="AA157" s="197" t="n">
        <f aca="false">SUM(AA158:AA158)</f>
        <v>85000</v>
      </c>
      <c r="AB157" s="197" t="n">
        <f aca="false">SUM(AB158:AB158)</f>
        <v>0</v>
      </c>
      <c r="AC157" s="197" t="n">
        <f aca="false">SUM(AC158:AC158)</f>
        <v>85000</v>
      </c>
      <c r="AD157" s="197" t="n">
        <f aca="false">SUM(AD158:AD158)</f>
        <v>85000</v>
      </c>
      <c r="AE157" s="197" t="n">
        <f aca="false">SUM(AE158:AE158)</f>
        <v>0</v>
      </c>
      <c r="AF157" s="197" t="n">
        <f aca="false">SUM(AF158:AF158)</f>
        <v>0</v>
      </c>
      <c r="AG157" s="197" t="n">
        <f aca="false">SUM(AG158:AG158)</f>
        <v>85000</v>
      </c>
      <c r="AH157" s="197" t="n">
        <f aca="false">SUM(AH158:AH158)</f>
        <v>0</v>
      </c>
      <c r="AI157" s="197" t="n">
        <f aca="false">SUM(AI158:AI158)</f>
        <v>50000</v>
      </c>
      <c r="AJ157" s="197" t="n">
        <f aca="false">SUM(AJ158:AJ158)</f>
        <v>0</v>
      </c>
      <c r="AK157" s="197" t="n">
        <f aca="false">SUM(AK158:AK158)</f>
        <v>50000</v>
      </c>
      <c r="AL157" s="197" t="n">
        <f aca="false">SUM(AL158:AL158)</f>
        <v>0</v>
      </c>
      <c r="AM157" s="197" t="n">
        <f aca="false">SUM(AM158:AM158)</f>
        <v>0</v>
      </c>
      <c r="AN157" s="197" t="n">
        <f aca="false">SUM(AN158:AN158)</f>
        <v>50000</v>
      </c>
      <c r="AO157" s="176" t="n">
        <f aca="false">SUM(AN157/$AN$2)</f>
        <v>6636.1404207313</v>
      </c>
      <c r="AP157" s="188" t="n">
        <f aca="false">SUM(AP158:AP158)</f>
        <v>50000</v>
      </c>
      <c r="AQ157" s="188"/>
      <c r="AR157" s="176" t="n">
        <f aca="false">SUM(AP157/$AN$2)</f>
        <v>6636.1404207313</v>
      </c>
      <c r="AS157" s="188"/>
      <c r="AT157" s="188"/>
      <c r="AU157" s="176" t="n">
        <f aca="false">SUM(AU158)</f>
        <v>0</v>
      </c>
      <c r="AV157" s="177" t="n">
        <f aca="false">SUM(AU157/AR157*100)</f>
        <v>0</v>
      </c>
      <c r="BB157" s="19" t="n">
        <f aca="false">SUM(AW157+AX157+AY157+AZ157+BA157)</f>
        <v>0</v>
      </c>
      <c r="BC157" s="143" t="n">
        <f aca="false">SUM(AU157-BB157)</f>
        <v>0</v>
      </c>
    </row>
    <row r="158" customFormat="false" ht="12.75" hidden="false" customHeight="false" outlineLevel="0" collapsed="false">
      <c r="A158" s="193"/>
      <c r="B158" s="194"/>
      <c r="C158" s="194"/>
      <c r="D158" s="194"/>
      <c r="E158" s="194"/>
      <c r="F158" s="194"/>
      <c r="G158" s="194"/>
      <c r="H158" s="194"/>
      <c r="I158" s="206" t="n">
        <v>38111</v>
      </c>
      <c r="J158" s="196" t="s">
        <v>340</v>
      </c>
      <c r="K158" s="197"/>
      <c r="L158" s="197"/>
      <c r="M158" s="197"/>
      <c r="N158" s="197" t="n">
        <v>40000</v>
      </c>
      <c r="O158" s="197" t="n">
        <v>40000</v>
      </c>
      <c r="P158" s="197" t="n">
        <v>28000</v>
      </c>
      <c r="Q158" s="197" t="n">
        <v>28000</v>
      </c>
      <c r="R158" s="197"/>
      <c r="S158" s="197" t="n">
        <v>28000</v>
      </c>
      <c r="T158" s="197"/>
      <c r="U158" s="197"/>
      <c r="V158" s="176" t="n">
        <f aca="false">S158/P158*100</f>
        <v>100</v>
      </c>
      <c r="W158" s="188" t="n">
        <v>28000</v>
      </c>
      <c r="X158" s="197" t="n">
        <v>85000</v>
      </c>
      <c r="Y158" s="197" t="n">
        <v>85000</v>
      </c>
      <c r="Z158" s="197" t="n">
        <v>85000</v>
      </c>
      <c r="AA158" s="197" t="n">
        <v>85000</v>
      </c>
      <c r="AB158" s="197"/>
      <c r="AC158" s="197" t="n">
        <v>85000</v>
      </c>
      <c r="AD158" s="197" t="n">
        <v>85000</v>
      </c>
      <c r="AE158" s="197"/>
      <c r="AF158" s="197"/>
      <c r="AG158" s="198" t="n">
        <f aca="false">SUM(AC158+AE158-AF158)</f>
        <v>85000</v>
      </c>
      <c r="AH158" s="197"/>
      <c r="AI158" s="197" t="n">
        <v>50000</v>
      </c>
      <c r="AJ158" s="129" t="n">
        <v>0</v>
      </c>
      <c r="AK158" s="197" t="n">
        <v>50000</v>
      </c>
      <c r="AL158" s="197"/>
      <c r="AM158" s="197"/>
      <c r="AN158" s="129" t="n">
        <f aca="false">SUM(AK158+AL158-AM158)</f>
        <v>50000</v>
      </c>
      <c r="AO158" s="176" t="n">
        <f aca="false">SUM(AN158/$AN$2)</f>
        <v>6636.1404207313</v>
      </c>
      <c r="AP158" s="131" t="n">
        <v>50000</v>
      </c>
      <c r="AQ158" s="131"/>
      <c r="AR158" s="176" t="n">
        <f aca="false">SUM(AP158/$AN$2)</f>
        <v>6636.1404207313</v>
      </c>
      <c r="AS158" s="131"/>
      <c r="AT158" s="131"/>
      <c r="AU158" s="176" t="n">
        <v>0</v>
      </c>
      <c r="AV158" s="177" t="n">
        <f aca="false">SUM(AU158/AR158*100)</f>
        <v>0</v>
      </c>
      <c r="BB158" s="19" t="n">
        <f aca="false">SUM(AW158+AX158+AY158+AZ158+BA158)</f>
        <v>0</v>
      </c>
      <c r="BC158" s="143" t="n">
        <f aca="false">SUM(AU158-BB158)</f>
        <v>0</v>
      </c>
    </row>
    <row r="159" customFormat="false" ht="12.75" hidden="false" customHeight="false" outlineLevel="0" collapsed="false">
      <c r="A159" s="178" t="s">
        <v>342</v>
      </c>
      <c r="B159" s="172"/>
      <c r="C159" s="172"/>
      <c r="D159" s="172"/>
      <c r="E159" s="172"/>
      <c r="F159" s="172"/>
      <c r="G159" s="172"/>
      <c r="H159" s="172"/>
      <c r="I159" s="185" t="s">
        <v>207</v>
      </c>
      <c r="J159" s="186" t="s">
        <v>343</v>
      </c>
      <c r="K159" s="187" t="n">
        <f aca="false">SUM(K160)</f>
        <v>0</v>
      </c>
      <c r="L159" s="187" t="n">
        <f aca="false">SUM(L160)</f>
        <v>3000</v>
      </c>
      <c r="M159" s="187" t="n">
        <f aca="false">SUM(M160)</f>
        <v>3000</v>
      </c>
      <c r="N159" s="187" t="n">
        <f aca="false">SUM(N160)</f>
        <v>3000</v>
      </c>
      <c r="O159" s="187" t="n">
        <f aca="false">SUM(O160)</f>
        <v>3000</v>
      </c>
      <c r="P159" s="187" t="n">
        <f aca="false">SUM(P160)</f>
        <v>3000</v>
      </c>
      <c r="Q159" s="187" t="n">
        <f aca="false">SUM(Q160)</f>
        <v>3000</v>
      </c>
      <c r="R159" s="187" t="n">
        <f aca="false">SUM(R160)</f>
        <v>0</v>
      </c>
      <c r="S159" s="187" t="n">
        <f aca="false">SUM(S160)</f>
        <v>3000</v>
      </c>
      <c r="T159" s="187" t="n">
        <f aca="false">SUM(T160)</f>
        <v>0</v>
      </c>
      <c r="U159" s="187" t="n">
        <f aca="false">SUM(U160)</f>
        <v>0</v>
      </c>
      <c r="V159" s="187" t="n">
        <f aca="false">SUM(V160)</f>
        <v>100</v>
      </c>
      <c r="W159" s="187" t="n">
        <f aca="false">SUM(W160)</f>
        <v>3000</v>
      </c>
      <c r="X159" s="187" t="n">
        <f aca="false">SUM(X160)</f>
        <v>3000</v>
      </c>
      <c r="Y159" s="187" t="n">
        <f aca="false">SUM(Y160)</f>
        <v>3000</v>
      </c>
      <c r="Z159" s="187" t="n">
        <f aca="false">SUM(Z160)</f>
        <v>3000</v>
      </c>
      <c r="AA159" s="187" t="n">
        <f aca="false">SUM(AA160)</f>
        <v>8000</v>
      </c>
      <c r="AB159" s="187" t="n">
        <f aca="false">SUM(AB160)</f>
        <v>0</v>
      </c>
      <c r="AC159" s="187" t="n">
        <f aca="false">SUM(AC160)</f>
        <v>30000</v>
      </c>
      <c r="AD159" s="187" t="n">
        <f aca="false">SUM(AD160)</f>
        <v>10000</v>
      </c>
      <c r="AE159" s="187" t="n">
        <f aca="false">SUM(AE160)</f>
        <v>0</v>
      </c>
      <c r="AF159" s="187" t="n">
        <f aca="false">SUM(AF160)</f>
        <v>0</v>
      </c>
      <c r="AG159" s="187" t="n">
        <f aca="false">SUM(AG160)</f>
        <v>10000</v>
      </c>
      <c r="AH159" s="187" t="n">
        <f aca="false">SUM(AH160)</f>
        <v>4997.09</v>
      </c>
      <c r="AI159" s="187" t="n">
        <f aca="false">SUM(AI160)</f>
        <v>10000</v>
      </c>
      <c r="AJ159" s="187" t="n">
        <f aca="false">SUM(AJ160)</f>
        <v>0</v>
      </c>
      <c r="AK159" s="187" t="n">
        <f aca="false">SUM(AK160)</f>
        <v>10000</v>
      </c>
      <c r="AL159" s="187" t="n">
        <f aca="false">SUM(AL160)</f>
        <v>0</v>
      </c>
      <c r="AM159" s="187" t="n">
        <f aca="false">SUM(AM160)</f>
        <v>0</v>
      </c>
      <c r="AN159" s="187" t="n">
        <f aca="false">SUM(AN160)</f>
        <v>10000</v>
      </c>
      <c r="AO159" s="176" t="n">
        <f aca="false">SUM(AN159/$AN$2)</f>
        <v>1327.22808414626</v>
      </c>
      <c r="AP159" s="188" t="n">
        <f aca="false">SUM(AP160)</f>
        <v>10000</v>
      </c>
      <c r="AQ159" s="188" t="n">
        <f aca="false">SUM(AQ160)</f>
        <v>0</v>
      </c>
      <c r="AR159" s="176" t="n">
        <f aca="false">SUM(AP159/$AN$2)</f>
        <v>1327.22808414626</v>
      </c>
      <c r="AS159" s="188" t="n">
        <f aca="false">SUM(AS160)</f>
        <v>10000</v>
      </c>
      <c r="AT159" s="188" t="n">
        <f aca="false">SUM(AT160)</f>
        <v>0</v>
      </c>
      <c r="AU159" s="176" t="n">
        <f aca="false">SUM(AU160)</f>
        <v>0</v>
      </c>
      <c r="AV159" s="177" t="n">
        <f aca="false">SUM(AU159/AR159*100)</f>
        <v>0</v>
      </c>
      <c r="BB159" s="19" t="n">
        <f aca="false">SUM(AW159+AX159+AY159+AZ159+BA159)</f>
        <v>0</v>
      </c>
      <c r="BC159" s="143" t="n">
        <f aca="false">SUM(AU159-BB159)</f>
        <v>0</v>
      </c>
    </row>
    <row r="160" customFormat="false" ht="12.75" hidden="false" customHeight="false" outlineLevel="0" collapsed="false">
      <c r="A160" s="178"/>
      <c r="B160" s="172"/>
      <c r="C160" s="172"/>
      <c r="D160" s="172"/>
      <c r="E160" s="172"/>
      <c r="F160" s="172"/>
      <c r="G160" s="172"/>
      <c r="H160" s="172"/>
      <c r="I160" s="185" t="s">
        <v>344</v>
      </c>
      <c r="J160" s="186"/>
      <c r="K160" s="187" t="n">
        <f aca="false">SUM(K162)</f>
        <v>0</v>
      </c>
      <c r="L160" s="187" t="n">
        <f aca="false">SUM(L162)</f>
        <v>3000</v>
      </c>
      <c r="M160" s="187" t="n">
        <f aca="false">SUM(M162)</f>
        <v>3000</v>
      </c>
      <c r="N160" s="187" t="n">
        <f aca="false">SUM(N162)</f>
        <v>3000</v>
      </c>
      <c r="O160" s="187" t="n">
        <f aca="false">SUM(O162)</f>
        <v>3000</v>
      </c>
      <c r="P160" s="187" t="n">
        <f aca="false">SUM(P162)</f>
        <v>3000</v>
      </c>
      <c r="Q160" s="187" t="n">
        <f aca="false">SUM(Q162)</f>
        <v>3000</v>
      </c>
      <c r="R160" s="187" t="n">
        <f aca="false">SUM(R162)</f>
        <v>0</v>
      </c>
      <c r="S160" s="187" t="n">
        <f aca="false">SUM(S162)</f>
        <v>3000</v>
      </c>
      <c r="T160" s="187" t="n">
        <f aca="false">SUM(T162)</f>
        <v>0</v>
      </c>
      <c r="U160" s="187" t="n">
        <f aca="false">SUM(U162)</f>
        <v>0</v>
      </c>
      <c r="V160" s="187" t="n">
        <f aca="false">SUM(V162)</f>
        <v>100</v>
      </c>
      <c r="W160" s="187" t="n">
        <f aca="false">SUM(W162)</f>
        <v>3000</v>
      </c>
      <c r="X160" s="187" t="n">
        <f aca="false">SUM(X162)</f>
        <v>3000</v>
      </c>
      <c r="Y160" s="187" t="n">
        <f aca="false">SUM(Y162)</f>
        <v>3000</v>
      </c>
      <c r="Z160" s="187" t="n">
        <f aca="false">SUM(Z162)</f>
        <v>3000</v>
      </c>
      <c r="AA160" s="187" t="n">
        <f aca="false">SUM(AA162)</f>
        <v>8000</v>
      </c>
      <c r="AB160" s="187" t="n">
        <f aca="false">SUM(AB162)</f>
        <v>0</v>
      </c>
      <c r="AC160" s="187" t="n">
        <f aca="false">SUM(AC162)</f>
        <v>30000</v>
      </c>
      <c r="AD160" s="187" t="n">
        <f aca="false">SUM(AD162)</f>
        <v>10000</v>
      </c>
      <c r="AE160" s="187" t="n">
        <f aca="false">SUM(AE162)</f>
        <v>0</v>
      </c>
      <c r="AF160" s="187" t="n">
        <f aca="false">SUM(AF162)</f>
        <v>0</v>
      </c>
      <c r="AG160" s="187" t="n">
        <f aca="false">SUM(AG162)</f>
        <v>10000</v>
      </c>
      <c r="AH160" s="187" t="n">
        <f aca="false">SUM(AH162)</f>
        <v>4997.09</v>
      </c>
      <c r="AI160" s="187" t="n">
        <f aca="false">SUM(AI162)</f>
        <v>10000</v>
      </c>
      <c r="AJ160" s="187" t="n">
        <f aca="false">SUM(AJ162)</f>
        <v>0</v>
      </c>
      <c r="AK160" s="187" t="n">
        <f aca="false">SUM(AK162)</f>
        <v>10000</v>
      </c>
      <c r="AL160" s="187" t="n">
        <f aca="false">SUM(AL162)</f>
        <v>0</v>
      </c>
      <c r="AM160" s="187" t="n">
        <f aca="false">SUM(AM162)</f>
        <v>0</v>
      </c>
      <c r="AN160" s="187" t="n">
        <f aca="false">SUM(AN162)</f>
        <v>10000</v>
      </c>
      <c r="AO160" s="176" t="n">
        <f aca="false">SUM(AN160/$AN$2)</f>
        <v>1327.22808414626</v>
      </c>
      <c r="AP160" s="188" t="n">
        <f aca="false">SUM(AP162)</f>
        <v>10000</v>
      </c>
      <c r="AQ160" s="188" t="n">
        <f aca="false">SUM(AQ162)</f>
        <v>0</v>
      </c>
      <c r="AR160" s="176" t="n">
        <f aca="false">SUM(AP160/$AN$2)</f>
        <v>1327.22808414626</v>
      </c>
      <c r="AS160" s="188" t="n">
        <f aca="false">SUM(AS162)</f>
        <v>10000</v>
      </c>
      <c r="AT160" s="188" t="n">
        <f aca="false">SUM(AT162)</f>
        <v>0</v>
      </c>
      <c r="AU160" s="176" t="n">
        <f aca="false">SUM(AU161)</f>
        <v>0</v>
      </c>
      <c r="AV160" s="177" t="n">
        <f aca="false">SUM(AU160/AR160*100)</f>
        <v>0</v>
      </c>
      <c r="BB160" s="19" t="n">
        <f aca="false">SUM(AW160+AX160+AY160+AZ160+BA160)</f>
        <v>0</v>
      </c>
      <c r="BC160" s="143" t="n">
        <f aca="false">SUM(AU160-BB160)</f>
        <v>0</v>
      </c>
    </row>
    <row r="161" customFormat="false" ht="12.75" hidden="false" customHeight="false" outlineLevel="0" collapsed="false">
      <c r="A161" s="178"/>
      <c r="B161" s="172" t="s">
        <v>229</v>
      </c>
      <c r="C161" s="172"/>
      <c r="D161" s="172"/>
      <c r="E161" s="172"/>
      <c r="F161" s="172"/>
      <c r="G161" s="172"/>
      <c r="H161" s="172"/>
      <c r="I161" s="201" t="s">
        <v>230</v>
      </c>
      <c r="J161" s="186" t="s">
        <v>28</v>
      </c>
      <c r="K161" s="187"/>
      <c r="L161" s="187"/>
      <c r="M161" s="187"/>
      <c r="N161" s="187"/>
      <c r="O161" s="187"/>
      <c r="P161" s="187"/>
      <c r="Q161" s="187"/>
      <c r="R161" s="187"/>
      <c r="S161" s="187"/>
      <c r="T161" s="187"/>
      <c r="U161" s="187"/>
      <c r="V161" s="187"/>
      <c r="W161" s="187"/>
      <c r="X161" s="187"/>
      <c r="Y161" s="187"/>
      <c r="Z161" s="187"/>
      <c r="AA161" s="187"/>
      <c r="AB161" s="187"/>
      <c r="AC161" s="187"/>
      <c r="AD161" s="187"/>
      <c r="AE161" s="187"/>
      <c r="AF161" s="187"/>
      <c r="AG161" s="187"/>
      <c r="AH161" s="187"/>
      <c r="AI161" s="187"/>
      <c r="AJ161" s="187"/>
      <c r="AK161" s="187"/>
      <c r="AL161" s="187"/>
      <c r="AM161" s="187"/>
      <c r="AN161" s="187"/>
      <c r="AO161" s="176" t="n">
        <f aca="false">SUM(AN161/$AN$2)</f>
        <v>0</v>
      </c>
      <c r="AP161" s="188" t="n">
        <v>10000</v>
      </c>
      <c r="AQ161" s="188"/>
      <c r="AR161" s="176" t="n">
        <f aca="false">SUM(AP161/$AN$2)</f>
        <v>1327.22808414626</v>
      </c>
      <c r="AS161" s="188" t="n">
        <v>10000</v>
      </c>
      <c r="AT161" s="188"/>
      <c r="AU161" s="176" t="n">
        <v>0</v>
      </c>
      <c r="AV161" s="177" t="n">
        <f aca="false">SUM(AU161/AR161*100)</f>
        <v>0</v>
      </c>
      <c r="BC161" s="143" t="n">
        <f aca="false">SUM(AU161-BB161)</f>
        <v>0</v>
      </c>
    </row>
    <row r="162" customFormat="false" ht="12.75" hidden="false" customHeight="false" outlineLevel="0" collapsed="false">
      <c r="A162" s="189"/>
      <c r="B162" s="190"/>
      <c r="C162" s="190"/>
      <c r="D162" s="190"/>
      <c r="E162" s="190"/>
      <c r="F162" s="190"/>
      <c r="G162" s="190"/>
      <c r="H162" s="190"/>
      <c r="I162" s="191" t="n">
        <v>3</v>
      </c>
      <c r="J162" s="84" t="s">
        <v>64</v>
      </c>
      <c r="K162" s="192" t="n">
        <f aca="false">SUM(K163)</f>
        <v>0</v>
      </c>
      <c r="L162" s="192" t="n">
        <f aca="false">SUM(L163)</f>
        <v>3000</v>
      </c>
      <c r="M162" s="192" t="n">
        <f aca="false">SUM(M163)</f>
        <v>3000</v>
      </c>
      <c r="N162" s="192" t="n">
        <f aca="false">SUM(N163)</f>
        <v>3000</v>
      </c>
      <c r="O162" s="192" t="n">
        <f aca="false">SUM(O163)</f>
        <v>3000</v>
      </c>
      <c r="P162" s="192" t="n">
        <f aca="false">SUM(P163)</f>
        <v>3000</v>
      </c>
      <c r="Q162" s="192" t="n">
        <f aca="false">SUM(Q163)</f>
        <v>3000</v>
      </c>
      <c r="R162" s="192" t="n">
        <f aca="false">SUM(R163)</f>
        <v>0</v>
      </c>
      <c r="S162" s="192" t="n">
        <f aca="false">SUM(S163)</f>
        <v>3000</v>
      </c>
      <c r="T162" s="192" t="n">
        <f aca="false">SUM(T163)</f>
        <v>0</v>
      </c>
      <c r="U162" s="192" t="n">
        <f aca="false">SUM(U163)</f>
        <v>0</v>
      </c>
      <c r="V162" s="192" t="n">
        <f aca="false">SUM(V163)</f>
        <v>100</v>
      </c>
      <c r="W162" s="192" t="n">
        <f aca="false">SUM(W163)</f>
        <v>3000</v>
      </c>
      <c r="X162" s="192" t="n">
        <f aca="false">SUM(X163)</f>
        <v>3000</v>
      </c>
      <c r="Y162" s="192" t="n">
        <f aca="false">SUM(Y163)</f>
        <v>3000</v>
      </c>
      <c r="Z162" s="192" t="n">
        <f aca="false">SUM(Z163)</f>
        <v>3000</v>
      </c>
      <c r="AA162" s="192" t="n">
        <f aca="false">SUM(AA163)</f>
        <v>8000</v>
      </c>
      <c r="AB162" s="192" t="n">
        <f aca="false">SUM(AB163)</f>
        <v>0</v>
      </c>
      <c r="AC162" s="192" t="n">
        <f aca="false">SUM(AC163)</f>
        <v>30000</v>
      </c>
      <c r="AD162" s="192" t="n">
        <f aca="false">SUM(AD163)</f>
        <v>10000</v>
      </c>
      <c r="AE162" s="192" t="n">
        <f aca="false">SUM(AE163)</f>
        <v>0</v>
      </c>
      <c r="AF162" s="192" t="n">
        <f aca="false">SUM(AF163)</f>
        <v>0</v>
      </c>
      <c r="AG162" s="192" t="n">
        <f aca="false">SUM(AG163)</f>
        <v>10000</v>
      </c>
      <c r="AH162" s="192" t="n">
        <f aca="false">SUM(AH163)</f>
        <v>4997.09</v>
      </c>
      <c r="AI162" s="192" t="n">
        <f aca="false">SUM(AI163)</f>
        <v>10000</v>
      </c>
      <c r="AJ162" s="192" t="n">
        <f aca="false">SUM(AJ163)</f>
        <v>0</v>
      </c>
      <c r="AK162" s="192" t="n">
        <f aca="false">SUM(AK163)</f>
        <v>10000</v>
      </c>
      <c r="AL162" s="192" t="n">
        <f aca="false">SUM(AL163)</f>
        <v>0</v>
      </c>
      <c r="AM162" s="192" t="n">
        <f aca="false">SUM(AM163)</f>
        <v>0</v>
      </c>
      <c r="AN162" s="192" t="n">
        <f aca="false">SUM(AN163)</f>
        <v>10000</v>
      </c>
      <c r="AO162" s="176" t="n">
        <f aca="false">SUM(AN162/$AN$2)</f>
        <v>1327.22808414626</v>
      </c>
      <c r="AP162" s="176" t="n">
        <f aca="false">SUM(AP163)</f>
        <v>10000</v>
      </c>
      <c r="AQ162" s="176" t="n">
        <f aca="false">SUM(AQ163)</f>
        <v>0</v>
      </c>
      <c r="AR162" s="176" t="n">
        <f aca="false">SUM(AP162/$AN$2)</f>
        <v>1327.22808414626</v>
      </c>
      <c r="AS162" s="176" t="n">
        <f aca="false">SUM(AS163)</f>
        <v>10000</v>
      </c>
      <c r="AT162" s="176" t="n">
        <f aca="false">SUM(AT163)</f>
        <v>0</v>
      </c>
      <c r="AU162" s="176"/>
      <c r="AV162" s="177" t="n">
        <f aca="false">SUM(AU162/AR162*100)</f>
        <v>0</v>
      </c>
      <c r="BB162" s="19" t="n">
        <f aca="false">SUM(AW162+AX162+AY162+AZ162+BA162)</f>
        <v>0</v>
      </c>
      <c r="BC162" s="143" t="n">
        <f aca="false">SUM(AU162-BB162)</f>
        <v>0</v>
      </c>
    </row>
    <row r="163" customFormat="false" ht="12.75" hidden="false" customHeight="false" outlineLevel="0" collapsed="false">
      <c r="A163" s="189"/>
      <c r="B163" s="190"/>
      <c r="C163" s="190"/>
      <c r="D163" s="190"/>
      <c r="E163" s="190"/>
      <c r="F163" s="190"/>
      <c r="G163" s="190"/>
      <c r="H163" s="190"/>
      <c r="I163" s="191" t="n">
        <v>38</v>
      </c>
      <c r="J163" s="84" t="s">
        <v>219</v>
      </c>
      <c r="K163" s="192" t="n">
        <f aca="false">SUM(K164)</f>
        <v>0</v>
      </c>
      <c r="L163" s="192" t="n">
        <f aca="false">SUM(L164)</f>
        <v>3000</v>
      </c>
      <c r="M163" s="192" t="n">
        <f aca="false">SUM(M164)</f>
        <v>3000</v>
      </c>
      <c r="N163" s="192" t="n">
        <f aca="false">SUM(N164)</f>
        <v>3000</v>
      </c>
      <c r="O163" s="192" t="n">
        <f aca="false">SUM(O164)</f>
        <v>3000</v>
      </c>
      <c r="P163" s="192" t="n">
        <f aca="false">SUM(P164)</f>
        <v>3000</v>
      </c>
      <c r="Q163" s="192" t="n">
        <f aca="false">SUM(Q164)</f>
        <v>3000</v>
      </c>
      <c r="R163" s="192" t="n">
        <f aca="false">SUM(R164)</f>
        <v>0</v>
      </c>
      <c r="S163" s="192" t="n">
        <f aca="false">SUM(S164)</f>
        <v>3000</v>
      </c>
      <c r="T163" s="192" t="n">
        <f aca="false">SUM(T164)</f>
        <v>0</v>
      </c>
      <c r="U163" s="192" t="n">
        <f aca="false">SUM(U164)</f>
        <v>0</v>
      </c>
      <c r="V163" s="192" t="n">
        <f aca="false">SUM(V164)</f>
        <v>100</v>
      </c>
      <c r="W163" s="192" t="n">
        <f aca="false">SUM(W164)</f>
        <v>3000</v>
      </c>
      <c r="X163" s="192" t="n">
        <f aca="false">SUM(X164)</f>
        <v>3000</v>
      </c>
      <c r="Y163" s="192" t="n">
        <f aca="false">SUM(Y164)</f>
        <v>3000</v>
      </c>
      <c r="Z163" s="192" t="n">
        <f aca="false">SUM(Z164)</f>
        <v>3000</v>
      </c>
      <c r="AA163" s="192" t="n">
        <f aca="false">SUM(AA164)</f>
        <v>8000</v>
      </c>
      <c r="AB163" s="192" t="n">
        <f aca="false">SUM(AB164)</f>
        <v>0</v>
      </c>
      <c r="AC163" s="192" t="n">
        <f aca="false">SUM(AC164)</f>
        <v>30000</v>
      </c>
      <c r="AD163" s="192" t="n">
        <f aca="false">SUM(AD164)</f>
        <v>10000</v>
      </c>
      <c r="AE163" s="192" t="n">
        <f aca="false">SUM(AE164)</f>
        <v>0</v>
      </c>
      <c r="AF163" s="192" t="n">
        <f aca="false">SUM(AF164)</f>
        <v>0</v>
      </c>
      <c r="AG163" s="192" t="n">
        <f aca="false">SUM(AG164)</f>
        <v>10000</v>
      </c>
      <c r="AH163" s="192" t="n">
        <f aca="false">SUM(AH164)</f>
        <v>4997.09</v>
      </c>
      <c r="AI163" s="192" t="n">
        <f aca="false">SUM(AI164)</f>
        <v>10000</v>
      </c>
      <c r="AJ163" s="192" t="n">
        <f aca="false">SUM(AJ164)</f>
        <v>0</v>
      </c>
      <c r="AK163" s="192" t="n">
        <f aca="false">SUM(AK164)</f>
        <v>10000</v>
      </c>
      <c r="AL163" s="192" t="n">
        <f aca="false">SUM(AL164)</f>
        <v>0</v>
      </c>
      <c r="AM163" s="192" t="n">
        <f aca="false">SUM(AM164)</f>
        <v>0</v>
      </c>
      <c r="AN163" s="192" t="n">
        <f aca="false">SUM(AN164)</f>
        <v>10000</v>
      </c>
      <c r="AO163" s="176" t="n">
        <f aca="false">SUM(AN163/$AN$2)</f>
        <v>1327.22808414626</v>
      </c>
      <c r="AP163" s="176" t="n">
        <f aca="false">SUM(AP164)</f>
        <v>10000</v>
      </c>
      <c r="AQ163" s="176"/>
      <c r="AR163" s="176" t="n">
        <f aca="false">SUM(AP163/$AN$2)</f>
        <v>1327.22808414626</v>
      </c>
      <c r="AS163" s="176" t="n">
        <v>10000</v>
      </c>
      <c r="AT163" s="176"/>
      <c r="AU163" s="176"/>
      <c r="AV163" s="177" t="n">
        <f aca="false">SUM(AU163/AR163*100)</f>
        <v>0</v>
      </c>
      <c r="BB163" s="19" t="n">
        <f aca="false">SUM(AW163+AX163+AY163+AZ163+BA163)</f>
        <v>0</v>
      </c>
      <c r="BC163" s="143" t="n">
        <f aca="false">SUM(AU163-BB163)</f>
        <v>0</v>
      </c>
    </row>
    <row r="164" customFormat="false" ht="12.75" hidden="false" customHeight="false" outlineLevel="0" collapsed="false">
      <c r="A164" s="193"/>
      <c r="B164" s="194" t="s">
        <v>83</v>
      </c>
      <c r="C164" s="194"/>
      <c r="D164" s="194"/>
      <c r="E164" s="194"/>
      <c r="F164" s="194"/>
      <c r="G164" s="194"/>
      <c r="H164" s="194"/>
      <c r="I164" s="195" t="n">
        <v>381</v>
      </c>
      <c r="J164" s="196" t="s">
        <v>220</v>
      </c>
      <c r="K164" s="197" t="n">
        <f aca="false">SUM(K165)</f>
        <v>0</v>
      </c>
      <c r="L164" s="197" t="n">
        <f aca="false">SUM(L165)</f>
        <v>3000</v>
      </c>
      <c r="M164" s="197" t="n">
        <f aca="false">SUM(M165)</f>
        <v>3000</v>
      </c>
      <c r="N164" s="197" t="n">
        <f aca="false">SUM(N165)</f>
        <v>3000</v>
      </c>
      <c r="O164" s="197" t="n">
        <f aca="false">SUM(O165)</f>
        <v>3000</v>
      </c>
      <c r="P164" s="197" t="n">
        <f aca="false">SUM(P165)</f>
        <v>3000</v>
      </c>
      <c r="Q164" s="197" t="n">
        <f aca="false">SUM(Q165)</f>
        <v>3000</v>
      </c>
      <c r="R164" s="197" t="n">
        <f aca="false">SUM(R165)</f>
        <v>0</v>
      </c>
      <c r="S164" s="197" t="n">
        <f aca="false">SUM(S165)</f>
        <v>3000</v>
      </c>
      <c r="T164" s="197" t="n">
        <f aca="false">SUM(T165)</f>
        <v>0</v>
      </c>
      <c r="U164" s="197" t="n">
        <f aca="false">SUM(U165)</f>
        <v>0</v>
      </c>
      <c r="V164" s="197" t="n">
        <f aca="false">SUM(V165)</f>
        <v>100</v>
      </c>
      <c r="W164" s="197" t="n">
        <f aca="false">SUM(W165)</f>
        <v>3000</v>
      </c>
      <c r="X164" s="197" t="n">
        <f aca="false">SUM(X165)</f>
        <v>3000</v>
      </c>
      <c r="Y164" s="197" t="n">
        <f aca="false">SUM(Y165)</f>
        <v>3000</v>
      </c>
      <c r="Z164" s="197" t="n">
        <f aca="false">SUM(Z165)</f>
        <v>3000</v>
      </c>
      <c r="AA164" s="197" t="n">
        <f aca="false">SUM(AA165)</f>
        <v>8000</v>
      </c>
      <c r="AB164" s="197" t="n">
        <f aca="false">SUM(AB165)</f>
        <v>0</v>
      </c>
      <c r="AC164" s="197" t="n">
        <f aca="false">SUM(AC165)</f>
        <v>30000</v>
      </c>
      <c r="AD164" s="197" t="n">
        <f aca="false">SUM(AD165)</f>
        <v>10000</v>
      </c>
      <c r="AE164" s="197" t="n">
        <f aca="false">SUM(AE165)</f>
        <v>0</v>
      </c>
      <c r="AF164" s="197" t="n">
        <f aca="false">SUM(AF165)</f>
        <v>0</v>
      </c>
      <c r="AG164" s="197" t="n">
        <f aca="false">SUM(AG165)</f>
        <v>10000</v>
      </c>
      <c r="AH164" s="197" t="n">
        <f aca="false">SUM(AH165)</f>
        <v>4997.09</v>
      </c>
      <c r="AI164" s="197" t="n">
        <f aca="false">SUM(AI165)</f>
        <v>10000</v>
      </c>
      <c r="AJ164" s="197" t="n">
        <f aca="false">SUM(AJ165)</f>
        <v>0</v>
      </c>
      <c r="AK164" s="197" t="n">
        <f aca="false">SUM(AK165)</f>
        <v>10000</v>
      </c>
      <c r="AL164" s="197" t="n">
        <f aca="false">SUM(AL165)</f>
        <v>0</v>
      </c>
      <c r="AM164" s="197" t="n">
        <f aca="false">SUM(AM165)</f>
        <v>0</v>
      </c>
      <c r="AN164" s="197" t="n">
        <f aca="false">SUM(AN165)</f>
        <v>10000</v>
      </c>
      <c r="AO164" s="176" t="n">
        <f aca="false">SUM(AN164/$AN$2)</f>
        <v>1327.22808414626</v>
      </c>
      <c r="AP164" s="188" t="n">
        <f aca="false">SUM(AP165)</f>
        <v>10000</v>
      </c>
      <c r="AQ164" s="188"/>
      <c r="AR164" s="176" t="n">
        <f aca="false">SUM(AP164/$AN$2)</f>
        <v>1327.22808414626</v>
      </c>
      <c r="AS164" s="188"/>
      <c r="AT164" s="188"/>
      <c r="AU164" s="176" t="n">
        <f aca="false">SUM(AU165)</f>
        <v>0</v>
      </c>
      <c r="AV164" s="177" t="n">
        <f aca="false">SUM(AU164/AR164*100)</f>
        <v>0</v>
      </c>
      <c r="BB164" s="19" t="n">
        <f aca="false">SUM(AW164+AX164+AY164+AZ164+BA164)</f>
        <v>0</v>
      </c>
      <c r="BC164" s="143" t="n">
        <f aca="false">SUM(AU164-BB164)</f>
        <v>0</v>
      </c>
    </row>
    <row r="165" customFormat="false" ht="12.75" hidden="false" customHeight="false" outlineLevel="0" collapsed="false">
      <c r="A165" s="193"/>
      <c r="B165" s="194"/>
      <c r="C165" s="194"/>
      <c r="D165" s="194"/>
      <c r="E165" s="194"/>
      <c r="F165" s="194"/>
      <c r="G165" s="194"/>
      <c r="H165" s="194"/>
      <c r="I165" s="195" t="n">
        <v>38111</v>
      </c>
      <c r="J165" s="196" t="s">
        <v>343</v>
      </c>
      <c r="K165" s="197" t="n">
        <v>0</v>
      </c>
      <c r="L165" s="197" t="n">
        <v>3000</v>
      </c>
      <c r="M165" s="197" t="n">
        <v>3000</v>
      </c>
      <c r="N165" s="197" t="n">
        <v>3000</v>
      </c>
      <c r="O165" s="197" t="n">
        <v>3000</v>
      </c>
      <c r="P165" s="197" t="n">
        <v>3000</v>
      </c>
      <c r="Q165" s="197" t="n">
        <v>3000</v>
      </c>
      <c r="R165" s="197"/>
      <c r="S165" s="197" t="n">
        <v>3000</v>
      </c>
      <c r="T165" s="197"/>
      <c r="U165" s="197"/>
      <c r="V165" s="176" t="n">
        <f aca="false">S165/P165*100</f>
        <v>100</v>
      </c>
      <c r="W165" s="188" t="n">
        <v>3000</v>
      </c>
      <c r="X165" s="197" t="n">
        <v>3000</v>
      </c>
      <c r="Y165" s="197" t="n">
        <v>3000</v>
      </c>
      <c r="Z165" s="197" t="n">
        <v>3000</v>
      </c>
      <c r="AA165" s="197" t="n">
        <v>8000</v>
      </c>
      <c r="AB165" s="197"/>
      <c r="AC165" s="197" t="n">
        <v>30000</v>
      </c>
      <c r="AD165" s="197" t="n">
        <v>10000</v>
      </c>
      <c r="AE165" s="197"/>
      <c r="AF165" s="197"/>
      <c r="AG165" s="198" t="n">
        <v>10000</v>
      </c>
      <c r="AH165" s="197" t="n">
        <v>4997.09</v>
      </c>
      <c r="AI165" s="197" t="n">
        <v>10000</v>
      </c>
      <c r="AJ165" s="129" t="n">
        <v>0</v>
      </c>
      <c r="AK165" s="197" t="n">
        <v>10000</v>
      </c>
      <c r="AL165" s="197"/>
      <c r="AM165" s="197"/>
      <c r="AN165" s="129" t="n">
        <f aca="false">SUM(AK165+AL165-AM165)</f>
        <v>10000</v>
      </c>
      <c r="AO165" s="176" t="n">
        <f aca="false">SUM(AN165/$AN$2)</f>
        <v>1327.22808414626</v>
      </c>
      <c r="AP165" s="131" t="n">
        <v>10000</v>
      </c>
      <c r="AQ165" s="131"/>
      <c r="AR165" s="176" t="n">
        <f aca="false">SUM(AP165/$AN$2)</f>
        <v>1327.22808414626</v>
      </c>
      <c r="AS165" s="131"/>
      <c r="AT165" s="131"/>
      <c r="AU165" s="176"/>
      <c r="AV165" s="177" t="n">
        <f aca="false">SUM(AU165/AR165*100)</f>
        <v>0</v>
      </c>
      <c r="BB165" s="19" t="n">
        <f aca="false">SUM(AW165+AX165+AY165+AZ165+BA165)</f>
        <v>0</v>
      </c>
      <c r="BC165" s="143" t="n">
        <f aca="false">SUM(AU165-BB165)</f>
        <v>0</v>
      </c>
    </row>
    <row r="166" customFormat="false" ht="12.75" hidden="false" customHeight="false" outlineLevel="0" collapsed="false">
      <c r="A166" s="184" t="s">
        <v>345</v>
      </c>
      <c r="B166" s="209"/>
      <c r="C166" s="209"/>
      <c r="D166" s="209"/>
      <c r="E166" s="209"/>
      <c r="F166" s="209"/>
      <c r="G166" s="209"/>
      <c r="H166" s="209"/>
      <c r="I166" s="173" t="s">
        <v>346</v>
      </c>
      <c r="J166" s="174" t="s">
        <v>347</v>
      </c>
      <c r="K166" s="175" t="n">
        <f aca="false">SUM(K167+K178)</f>
        <v>82578.36</v>
      </c>
      <c r="L166" s="175" t="n">
        <f aca="false">SUM(L167+L178)</f>
        <v>25000</v>
      </c>
      <c r="M166" s="175" t="n">
        <f aca="false">SUM(M167+M178)</f>
        <v>25000</v>
      </c>
      <c r="N166" s="175" t="n">
        <f aca="false">SUM(N167+N178)</f>
        <v>122000</v>
      </c>
      <c r="O166" s="175" t="n">
        <f aca="false">SUM(O167+O178)</f>
        <v>122000</v>
      </c>
      <c r="P166" s="175" t="n">
        <f aca="false">SUM(P167+P178)</f>
        <v>129000</v>
      </c>
      <c r="Q166" s="175" t="n">
        <f aca="false">SUM(Q167+Q178)</f>
        <v>129000</v>
      </c>
      <c r="R166" s="175" t="n">
        <f aca="false">SUM(R167+R178)</f>
        <v>42556.25</v>
      </c>
      <c r="S166" s="175" t="n">
        <f aca="false">SUM(S167+S178+S185)</f>
        <v>110000</v>
      </c>
      <c r="T166" s="175" t="n">
        <f aca="false">SUM(T167+T178+T185)</f>
        <v>51240.19</v>
      </c>
      <c r="U166" s="175" t="n">
        <f aca="false">SUM(U167+U178+U185)</f>
        <v>0</v>
      </c>
      <c r="V166" s="175" t="n">
        <f aca="false">SUM(V167+V178+V185)</f>
        <v>161.390762843799</v>
      </c>
      <c r="W166" s="175" t="n">
        <f aca="false">SUM(W167+W178+W185)</f>
        <v>160000</v>
      </c>
      <c r="X166" s="175" t="n">
        <f aca="false">SUM(X167+X178+X185)</f>
        <v>191000</v>
      </c>
      <c r="Y166" s="175" t="n">
        <f aca="false">SUM(Y167+Y178+Y185)</f>
        <v>199500</v>
      </c>
      <c r="Z166" s="175" t="n">
        <f aca="false">SUM(Z167+Z178+Z185)</f>
        <v>199500</v>
      </c>
      <c r="AA166" s="175" t="n">
        <f aca="false">SUM(AA167+AA178+AA185)</f>
        <v>220000</v>
      </c>
      <c r="AB166" s="175" t="n">
        <f aca="false">SUM(AB167+AB178+AB185)</f>
        <v>110744.73</v>
      </c>
      <c r="AC166" s="175" t="n">
        <f aca="false">SUM(AC167+AC178+AC185)</f>
        <v>220000</v>
      </c>
      <c r="AD166" s="175" t="n">
        <f aca="false">SUM(AD167+AD178+AD185)</f>
        <v>208000</v>
      </c>
      <c r="AE166" s="175" t="n">
        <f aca="false">SUM(AE167+AE178+AE185)</f>
        <v>0</v>
      </c>
      <c r="AF166" s="175" t="n">
        <f aca="false">SUM(AF167+AF178+AF185)</f>
        <v>0</v>
      </c>
      <c r="AG166" s="175" t="n">
        <f aca="false">SUM(AG167+AG178+AG185)</f>
        <v>224000</v>
      </c>
      <c r="AH166" s="175" t="n">
        <f aca="false">SUM(AH167+AH178+AH185)</f>
        <v>135922.87</v>
      </c>
      <c r="AI166" s="175" t="n">
        <f aca="false">SUM(AI167+AI178+AI185)</f>
        <v>223000</v>
      </c>
      <c r="AJ166" s="175" t="n">
        <f aca="false">SUM(AJ167+AJ178+AJ185)</f>
        <v>64888.98</v>
      </c>
      <c r="AK166" s="175" t="n">
        <f aca="false">SUM(AK167+AK178+AK185)</f>
        <v>271000</v>
      </c>
      <c r="AL166" s="175" t="n">
        <f aca="false">SUM(AL167+AL178+AL185)</f>
        <v>33500</v>
      </c>
      <c r="AM166" s="175" t="n">
        <f aca="false">SUM(AM167+AM178+AM185)</f>
        <v>0</v>
      </c>
      <c r="AN166" s="175" t="n">
        <f aca="false">SUM(AN167+AN178+AN185)</f>
        <v>304500</v>
      </c>
      <c r="AO166" s="176" t="n">
        <f aca="false">SUM(AN166/$AN$2)</f>
        <v>40414.0951622536</v>
      </c>
      <c r="AP166" s="176" t="n">
        <f aca="false">SUM(AP167+AP178+AP185)</f>
        <v>300500</v>
      </c>
      <c r="AQ166" s="176" t="n">
        <f aca="false">SUM(AQ167+AQ178+AQ185)</f>
        <v>0</v>
      </c>
      <c r="AR166" s="176" t="n">
        <f aca="false">SUM(AP166/$AN$2)</f>
        <v>39883.2039285951</v>
      </c>
      <c r="AS166" s="176" t="n">
        <f aca="false">SUM(AS167+AS178+AS185)</f>
        <v>315000</v>
      </c>
      <c r="AT166" s="176" t="n">
        <f aca="false">SUM(AT167+AT178+AT185)</f>
        <v>0</v>
      </c>
      <c r="AU166" s="176" t="n">
        <f aca="false">SUM(AU167+AU178+AU185)</f>
        <v>19395.06</v>
      </c>
      <c r="AV166" s="177" t="n">
        <f aca="false">SUM(AU166/AR166*100)</f>
        <v>48.6296437836938</v>
      </c>
      <c r="BB166" s="19" t="n">
        <f aca="false">SUM(AW166+AX166+AY166+AZ166+BA166)</f>
        <v>0</v>
      </c>
      <c r="BC166" s="143" t="n">
        <f aca="false">SUM(AU166-BB166)</f>
        <v>19395.06</v>
      </c>
    </row>
    <row r="167" customFormat="false" ht="12.75" hidden="false" customHeight="false" outlineLevel="0" collapsed="false">
      <c r="A167" s="178" t="s">
        <v>348</v>
      </c>
      <c r="B167" s="172"/>
      <c r="C167" s="172"/>
      <c r="D167" s="172"/>
      <c r="E167" s="172"/>
      <c r="F167" s="172"/>
      <c r="G167" s="172"/>
      <c r="H167" s="172"/>
      <c r="I167" s="185" t="s">
        <v>207</v>
      </c>
      <c r="J167" s="186" t="s">
        <v>349</v>
      </c>
      <c r="K167" s="187" t="n">
        <f aca="false">SUM(K168)</f>
        <v>8000</v>
      </c>
      <c r="L167" s="187" t="n">
        <f aca="false">SUM(L168)</f>
        <v>10000</v>
      </c>
      <c r="M167" s="187" t="n">
        <f aca="false">SUM(M168)</f>
        <v>10000</v>
      </c>
      <c r="N167" s="187" t="n">
        <f aca="false">SUM(N168)</f>
        <v>82000</v>
      </c>
      <c r="O167" s="187" t="n">
        <f aca="false">SUM(O168)</f>
        <v>82000</v>
      </c>
      <c r="P167" s="187" t="n">
        <f aca="false">SUM(P168)</f>
        <v>82000</v>
      </c>
      <c r="Q167" s="187" t="n">
        <f aca="false">SUM(Q168)</f>
        <v>82000</v>
      </c>
      <c r="R167" s="187" t="n">
        <f aca="false">SUM(R168)</f>
        <v>37145.75</v>
      </c>
      <c r="S167" s="187" t="n">
        <f aca="false">SUM(S168)</f>
        <v>80000</v>
      </c>
      <c r="T167" s="187" t="n">
        <f aca="false">SUM(T168)</f>
        <v>29334.9</v>
      </c>
      <c r="U167" s="187" t="n">
        <f aca="false">SUM(U168)</f>
        <v>0</v>
      </c>
      <c r="V167" s="187" t="n">
        <f aca="false">SUM(V168)</f>
        <v>97.5609756097561</v>
      </c>
      <c r="W167" s="187" t="n">
        <f aca="false">SUM(W168)</f>
        <v>100000</v>
      </c>
      <c r="X167" s="187" t="n">
        <f aca="false">SUM(X168)</f>
        <v>100000</v>
      </c>
      <c r="Y167" s="187" t="n">
        <f aca="false">SUM(Y168)</f>
        <v>100000</v>
      </c>
      <c r="Z167" s="187" t="n">
        <f aca="false">SUM(Z168)</f>
        <v>100000</v>
      </c>
      <c r="AA167" s="187" t="n">
        <f aca="false">SUM(AA168)</f>
        <v>116000</v>
      </c>
      <c r="AB167" s="187" t="n">
        <f aca="false">SUM(AB168)</f>
        <v>63895.98</v>
      </c>
      <c r="AC167" s="187" t="n">
        <f aca="false">SUM(AC168)</f>
        <v>116000</v>
      </c>
      <c r="AD167" s="187" t="n">
        <f aca="false">SUM(AD168)</f>
        <v>116000</v>
      </c>
      <c r="AE167" s="187" t="n">
        <f aca="false">SUM(AE168)</f>
        <v>0</v>
      </c>
      <c r="AF167" s="187" t="n">
        <f aca="false">SUM(AF168)</f>
        <v>0</v>
      </c>
      <c r="AG167" s="187" t="n">
        <f aca="false">SUM(AG168)</f>
        <v>116000</v>
      </c>
      <c r="AH167" s="187" t="n">
        <f aca="false">SUM(AH168)</f>
        <v>80602.94</v>
      </c>
      <c r="AI167" s="187" t="n">
        <f aca="false">SUM(AI168)</f>
        <v>116000</v>
      </c>
      <c r="AJ167" s="187" t="n">
        <f aca="false">SUM(AJ168)</f>
        <v>51267.74</v>
      </c>
      <c r="AK167" s="187" t="n">
        <f aca="false">SUM(AK168)</f>
        <v>136000</v>
      </c>
      <c r="AL167" s="187" t="n">
        <f aca="false">SUM(AL168)</f>
        <v>5000</v>
      </c>
      <c r="AM167" s="187" t="n">
        <f aca="false">SUM(AM168)</f>
        <v>0</v>
      </c>
      <c r="AN167" s="187" t="n">
        <f aca="false">SUM(AN168)</f>
        <v>141000</v>
      </c>
      <c r="AO167" s="176" t="n">
        <f aca="false">SUM(AN167/$AN$2)</f>
        <v>18713.9159864623</v>
      </c>
      <c r="AP167" s="188" t="n">
        <f aca="false">SUM(AP168)</f>
        <v>142000</v>
      </c>
      <c r="AQ167" s="188" t="n">
        <f aca="false">SUM(AQ168)</f>
        <v>0</v>
      </c>
      <c r="AR167" s="176" t="n">
        <f aca="false">SUM(AP167/$AN$2)</f>
        <v>18846.6387948769</v>
      </c>
      <c r="AS167" s="188" t="n">
        <f aca="false">SUM(AS168)</f>
        <v>145000</v>
      </c>
      <c r="AT167" s="188" t="n">
        <f aca="false">SUM(AT168)</f>
        <v>0</v>
      </c>
      <c r="AU167" s="176" t="n">
        <f aca="false">SUM(AU168)</f>
        <v>9161.74</v>
      </c>
      <c r="AV167" s="177" t="n">
        <f aca="false">SUM(AU167/AR167*100)</f>
        <v>48.6120634014085</v>
      </c>
      <c r="BB167" s="19" t="n">
        <f aca="false">SUM(AW167+AX167+AY167+AZ167+BA167)</f>
        <v>0</v>
      </c>
      <c r="BC167" s="143" t="n">
        <f aca="false">SUM(AU167-BB167)</f>
        <v>9161.74</v>
      </c>
    </row>
    <row r="168" customFormat="false" ht="12.75" hidden="false" customHeight="false" outlineLevel="0" collapsed="false">
      <c r="A168" s="178"/>
      <c r="B168" s="172"/>
      <c r="C168" s="172"/>
      <c r="D168" s="172"/>
      <c r="E168" s="172"/>
      <c r="F168" s="172"/>
      <c r="G168" s="172"/>
      <c r="H168" s="172"/>
      <c r="I168" s="185" t="s">
        <v>350</v>
      </c>
      <c r="J168" s="186"/>
      <c r="K168" s="187" t="n">
        <f aca="false">SUM(K170)</f>
        <v>8000</v>
      </c>
      <c r="L168" s="187" t="n">
        <f aca="false">SUM(L170)</f>
        <v>10000</v>
      </c>
      <c r="M168" s="187" t="n">
        <f aca="false">SUM(M170)</f>
        <v>10000</v>
      </c>
      <c r="N168" s="187" t="n">
        <f aca="false">SUM(N170)</f>
        <v>82000</v>
      </c>
      <c r="O168" s="187" t="n">
        <f aca="false">SUM(O170)</f>
        <v>82000</v>
      </c>
      <c r="P168" s="187" t="n">
        <f aca="false">SUM(P170)</f>
        <v>82000</v>
      </c>
      <c r="Q168" s="187" t="n">
        <f aca="false">SUM(Q170)</f>
        <v>82000</v>
      </c>
      <c r="R168" s="187" t="n">
        <f aca="false">SUM(R170)</f>
        <v>37145.75</v>
      </c>
      <c r="S168" s="187" t="n">
        <f aca="false">SUM(S170)</f>
        <v>80000</v>
      </c>
      <c r="T168" s="187" t="n">
        <f aca="false">SUM(T170)</f>
        <v>29334.9</v>
      </c>
      <c r="U168" s="187" t="n">
        <f aca="false">SUM(U170)</f>
        <v>0</v>
      </c>
      <c r="V168" s="187" t="n">
        <f aca="false">SUM(V170)</f>
        <v>97.5609756097561</v>
      </c>
      <c r="W168" s="187" t="n">
        <f aca="false">SUM(W170)</f>
        <v>100000</v>
      </c>
      <c r="X168" s="187" t="n">
        <f aca="false">SUM(X170)</f>
        <v>100000</v>
      </c>
      <c r="Y168" s="187" t="n">
        <f aca="false">SUM(Y170)</f>
        <v>100000</v>
      </c>
      <c r="Z168" s="187" t="n">
        <f aca="false">SUM(Z170)</f>
        <v>100000</v>
      </c>
      <c r="AA168" s="187" t="n">
        <f aca="false">SUM(AA170)</f>
        <v>116000</v>
      </c>
      <c r="AB168" s="187" t="n">
        <f aca="false">SUM(AB170)</f>
        <v>63895.98</v>
      </c>
      <c r="AC168" s="187" t="n">
        <f aca="false">SUM(AC170)</f>
        <v>116000</v>
      </c>
      <c r="AD168" s="187" t="n">
        <f aca="false">SUM(AD170)</f>
        <v>116000</v>
      </c>
      <c r="AE168" s="187" t="n">
        <f aca="false">SUM(AE170)</f>
        <v>0</v>
      </c>
      <c r="AF168" s="187" t="n">
        <f aca="false">SUM(AF170)</f>
        <v>0</v>
      </c>
      <c r="AG168" s="187" t="n">
        <f aca="false">SUM(AG170)</f>
        <v>116000</v>
      </c>
      <c r="AH168" s="187" t="n">
        <f aca="false">SUM(AH170)</f>
        <v>80602.94</v>
      </c>
      <c r="AI168" s="187" t="n">
        <f aca="false">SUM(AI170)</f>
        <v>116000</v>
      </c>
      <c r="AJ168" s="187" t="n">
        <f aca="false">SUM(AJ170)</f>
        <v>51267.74</v>
      </c>
      <c r="AK168" s="187" t="n">
        <f aca="false">SUM(AK170)</f>
        <v>136000</v>
      </c>
      <c r="AL168" s="187" t="n">
        <f aca="false">SUM(AL170)</f>
        <v>5000</v>
      </c>
      <c r="AM168" s="187" t="n">
        <f aca="false">SUM(AM170)</f>
        <v>0</v>
      </c>
      <c r="AN168" s="187" t="n">
        <f aca="false">SUM(AN170)</f>
        <v>141000</v>
      </c>
      <c r="AO168" s="176" t="n">
        <f aca="false">SUM(AN168/$AN$2)</f>
        <v>18713.9159864623</v>
      </c>
      <c r="AP168" s="188" t="n">
        <f aca="false">SUM(AP170)</f>
        <v>142000</v>
      </c>
      <c r="AQ168" s="188" t="n">
        <f aca="false">SUM(AQ170)</f>
        <v>0</v>
      </c>
      <c r="AR168" s="176" t="n">
        <f aca="false">SUM(AP168/$AN$2)</f>
        <v>18846.6387948769</v>
      </c>
      <c r="AS168" s="188" t="n">
        <f aca="false">SUM(AS170)</f>
        <v>145000</v>
      </c>
      <c r="AT168" s="188" t="n">
        <f aca="false">SUM(AT170)</f>
        <v>0</v>
      </c>
      <c r="AU168" s="176" t="n">
        <f aca="false">SUM(AU169)</f>
        <v>9161.74</v>
      </c>
      <c r="AV168" s="177" t="n">
        <f aca="false">SUM(AU168/AR168*100)</f>
        <v>48.6120634014085</v>
      </c>
      <c r="BB168" s="19" t="n">
        <f aca="false">SUM(AW168+AX168+AY168+AZ168+BA168)</f>
        <v>0</v>
      </c>
      <c r="BC168" s="143" t="n">
        <f aca="false">SUM(AU168-BB168)</f>
        <v>9161.74</v>
      </c>
    </row>
    <row r="169" customFormat="false" ht="12.75" hidden="false" customHeight="false" outlineLevel="0" collapsed="false">
      <c r="A169" s="178"/>
      <c r="B169" s="172" t="s">
        <v>229</v>
      </c>
      <c r="C169" s="172"/>
      <c r="D169" s="172"/>
      <c r="E169" s="172"/>
      <c r="F169" s="172"/>
      <c r="G169" s="172"/>
      <c r="H169" s="172"/>
      <c r="I169" s="201" t="s">
        <v>230</v>
      </c>
      <c r="J169" s="186" t="s">
        <v>28</v>
      </c>
      <c r="K169" s="187"/>
      <c r="L169" s="187"/>
      <c r="M169" s="187"/>
      <c r="N169" s="187"/>
      <c r="O169" s="187"/>
      <c r="P169" s="187"/>
      <c r="Q169" s="187"/>
      <c r="R169" s="187"/>
      <c r="S169" s="187"/>
      <c r="T169" s="187"/>
      <c r="U169" s="187"/>
      <c r="V169" s="187"/>
      <c r="W169" s="187"/>
      <c r="X169" s="187"/>
      <c r="Y169" s="187"/>
      <c r="Z169" s="187"/>
      <c r="AA169" s="187"/>
      <c r="AB169" s="187"/>
      <c r="AC169" s="187"/>
      <c r="AD169" s="187"/>
      <c r="AE169" s="187"/>
      <c r="AF169" s="187"/>
      <c r="AG169" s="187"/>
      <c r="AH169" s="187"/>
      <c r="AI169" s="187"/>
      <c r="AJ169" s="187"/>
      <c r="AK169" s="187"/>
      <c r="AL169" s="187"/>
      <c r="AM169" s="187"/>
      <c r="AN169" s="187"/>
      <c r="AO169" s="176" t="n">
        <f aca="false">SUM(AN169/$AN$2)</f>
        <v>0</v>
      </c>
      <c r="AP169" s="188" t="n">
        <v>142000</v>
      </c>
      <c r="AQ169" s="188"/>
      <c r="AR169" s="176" t="n">
        <f aca="false">SUM(AP169/$AN$2)</f>
        <v>18846.6387948769</v>
      </c>
      <c r="AS169" s="188" t="n">
        <v>145000</v>
      </c>
      <c r="AT169" s="188"/>
      <c r="AU169" s="176" t="n">
        <f aca="false">SUM(AU170)</f>
        <v>9161.74</v>
      </c>
      <c r="AV169" s="177" t="n">
        <f aca="false">SUM(AU169/AR169*100)</f>
        <v>48.6120634014085</v>
      </c>
      <c r="BC169" s="143" t="n">
        <f aca="false">SUM(AU169-BB169)</f>
        <v>9161.74</v>
      </c>
    </row>
    <row r="170" customFormat="false" ht="12.75" hidden="false" customHeight="false" outlineLevel="0" collapsed="false">
      <c r="A170" s="189"/>
      <c r="B170" s="190"/>
      <c r="C170" s="190"/>
      <c r="D170" s="190"/>
      <c r="E170" s="190"/>
      <c r="F170" s="190"/>
      <c r="G170" s="190"/>
      <c r="H170" s="190"/>
      <c r="I170" s="191" t="n">
        <v>3</v>
      </c>
      <c r="J170" s="84" t="s">
        <v>64</v>
      </c>
      <c r="K170" s="192" t="n">
        <f aca="false">SUM(K171)</f>
        <v>8000</v>
      </c>
      <c r="L170" s="192" t="n">
        <f aca="false">SUM(L171)</f>
        <v>10000</v>
      </c>
      <c r="M170" s="192" t="n">
        <f aca="false">SUM(M171)</f>
        <v>10000</v>
      </c>
      <c r="N170" s="192" t="n">
        <f aca="false">SUM(N171)</f>
        <v>82000</v>
      </c>
      <c r="O170" s="192" t="n">
        <f aca="false">SUM(O171)</f>
        <v>82000</v>
      </c>
      <c r="P170" s="192" t="n">
        <f aca="false">SUM(P171)</f>
        <v>82000</v>
      </c>
      <c r="Q170" s="192" t="n">
        <f aca="false">SUM(Q171)</f>
        <v>82000</v>
      </c>
      <c r="R170" s="192" t="n">
        <f aca="false">SUM(R171)</f>
        <v>37145.75</v>
      </c>
      <c r="S170" s="192" t="n">
        <f aca="false">SUM(S171)</f>
        <v>80000</v>
      </c>
      <c r="T170" s="192" t="n">
        <f aca="false">SUM(T171)</f>
        <v>29334.9</v>
      </c>
      <c r="U170" s="192" t="n">
        <f aca="false">SUM(U171)</f>
        <v>0</v>
      </c>
      <c r="V170" s="192" t="n">
        <f aca="false">SUM(V171)</f>
        <v>97.5609756097561</v>
      </c>
      <c r="W170" s="192" t="n">
        <f aca="false">SUM(W171)</f>
        <v>100000</v>
      </c>
      <c r="X170" s="192" t="n">
        <f aca="false">SUM(X171)</f>
        <v>100000</v>
      </c>
      <c r="Y170" s="192" t="n">
        <f aca="false">SUM(Y171)</f>
        <v>100000</v>
      </c>
      <c r="Z170" s="192" t="n">
        <f aca="false">SUM(Z171)</f>
        <v>100000</v>
      </c>
      <c r="AA170" s="192" t="n">
        <f aca="false">SUM(AA171)</f>
        <v>116000</v>
      </c>
      <c r="AB170" s="192" t="n">
        <f aca="false">SUM(AB171)</f>
        <v>63895.98</v>
      </c>
      <c r="AC170" s="192" t="n">
        <f aca="false">SUM(AC171)</f>
        <v>116000</v>
      </c>
      <c r="AD170" s="192" t="n">
        <f aca="false">SUM(AD171)</f>
        <v>116000</v>
      </c>
      <c r="AE170" s="192" t="n">
        <f aca="false">SUM(AE171)</f>
        <v>0</v>
      </c>
      <c r="AF170" s="192" t="n">
        <f aca="false">SUM(AF171)</f>
        <v>0</v>
      </c>
      <c r="AG170" s="192" t="n">
        <f aca="false">SUM(AG171)</f>
        <v>116000</v>
      </c>
      <c r="AH170" s="192" t="n">
        <f aca="false">SUM(AH171)</f>
        <v>80602.94</v>
      </c>
      <c r="AI170" s="192" t="n">
        <f aca="false">SUM(AI171)</f>
        <v>116000</v>
      </c>
      <c r="AJ170" s="192" t="n">
        <f aca="false">SUM(AJ171)</f>
        <v>51267.74</v>
      </c>
      <c r="AK170" s="192" t="n">
        <f aca="false">SUM(AK171)</f>
        <v>136000</v>
      </c>
      <c r="AL170" s="192" t="n">
        <f aca="false">SUM(AL171)</f>
        <v>5000</v>
      </c>
      <c r="AM170" s="192" t="n">
        <f aca="false">SUM(AM171)</f>
        <v>0</v>
      </c>
      <c r="AN170" s="192" t="n">
        <f aca="false">SUM(AN171)</f>
        <v>141000</v>
      </c>
      <c r="AO170" s="176" t="n">
        <f aca="false">SUM(AN170/$AN$2)</f>
        <v>18713.9159864623</v>
      </c>
      <c r="AP170" s="176" t="n">
        <f aca="false">SUM(AP171)</f>
        <v>142000</v>
      </c>
      <c r="AQ170" s="176" t="n">
        <f aca="false">SUM(AQ171)</f>
        <v>0</v>
      </c>
      <c r="AR170" s="176" t="n">
        <f aca="false">SUM(AP170/$AN$2)</f>
        <v>18846.6387948769</v>
      </c>
      <c r="AS170" s="176" t="n">
        <f aca="false">SUM(AS171)</f>
        <v>145000</v>
      </c>
      <c r="AT170" s="176" t="n">
        <f aca="false">SUM(AT171)</f>
        <v>0</v>
      </c>
      <c r="AU170" s="176" t="n">
        <f aca="false">SUM(AU171)</f>
        <v>9161.74</v>
      </c>
      <c r="AV170" s="177" t="n">
        <f aca="false">SUM(AU170/AR170*100)</f>
        <v>48.6120634014085</v>
      </c>
      <c r="BB170" s="19" t="n">
        <f aca="false">SUM(AW170+AX170+AY170+AZ170+BA170)</f>
        <v>0</v>
      </c>
      <c r="BC170" s="143" t="n">
        <f aca="false">SUM(AU170-BB170)</f>
        <v>9161.74</v>
      </c>
    </row>
    <row r="171" customFormat="false" ht="12.75" hidden="false" customHeight="false" outlineLevel="0" collapsed="false">
      <c r="A171" s="189"/>
      <c r="B171" s="190"/>
      <c r="C171" s="190"/>
      <c r="D171" s="190"/>
      <c r="E171" s="190"/>
      <c r="F171" s="190"/>
      <c r="G171" s="190"/>
      <c r="H171" s="190"/>
      <c r="I171" s="191" t="n">
        <v>38</v>
      </c>
      <c r="J171" s="84" t="s">
        <v>70</v>
      </c>
      <c r="K171" s="192" t="n">
        <f aca="false">SUM(K172)</f>
        <v>8000</v>
      </c>
      <c r="L171" s="192" t="n">
        <f aca="false">SUM(L172)</f>
        <v>10000</v>
      </c>
      <c r="M171" s="192" t="n">
        <f aca="false">SUM(M172)</f>
        <v>10000</v>
      </c>
      <c r="N171" s="192" t="n">
        <f aca="false">SUM(N172)</f>
        <v>82000</v>
      </c>
      <c r="O171" s="192" t="n">
        <f aca="false">SUM(O172)</f>
        <v>82000</v>
      </c>
      <c r="P171" s="192" t="n">
        <f aca="false">SUM(P172)</f>
        <v>82000</v>
      </c>
      <c r="Q171" s="192" t="n">
        <f aca="false">SUM(Q172)</f>
        <v>82000</v>
      </c>
      <c r="R171" s="192" t="n">
        <f aca="false">SUM(R172)</f>
        <v>37145.75</v>
      </c>
      <c r="S171" s="192" t="n">
        <f aca="false">SUM(S172)</f>
        <v>80000</v>
      </c>
      <c r="T171" s="192" t="n">
        <f aca="false">SUM(T172)</f>
        <v>29334.9</v>
      </c>
      <c r="U171" s="192" t="n">
        <f aca="false">SUM(U172)</f>
        <v>0</v>
      </c>
      <c r="V171" s="192" t="n">
        <f aca="false">SUM(V172)</f>
        <v>97.5609756097561</v>
      </c>
      <c r="W171" s="192" t="n">
        <f aca="false">SUM(W172)</f>
        <v>100000</v>
      </c>
      <c r="X171" s="192" t="n">
        <f aca="false">SUM(X172)</f>
        <v>100000</v>
      </c>
      <c r="Y171" s="192" t="n">
        <v>100000</v>
      </c>
      <c r="Z171" s="192" t="n">
        <v>100000</v>
      </c>
      <c r="AA171" s="192" t="n">
        <f aca="false">SUM(AA172)</f>
        <v>116000</v>
      </c>
      <c r="AB171" s="192" t="n">
        <f aca="false">SUM(AB172)</f>
        <v>63895.98</v>
      </c>
      <c r="AC171" s="192" t="n">
        <f aca="false">SUM(AC172)</f>
        <v>116000</v>
      </c>
      <c r="AD171" s="192" t="n">
        <f aca="false">SUM(AD172)</f>
        <v>116000</v>
      </c>
      <c r="AE171" s="192" t="n">
        <f aca="false">SUM(AE172)</f>
        <v>0</v>
      </c>
      <c r="AF171" s="192" t="n">
        <f aca="false">SUM(AF172)</f>
        <v>0</v>
      </c>
      <c r="AG171" s="192" t="n">
        <f aca="false">SUM(AG172)</f>
        <v>116000</v>
      </c>
      <c r="AH171" s="192" t="n">
        <f aca="false">SUM(AH172)</f>
        <v>80602.94</v>
      </c>
      <c r="AI171" s="192" t="n">
        <f aca="false">SUM(AI172)</f>
        <v>116000</v>
      </c>
      <c r="AJ171" s="192" t="n">
        <f aca="false">SUM(AJ172)</f>
        <v>51267.74</v>
      </c>
      <c r="AK171" s="192" t="n">
        <f aca="false">SUM(AK172)</f>
        <v>136000</v>
      </c>
      <c r="AL171" s="192" t="n">
        <f aca="false">SUM(AL172)</f>
        <v>5000</v>
      </c>
      <c r="AM171" s="192" t="n">
        <f aca="false">SUM(AM172)</f>
        <v>0</v>
      </c>
      <c r="AN171" s="192" t="n">
        <f aca="false">SUM(AN172)</f>
        <v>141000</v>
      </c>
      <c r="AO171" s="176" t="n">
        <f aca="false">SUM(AN171/$AN$2)</f>
        <v>18713.9159864623</v>
      </c>
      <c r="AP171" s="176" t="n">
        <f aca="false">SUM(AP172)</f>
        <v>142000</v>
      </c>
      <c r="AQ171" s="176"/>
      <c r="AR171" s="176" t="n">
        <f aca="false">SUM(AP171/$AN$2)</f>
        <v>18846.6387948769</v>
      </c>
      <c r="AS171" s="176" t="n">
        <v>145000</v>
      </c>
      <c r="AT171" s="176"/>
      <c r="AU171" s="176" t="n">
        <f aca="false">SUM(AU172)</f>
        <v>9161.74</v>
      </c>
      <c r="AV171" s="177" t="n">
        <f aca="false">SUM(AU171/AR171*100)</f>
        <v>48.6120634014085</v>
      </c>
      <c r="BB171" s="19" t="n">
        <f aca="false">SUM(AW171+AX171+AY171+AZ171+BA171)</f>
        <v>0</v>
      </c>
      <c r="BC171" s="143" t="n">
        <f aca="false">SUM(AU171-BB171)</f>
        <v>9161.74</v>
      </c>
    </row>
    <row r="172" customFormat="false" ht="12.75" hidden="false" customHeight="false" outlineLevel="0" collapsed="false">
      <c r="A172" s="193"/>
      <c r="B172" s="194" t="s">
        <v>83</v>
      </c>
      <c r="C172" s="194"/>
      <c r="D172" s="194"/>
      <c r="E172" s="194"/>
      <c r="F172" s="194"/>
      <c r="G172" s="194"/>
      <c r="H172" s="194"/>
      <c r="I172" s="195" t="n">
        <v>381</v>
      </c>
      <c r="J172" s="196" t="s">
        <v>220</v>
      </c>
      <c r="K172" s="197" t="n">
        <f aca="false">SUM(K173)</f>
        <v>8000</v>
      </c>
      <c r="L172" s="197" t="n">
        <f aca="false">SUM(L173)</f>
        <v>10000</v>
      </c>
      <c r="M172" s="197" t="n">
        <f aca="false">SUM(M173)</f>
        <v>10000</v>
      </c>
      <c r="N172" s="197" t="n">
        <f aca="false">SUM(N173)</f>
        <v>82000</v>
      </c>
      <c r="O172" s="197" t="n">
        <f aca="false">SUM(O173)</f>
        <v>82000</v>
      </c>
      <c r="P172" s="197" t="n">
        <f aca="false">SUM(P173)</f>
        <v>82000</v>
      </c>
      <c r="Q172" s="197" t="n">
        <f aca="false">SUM(Q173)</f>
        <v>82000</v>
      </c>
      <c r="R172" s="197" t="n">
        <f aca="false">SUM(R173)</f>
        <v>37145.75</v>
      </c>
      <c r="S172" s="197" t="n">
        <f aca="false">SUM(S173)</f>
        <v>80000</v>
      </c>
      <c r="T172" s="197" t="n">
        <f aca="false">SUM(T173)</f>
        <v>29334.9</v>
      </c>
      <c r="U172" s="197" t="n">
        <f aca="false">SUM(U173)</f>
        <v>0</v>
      </c>
      <c r="V172" s="197" t="n">
        <f aca="false">SUM(V173)</f>
        <v>97.5609756097561</v>
      </c>
      <c r="W172" s="197" t="n">
        <f aca="false">SUM(W173)</f>
        <v>100000</v>
      </c>
      <c r="X172" s="197" t="n">
        <f aca="false">SUM(X173)</f>
        <v>100000</v>
      </c>
      <c r="Y172" s="197" t="n">
        <v>100000</v>
      </c>
      <c r="Z172" s="197" t="n">
        <v>100000</v>
      </c>
      <c r="AA172" s="197" t="n">
        <f aca="false">SUM(AA173:AA177)</f>
        <v>116000</v>
      </c>
      <c r="AB172" s="197" t="n">
        <f aca="false">SUM(AB173:AB177)</f>
        <v>63895.98</v>
      </c>
      <c r="AC172" s="197" t="n">
        <f aca="false">SUM(AC173:AC177)</f>
        <v>116000</v>
      </c>
      <c r="AD172" s="197" t="n">
        <f aca="false">SUM(AD173:AD177)</f>
        <v>116000</v>
      </c>
      <c r="AE172" s="197" t="n">
        <f aca="false">SUM(AE173:AE177)</f>
        <v>0</v>
      </c>
      <c r="AF172" s="197" t="n">
        <f aca="false">SUM(AF173:AF177)</f>
        <v>0</v>
      </c>
      <c r="AG172" s="197" t="n">
        <f aca="false">SUM(AG173:AG177)</f>
        <v>116000</v>
      </c>
      <c r="AH172" s="197" t="n">
        <f aca="false">SUM(AH173:AH177)</f>
        <v>80602.94</v>
      </c>
      <c r="AI172" s="197" t="n">
        <f aca="false">SUM(AI173:AI177)</f>
        <v>116000</v>
      </c>
      <c r="AJ172" s="197" t="n">
        <f aca="false">SUM(AJ173:AJ177)</f>
        <v>51267.74</v>
      </c>
      <c r="AK172" s="197" t="n">
        <f aca="false">SUM(AK173:AK177)</f>
        <v>136000</v>
      </c>
      <c r="AL172" s="197" t="n">
        <f aca="false">SUM(AL173:AL177)</f>
        <v>5000</v>
      </c>
      <c r="AM172" s="197" t="n">
        <f aca="false">SUM(AM173:AM177)</f>
        <v>0</v>
      </c>
      <c r="AN172" s="197" t="n">
        <f aca="false">SUM(AN173:AN177)</f>
        <v>141000</v>
      </c>
      <c r="AO172" s="176" t="n">
        <f aca="false">SUM(AN172/$AN$2)</f>
        <v>18713.9159864623</v>
      </c>
      <c r="AP172" s="188" t="n">
        <f aca="false">SUM(AP173:AP177)</f>
        <v>142000</v>
      </c>
      <c r="AQ172" s="188"/>
      <c r="AR172" s="176" t="n">
        <f aca="false">SUM(AP172/$AN$2)</f>
        <v>18846.6387948769</v>
      </c>
      <c r="AS172" s="188"/>
      <c r="AT172" s="188"/>
      <c r="AU172" s="176" t="n">
        <f aca="false">SUM(AU173:AU177)</f>
        <v>9161.74</v>
      </c>
      <c r="AV172" s="177" t="n">
        <f aca="false">SUM(AU172/AR172*100)</f>
        <v>48.6120634014085</v>
      </c>
      <c r="BB172" s="19" t="n">
        <f aca="false">SUM(AW172+AX172+AY172+AZ172+BA172)</f>
        <v>0</v>
      </c>
      <c r="BC172" s="143" t="n">
        <f aca="false">SUM(AU172-BB172)</f>
        <v>9161.74</v>
      </c>
    </row>
    <row r="173" customFormat="false" ht="12.75" hidden="false" customHeight="false" outlineLevel="0" collapsed="false">
      <c r="A173" s="193"/>
      <c r="B173" s="194"/>
      <c r="C173" s="194"/>
      <c r="D173" s="194"/>
      <c r="E173" s="194"/>
      <c r="F173" s="194"/>
      <c r="G173" s="194"/>
      <c r="H173" s="194"/>
      <c r="I173" s="195" t="n">
        <v>38113</v>
      </c>
      <c r="J173" s="196" t="s">
        <v>351</v>
      </c>
      <c r="K173" s="197" t="n">
        <v>8000</v>
      </c>
      <c r="L173" s="197" t="n">
        <v>10000</v>
      </c>
      <c r="M173" s="197" t="n">
        <v>10000</v>
      </c>
      <c r="N173" s="197" t="n">
        <v>82000</v>
      </c>
      <c r="O173" s="197" t="n">
        <v>82000</v>
      </c>
      <c r="P173" s="197" t="n">
        <v>82000</v>
      </c>
      <c r="Q173" s="197" t="n">
        <v>82000</v>
      </c>
      <c r="R173" s="197" t="n">
        <v>37145.75</v>
      </c>
      <c r="S173" s="188" t="n">
        <v>80000</v>
      </c>
      <c r="T173" s="197" t="n">
        <v>29334.9</v>
      </c>
      <c r="U173" s="197"/>
      <c r="V173" s="176" t="n">
        <f aca="false">S173/P173*100</f>
        <v>97.5609756097561</v>
      </c>
      <c r="W173" s="188" t="n">
        <v>100000</v>
      </c>
      <c r="X173" s="197" t="n">
        <v>100000</v>
      </c>
      <c r="Y173" s="197" t="n">
        <v>100000</v>
      </c>
      <c r="Z173" s="197" t="n">
        <v>100000</v>
      </c>
      <c r="AA173" s="197" t="n">
        <v>96000</v>
      </c>
      <c r="AB173" s="197" t="n">
        <v>31947.99</v>
      </c>
      <c r="AC173" s="197" t="n">
        <v>96000</v>
      </c>
      <c r="AD173" s="197" t="n">
        <v>92000</v>
      </c>
      <c r="AE173" s="197"/>
      <c r="AF173" s="197"/>
      <c r="AG173" s="198" t="n">
        <f aca="false">SUM(AD173+AE173-AF173)</f>
        <v>92000</v>
      </c>
      <c r="AH173" s="197" t="n">
        <v>80602.94</v>
      </c>
      <c r="AI173" s="197" t="n">
        <v>97000</v>
      </c>
      <c r="AJ173" s="129" t="n">
        <v>45465.24</v>
      </c>
      <c r="AK173" s="197" t="n">
        <v>117000</v>
      </c>
      <c r="AL173" s="197"/>
      <c r="AM173" s="197"/>
      <c r="AN173" s="129" t="n">
        <f aca="false">SUM(AK173+AL173-AM173)</f>
        <v>117000</v>
      </c>
      <c r="AO173" s="176" t="n">
        <f aca="false">SUM(AN173/$AN$2)</f>
        <v>15528.5685845112</v>
      </c>
      <c r="AP173" s="131" t="n">
        <v>117000</v>
      </c>
      <c r="AQ173" s="131"/>
      <c r="AR173" s="176" t="n">
        <f aca="false">SUM(AP173/$AN$2)</f>
        <v>15528.5685845112</v>
      </c>
      <c r="AS173" s="131"/>
      <c r="AT173" s="131"/>
      <c r="AU173" s="176" t="n">
        <v>7143.22</v>
      </c>
      <c r="AV173" s="177" t="n">
        <f aca="false">SUM(AU173/AR173*100)</f>
        <v>46.0005052051282</v>
      </c>
      <c r="AW173" s="176"/>
      <c r="BA173" s="19" t="n">
        <v>7143.22</v>
      </c>
      <c r="BB173" s="19" t="n">
        <f aca="false">SUM(AW173+AX173+AY173+AZ173+BA173)</f>
        <v>7143.22</v>
      </c>
      <c r="BC173" s="143" t="n">
        <f aca="false">SUM(AU173-BB173)</f>
        <v>0</v>
      </c>
    </row>
    <row r="174" customFormat="false" ht="12.75" hidden="false" customHeight="false" outlineLevel="0" collapsed="false">
      <c r="A174" s="193"/>
      <c r="B174" s="194"/>
      <c r="C174" s="194"/>
      <c r="D174" s="194"/>
      <c r="E174" s="194"/>
      <c r="F174" s="194"/>
      <c r="G174" s="194"/>
      <c r="H174" s="194"/>
      <c r="I174" s="206" t="n">
        <v>38113</v>
      </c>
      <c r="J174" s="196" t="s">
        <v>352</v>
      </c>
      <c r="K174" s="197"/>
      <c r="L174" s="197"/>
      <c r="M174" s="197"/>
      <c r="N174" s="197"/>
      <c r="O174" s="197"/>
      <c r="P174" s="197"/>
      <c r="Q174" s="197"/>
      <c r="R174" s="197"/>
      <c r="S174" s="188"/>
      <c r="T174" s="197"/>
      <c r="U174" s="197"/>
      <c r="V174" s="176"/>
      <c r="W174" s="188"/>
      <c r="X174" s="197"/>
      <c r="Y174" s="197"/>
      <c r="Z174" s="197"/>
      <c r="AA174" s="197"/>
      <c r="AB174" s="197"/>
      <c r="AC174" s="197"/>
      <c r="AD174" s="197" t="n">
        <v>4000</v>
      </c>
      <c r="AE174" s="197"/>
      <c r="AF174" s="197"/>
      <c r="AG174" s="198" t="n">
        <f aca="false">SUM(AD174+AE174-AF174)</f>
        <v>4000</v>
      </c>
      <c r="AH174" s="197"/>
      <c r="AI174" s="197" t="n">
        <v>4000</v>
      </c>
      <c r="AJ174" s="129" t="n">
        <v>0</v>
      </c>
      <c r="AK174" s="197" t="n">
        <v>4000</v>
      </c>
      <c r="AL174" s="197"/>
      <c r="AM174" s="197"/>
      <c r="AN174" s="129" t="n">
        <f aca="false">SUM(AK174+AL174-AM174)</f>
        <v>4000</v>
      </c>
      <c r="AO174" s="176" t="n">
        <f aca="false">SUM(AN174/$AN$2)</f>
        <v>530.891233658504</v>
      </c>
      <c r="AP174" s="131" t="n">
        <v>0</v>
      </c>
      <c r="AQ174" s="131"/>
      <c r="AR174" s="176" t="n">
        <f aca="false">SUM(AP174/$AN$2)</f>
        <v>0</v>
      </c>
      <c r="AS174" s="131"/>
      <c r="AT174" s="131"/>
      <c r="AU174" s="176"/>
      <c r="AV174" s="177" t="n">
        <v>0</v>
      </c>
      <c r="AW174" s="176"/>
      <c r="BB174" s="19" t="n">
        <f aca="false">SUM(AW174+AX174+AY174+AZ174+BA174)</f>
        <v>0</v>
      </c>
      <c r="BC174" s="143" t="n">
        <f aca="false">SUM(AU174-BB174)</f>
        <v>0</v>
      </c>
    </row>
    <row r="175" customFormat="false" ht="12.75" hidden="false" customHeight="false" outlineLevel="0" collapsed="false">
      <c r="A175" s="193"/>
      <c r="B175" s="194"/>
      <c r="C175" s="194"/>
      <c r="D175" s="194"/>
      <c r="E175" s="194"/>
      <c r="F175" s="194"/>
      <c r="G175" s="194"/>
      <c r="H175" s="194"/>
      <c r="I175" s="206" t="n">
        <v>38113</v>
      </c>
      <c r="J175" s="196" t="s">
        <v>353</v>
      </c>
      <c r="K175" s="197"/>
      <c r="L175" s="197"/>
      <c r="M175" s="197"/>
      <c r="N175" s="197"/>
      <c r="O175" s="197"/>
      <c r="P175" s="197"/>
      <c r="Q175" s="197"/>
      <c r="R175" s="197"/>
      <c r="S175" s="188"/>
      <c r="T175" s="197"/>
      <c r="U175" s="197"/>
      <c r="V175" s="176"/>
      <c r="W175" s="188"/>
      <c r="X175" s="197"/>
      <c r="Y175" s="197"/>
      <c r="Z175" s="197"/>
      <c r="AA175" s="197"/>
      <c r="AB175" s="197"/>
      <c r="AC175" s="197"/>
      <c r="AD175" s="197"/>
      <c r="AE175" s="197"/>
      <c r="AF175" s="197"/>
      <c r="AG175" s="198"/>
      <c r="AH175" s="197"/>
      <c r="AI175" s="197"/>
      <c r="AJ175" s="129"/>
      <c r="AK175" s="197"/>
      <c r="AL175" s="197"/>
      <c r="AM175" s="197"/>
      <c r="AN175" s="129"/>
      <c r="AO175" s="176" t="n">
        <f aca="false">SUM(AN175/$AN$2)</f>
        <v>0</v>
      </c>
      <c r="AP175" s="131" t="n">
        <v>5000</v>
      </c>
      <c r="AQ175" s="131"/>
      <c r="AR175" s="176" t="n">
        <f aca="false">SUM(AP175/$AN$2)</f>
        <v>663.61404207313</v>
      </c>
      <c r="AS175" s="131"/>
      <c r="AT175" s="131"/>
      <c r="AU175" s="176"/>
      <c r="AV175" s="177" t="n">
        <f aca="false">SUM(AU175/AR175*100)</f>
        <v>0</v>
      </c>
      <c r="AW175" s="176"/>
      <c r="BB175" s="19" t="n">
        <f aca="false">SUM(AW175+AX175+AY175+AZ175+BA175)</f>
        <v>0</v>
      </c>
      <c r="BC175" s="143" t="n">
        <f aca="false">SUM(AU175-BB175)</f>
        <v>0</v>
      </c>
    </row>
    <row r="176" customFormat="false" ht="12.75" hidden="false" customHeight="false" outlineLevel="0" collapsed="false">
      <c r="A176" s="193"/>
      <c r="B176" s="194"/>
      <c r="C176" s="194"/>
      <c r="D176" s="194"/>
      <c r="E176" s="194"/>
      <c r="F176" s="194"/>
      <c r="G176" s="194"/>
      <c r="H176" s="194"/>
      <c r="I176" s="206" t="n">
        <v>38113</v>
      </c>
      <c r="J176" s="196" t="s">
        <v>354</v>
      </c>
      <c r="K176" s="197"/>
      <c r="L176" s="197"/>
      <c r="M176" s="197"/>
      <c r="N176" s="197"/>
      <c r="O176" s="197"/>
      <c r="P176" s="197"/>
      <c r="Q176" s="197"/>
      <c r="R176" s="197"/>
      <c r="S176" s="188"/>
      <c r="T176" s="197"/>
      <c r="U176" s="197"/>
      <c r="V176" s="176"/>
      <c r="W176" s="188"/>
      <c r="X176" s="197"/>
      <c r="Y176" s="197"/>
      <c r="Z176" s="197"/>
      <c r="AA176" s="197"/>
      <c r="AB176" s="197"/>
      <c r="AC176" s="197"/>
      <c r="AD176" s="197"/>
      <c r="AE176" s="197"/>
      <c r="AF176" s="197"/>
      <c r="AG176" s="198"/>
      <c r="AH176" s="197"/>
      <c r="AI176" s="197"/>
      <c r="AJ176" s="129"/>
      <c r="AK176" s="197"/>
      <c r="AL176" s="197"/>
      <c r="AM176" s="197"/>
      <c r="AN176" s="129"/>
      <c r="AO176" s="176"/>
      <c r="AP176" s="131"/>
      <c r="AQ176" s="131"/>
      <c r="AR176" s="176"/>
      <c r="AS176" s="131"/>
      <c r="AT176" s="131"/>
      <c r="AU176" s="176" t="n">
        <v>231</v>
      </c>
      <c r="AV176" s="177" t="n">
        <v>0</v>
      </c>
      <c r="AW176" s="176" t="n">
        <v>231</v>
      </c>
      <c r="BC176" s="143" t="n">
        <f aca="false">SUM(AU176-BB176)</f>
        <v>231</v>
      </c>
    </row>
    <row r="177" customFormat="false" ht="12.75" hidden="false" customHeight="false" outlineLevel="0" collapsed="false">
      <c r="A177" s="193"/>
      <c r="B177" s="194"/>
      <c r="C177" s="194"/>
      <c r="D177" s="194"/>
      <c r="E177" s="194"/>
      <c r="F177" s="194"/>
      <c r="G177" s="194"/>
      <c r="H177" s="194"/>
      <c r="I177" s="195" t="n">
        <v>38113</v>
      </c>
      <c r="J177" s="196" t="s">
        <v>355</v>
      </c>
      <c r="K177" s="197" t="n">
        <v>8000</v>
      </c>
      <c r="L177" s="197" t="n">
        <v>10000</v>
      </c>
      <c r="M177" s="197" t="n">
        <v>10000</v>
      </c>
      <c r="N177" s="197" t="n">
        <v>82000</v>
      </c>
      <c r="O177" s="197" t="n">
        <v>82000</v>
      </c>
      <c r="P177" s="197" t="n">
        <v>82000</v>
      </c>
      <c r="Q177" s="197" t="n">
        <v>82000</v>
      </c>
      <c r="R177" s="197" t="n">
        <v>37145.75</v>
      </c>
      <c r="S177" s="188" t="n">
        <v>80000</v>
      </c>
      <c r="T177" s="197" t="n">
        <v>29334.9</v>
      </c>
      <c r="U177" s="197"/>
      <c r="V177" s="176" t="n">
        <f aca="false">S177/P177*100</f>
        <v>97.5609756097561</v>
      </c>
      <c r="W177" s="188" t="n">
        <v>100000</v>
      </c>
      <c r="X177" s="197" t="n">
        <v>100000</v>
      </c>
      <c r="Y177" s="197"/>
      <c r="Z177" s="197"/>
      <c r="AA177" s="197" t="n">
        <v>20000</v>
      </c>
      <c r="AB177" s="197" t="n">
        <v>31947.99</v>
      </c>
      <c r="AC177" s="197" t="n">
        <v>20000</v>
      </c>
      <c r="AD177" s="197" t="n">
        <v>20000</v>
      </c>
      <c r="AE177" s="197"/>
      <c r="AF177" s="197"/>
      <c r="AG177" s="198" t="n">
        <f aca="false">SUM(AD177+AE177-AF177)</f>
        <v>20000</v>
      </c>
      <c r="AH177" s="197"/>
      <c r="AI177" s="197" t="n">
        <v>15000</v>
      </c>
      <c r="AJ177" s="129" t="n">
        <v>5802.5</v>
      </c>
      <c r="AK177" s="197" t="n">
        <v>15000</v>
      </c>
      <c r="AL177" s="197" t="n">
        <v>5000</v>
      </c>
      <c r="AM177" s="197"/>
      <c r="AN177" s="129" t="n">
        <f aca="false">SUM(AK177+AL177-AM177)</f>
        <v>20000</v>
      </c>
      <c r="AO177" s="176" t="n">
        <f aca="false">SUM(AN177/$AN$2)</f>
        <v>2654.45616829252</v>
      </c>
      <c r="AP177" s="131" t="n">
        <v>20000</v>
      </c>
      <c r="AQ177" s="131"/>
      <c r="AR177" s="176" t="n">
        <f aca="false">SUM(AP177/$AN$2)</f>
        <v>2654.45616829252</v>
      </c>
      <c r="AS177" s="131"/>
      <c r="AT177" s="131"/>
      <c r="AU177" s="176" t="n">
        <v>1787.52</v>
      </c>
      <c r="AV177" s="177" t="n">
        <f aca="false">SUM(AU177/AR177*100)</f>
        <v>67.3403472</v>
      </c>
      <c r="BA177" s="19" t="n">
        <v>1787.52</v>
      </c>
      <c r="BB177" s="19" t="n">
        <f aca="false">SUM(AW177+AX177+AY177+AZ177+BA177)</f>
        <v>1787.52</v>
      </c>
      <c r="BC177" s="143" t="n">
        <f aca="false">SUM(AU177-BB177)</f>
        <v>0</v>
      </c>
    </row>
    <row r="178" customFormat="false" ht="12.75" hidden="false" customHeight="false" outlineLevel="0" collapsed="false">
      <c r="A178" s="178" t="s">
        <v>356</v>
      </c>
      <c r="B178" s="172"/>
      <c r="C178" s="172"/>
      <c r="D178" s="172"/>
      <c r="E178" s="172"/>
      <c r="F178" s="172"/>
      <c r="G178" s="172"/>
      <c r="H178" s="172"/>
      <c r="I178" s="185" t="s">
        <v>207</v>
      </c>
      <c r="J178" s="186" t="s">
        <v>357</v>
      </c>
      <c r="K178" s="187" t="n">
        <f aca="false">SUM(K179)</f>
        <v>74578.36</v>
      </c>
      <c r="L178" s="187" t="n">
        <f aca="false">SUM(L179)</f>
        <v>15000</v>
      </c>
      <c r="M178" s="187" t="n">
        <f aca="false">SUM(M179)</f>
        <v>15000</v>
      </c>
      <c r="N178" s="187" t="n">
        <f aca="false">SUM(N179)</f>
        <v>40000</v>
      </c>
      <c r="O178" s="187" t="n">
        <f aca="false">SUM(O179)</f>
        <v>40000</v>
      </c>
      <c r="P178" s="187" t="n">
        <f aca="false">SUM(P179)</f>
        <v>47000</v>
      </c>
      <c r="Q178" s="187" t="n">
        <f aca="false">SUM(Q179)</f>
        <v>47000</v>
      </c>
      <c r="R178" s="187" t="n">
        <f aca="false">SUM(R179)</f>
        <v>5410.5</v>
      </c>
      <c r="S178" s="187" t="n">
        <f aca="false">SUM(S179)</f>
        <v>30000</v>
      </c>
      <c r="T178" s="187" t="n">
        <f aca="false">SUM(T179)</f>
        <v>8352</v>
      </c>
      <c r="U178" s="187" t="n">
        <f aca="false">SUM(U179)</f>
        <v>0</v>
      </c>
      <c r="V178" s="187" t="n">
        <f aca="false">SUM(V179)</f>
        <v>63.8297872340426</v>
      </c>
      <c r="W178" s="187" t="n">
        <f aca="false">SUM(W179)</f>
        <v>30000</v>
      </c>
      <c r="X178" s="187" t="n">
        <f aca="false">SUM(X179)</f>
        <v>15000</v>
      </c>
      <c r="Y178" s="187" t="n">
        <f aca="false">SUM(Y179)</f>
        <v>30000</v>
      </c>
      <c r="Z178" s="187" t="n">
        <f aca="false">SUM(Z179)</f>
        <v>30000</v>
      </c>
      <c r="AA178" s="187" t="n">
        <f aca="false">SUM(AA179)</f>
        <v>35000</v>
      </c>
      <c r="AB178" s="187" t="n">
        <f aca="false">SUM(AB179)</f>
        <v>6735.11</v>
      </c>
      <c r="AC178" s="187" t="n">
        <f aca="false">SUM(AC179)</f>
        <v>35000</v>
      </c>
      <c r="AD178" s="187" t="n">
        <f aca="false">SUM(AD179)</f>
        <v>35000</v>
      </c>
      <c r="AE178" s="187" t="n">
        <f aca="false">SUM(AE179)</f>
        <v>0</v>
      </c>
      <c r="AF178" s="187" t="n">
        <f aca="false">SUM(AF179)</f>
        <v>0</v>
      </c>
      <c r="AG178" s="187" t="n">
        <f aca="false">SUM(AG179)</f>
        <v>35000</v>
      </c>
      <c r="AH178" s="187" t="n">
        <f aca="false">SUM(AH179)</f>
        <v>6097.03</v>
      </c>
      <c r="AI178" s="187" t="n">
        <f aca="false">SUM(AI179)</f>
        <v>35000</v>
      </c>
      <c r="AJ178" s="187" t="n">
        <f aca="false">SUM(AJ179)</f>
        <v>5570.24</v>
      </c>
      <c r="AK178" s="187" t="n">
        <f aca="false">SUM(AK179)</f>
        <v>35000</v>
      </c>
      <c r="AL178" s="187" t="n">
        <f aca="false">SUM(AL179)</f>
        <v>0</v>
      </c>
      <c r="AM178" s="187" t="n">
        <f aca="false">SUM(AM179)</f>
        <v>0</v>
      </c>
      <c r="AN178" s="187" t="n">
        <f aca="false">SUM(AN179)</f>
        <v>35000</v>
      </c>
      <c r="AO178" s="176" t="n">
        <f aca="false">SUM(AN178/$AN$2)</f>
        <v>4645.29829451191</v>
      </c>
      <c r="AP178" s="188" t="n">
        <f aca="false">SUM(AP179)</f>
        <v>25000</v>
      </c>
      <c r="AQ178" s="188" t="n">
        <f aca="false">SUM(AQ179)</f>
        <v>0</v>
      </c>
      <c r="AR178" s="176" t="n">
        <f aca="false">SUM(AP178/$AN$2)</f>
        <v>3318.07021036565</v>
      </c>
      <c r="AS178" s="188" t="n">
        <f aca="false">SUM(AS179)</f>
        <v>30000</v>
      </c>
      <c r="AT178" s="188" t="n">
        <f aca="false">SUM(AT179)</f>
        <v>0</v>
      </c>
      <c r="AU178" s="176" t="n">
        <f aca="false">SUM(AU179)</f>
        <v>1444.38</v>
      </c>
      <c r="AV178" s="177" t="n">
        <f aca="false">SUM(AU178/AR178*100)</f>
        <v>43.53072444</v>
      </c>
      <c r="BB178" s="19" t="n">
        <f aca="false">SUM(AW178+AX178+AY178+AZ178+BA178)</f>
        <v>0</v>
      </c>
      <c r="BC178" s="143" t="n">
        <f aca="false">SUM(AU178-BB178)</f>
        <v>1444.38</v>
      </c>
    </row>
    <row r="179" customFormat="false" ht="12.75" hidden="false" customHeight="false" outlineLevel="0" collapsed="false">
      <c r="A179" s="178"/>
      <c r="B179" s="172"/>
      <c r="C179" s="172"/>
      <c r="D179" s="172"/>
      <c r="E179" s="172"/>
      <c r="F179" s="172"/>
      <c r="G179" s="172"/>
      <c r="H179" s="172"/>
      <c r="I179" s="185" t="s">
        <v>358</v>
      </c>
      <c r="J179" s="186"/>
      <c r="K179" s="187" t="n">
        <f aca="false">SUM(K181)</f>
        <v>74578.36</v>
      </c>
      <c r="L179" s="187" t="n">
        <f aca="false">SUM(L181)</f>
        <v>15000</v>
      </c>
      <c r="M179" s="187" t="n">
        <f aca="false">SUM(M181)</f>
        <v>15000</v>
      </c>
      <c r="N179" s="187" t="n">
        <f aca="false">SUM(N181)</f>
        <v>40000</v>
      </c>
      <c r="O179" s="187" t="n">
        <f aca="false">SUM(O181)</f>
        <v>40000</v>
      </c>
      <c r="P179" s="187" t="n">
        <f aca="false">SUM(P181)</f>
        <v>47000</v>
      </c>
      <c r="Q179" s="187" t="n">
        <f aca="false">SUM(Q181)</f>
        <v>47000</v>
      </c>
      <c r="R179" s="187" t="n">
        <f aca="false">SUM(R181)</f>
        <v>5410.5</v>
      </c>
      <c r="S179" s="187" t="n">
        <f aca="false">SUM(S181)</f>
        <v>30000</v>
      </c>
      <c r="T179" s="187" t="n">
        <f aca="false">SUM(T181)</f>
        <v>8352</v>
      </c>
      <c r="U179" s="187" t="n">
        <f aca="false">SUM(U181)</f>
        <v>0</v>
      </c>
      <c r="V179" s="187" t="n">
        <f aca="false">SUM(V181)</f>
        <v>63.8297872340426</v>
      </c>
      <c r="W179" s="187" t="n">
        <f aca="false">SUM(W181)</f>
        <v>30000</v>
      </c>
      <c r="X179" s="187" t="n">
        <f aca="false">SUM(X181)</f>
        <v>15000</v>
      </c>
      <c r="Y179" s="187" t="n">
        <f aca="false">SUM(Y181)</f>
        <v>30000</v>
      </c>
      <c r="Z179" s="187" t="n">
        <f aca="false">SUM(Z181)</f>
        <v>30000</v>
      </c>
      <c r="AA179" s="187" t="n">
        <f aca="false">SUM(AA181)</f>
        <v>35000</v>
      </c>
      <c r="AB179" s="187" t="n">
        <f aca="false">SUM(AB181)</f>
        <v>6735.11</v>
      </c>
      <c r="AC179" s="187" t="n">
        <f aca="false">SUM(AC181)</f>
        <v>35000</v>
      </c>
      <c r="AD179" s="187" t="n">
        <f aca="false">SUM(AD181)</f>
        <v>35000</v>
      </c>
      <c r="AE179" s="187" t="n">
        <f aca="false">SUM(AE181)</f>
        <v>0</v>
      </c>
      <c r="AF179" s="187" t="n">
        <f aca="false">SUM(AF181)</f>
        <v>0</v>
      </c>
      <c r="AG179" s="187" t="n">
        <f aca="false">SUM(AG181)</f>
        <v>35000</v>
      </c>
      <c r="AH179" s="187" t="n">
        <f aca="false">SUM(AH181)</f>
        <v>6097.03</v>
      </c>
      <c r="AI179" s="187" t="n">
        <f aca="false">SUM(AI181)</f>
        <v>35000</v>
      </c>
      <c r="AJ179" s="187" t="n">
        <f aca="false">SUM(AJ181)</f>
        <v>5570.24</v>
      </c>
      <c r="AK179" s="187" t="n">
        <f aca="false">SUM(AK181)</f>
        <v>35000</v>
      </c>
      <c r="AL179" s="187" t="n">
        <f aca="false">SUM(AL181)</f>
        <v>0</v>
      </c>
      <c r="AM179" s="187" t="n">
        <f aca="false">SUM(AM181)</f>
        <v>0</v>
      </c>
      <c r="AN179" s="187" t="n">
        <f aca="false">SUM(AN181)</f>
        <v>35000</v>
      </c>
      <c r="AO179" s="176" t="n">
        <f aca="false">SUM(AN179/$AN$2)</f>
        <v>4645.29829451191</v>
      </c>
      <c r="AP179" s="188" t="n">
        <f aca="false">SUM(AP181)</f>
        <v>25000</v>
      </c>
      <c r="AQ179" s="188" t="n">
        <f aca="false">SUM(AQ181)</f>
        <v>0</v>
      </c>
      <c r="AR179" s="176" t="n">
        <f aca="false">SUM(AP179/$AN$2)</f>
        <v>3318.07021036565</v>
      </c>
      <c r="AS179" s="188" t="n">
        <f aca="false">SUM(AS181)</f>
        <v>30000</v>
      </c>
      <c r="AT179" s="188" t="n">
        <f aca="false">SUM(AT181)</f>
        <v>0</v>
      </c>
      <c r="AU179" s="176" t="n">
        <f aca="false">SUM(AU180)</f>
        <v>1444.38</v>
      </c>
      <c r="AV179" s="177" t="n">
        <f aca="false">SUM(AU179/AR179*100)</f>
        <v>43.53072444</v>
      </c>
      <c r="BB179" s="19" t="n">
        <f aca="false">SUM(AW179+AX179+AY179+AZ179+BA179)</f>
        <v>0</v>
      </c>
      <c r="BC179" s="143" t="n">
        <f aca="false">SUM(AU179-BB179)</f>
        <v>1444.38</v>
      </c>
    </row>
    <row r="180" customFormat="false" ht="12.75" hidden="false" customHeight="false" outlineLevel="0" collapsed="false">
      <c r="A180" s="178"/>
      <c r="B180" s="172" t="s">
        <v>229</v>
      </c>
      <c r="C180" s="172"/>
      <c r="D180" s="172"/>
      <c r="E180" s="172"/>
      <c r="F180" s="172"/>
      <c r="G180" s="172"/>
      <c r="H180" s="172"/>
      <c r="I180" s="201" t="s">
        <v>230</v>
      </c>
      <c r="J180" s="186" t="s">
        <v>28</v>
      </c>
      <c r="K180" s="187"/>
      <c r="L180" s="187"/>
      <c r="M180" s="187"/>
      <c r="N180" s="187"/>
      <c r="O180" s="187"/>
      <c r="P180" s="187"/>
      <c r="Q180" s="187"/>
      <c r="R180" s="187"/>
      <c r="S180" s="187"/>
      <c r="T180" s="187"/>
      <c r="U180" s="187"/>
      <c r="V180" s="187"/>
      <c r="W180" s="187"/>
      <c r="X180" s="187"/>
      <c r="Y180" s="187"/>
      <c r="Z180" s="187"/>
      <c r="AA180" s="187"/>
      <c r="AB180" s="187"/>
      <c r="AC180" s="187"/>
      <c r="AD180" s="187"/>
      <c r="AE180" s="187"/>
      <c r="AF180" s="187"/>
      <c r="AG180" s="187"/>
      <c r="AH180" s="187"/>
      <c r="AI180" s="187"/>
      <c r="AJ180" s="187"/>
      <c r="AK180" s="187"/>
      <c r="AL180" s="187"/>
      <c r="AM180" s="187"/>
      <c r="AN180" s="187"/>
      <c r="AO180" s="176" t="n">
        <f aca="false">SUM(AN180/$AN$2)</f>
        <v>0</v>
      </c>
      <c r="AP180" s="188" t="n">
        <v>25000</v>
      </c>
      <c r="AQ180" s="188"/>
      <c r="AR180" s="176" t="n">
        <f aca="false">SUM(AP180/$AN$2)</f>
        <v>3318.07021036565</v>
      </c>
      <c r="AS180" s="188" t="n">
        <v>30000</v>
      </c>
      <c r="AT180" s="188"/>
      <c r="AU180" s="176" t="n">
        <f aca="false">SUM(AU181)</f>
        <v>1444.38</v>
      </c>
      <c r="AV180" s="177" t="n">
        <f aca="false">SUM(AU180/AR180*100)</f>
        <v>43.53072444</v>
      </c>
      <c r="BC180" s="143" t="n">
        <f aca="false">SUM(AU180-BB180)</f>
        <v>1444.38</v>
      </c>
    </row>
    <row r="181" customFormat="false" ht="12.75" hidden="false" customHeight="false" outlineLevel="0" collapsed="false">
      <c r="A181" s="189"/>
      <c r="B181" s="190"/>
      <c r="C181" s="190"/>
      <c r="D181" s="190"/>
      <c r="E181" s="190"/>
      <c r="F181" s="190"/>
      <c r="G181" s="190"/>
      <c r="H181" s="190"/>
      <c r="I181" s="191" t="n">
        <v>3</v>
      </c>
      <c r="J181" s="84" t="s">
        <v>64</v>
      </c>
      <c r="K181" s="192" t="n">
        <f aca="false">SUM(K182)</f>
        <v>74578.36</v>
      </c>
      <c r="L181" s="192" t="n">
        <f aca="false">SUM(L182)</f>
        <v>15000</v>
      </c>
      <c r="M181" s="192" t="n">
        <f aca="false">SUM(M182)</f>
        <v>15000</v>
      </c>
      <c r="N181" s="192" t="n">
        <f aca="false">SUM(N182)</f>
        <v>40000</v>
      </c>
      <c r="O181" s="192" t="n">
        <f aca="false">SUM(O182)</f>
        <v>40000</v>
      </c>
      <c r="P181" s="192" t="n">
        <f aca="false">SUM(P182)</f>
        <v>47000</v>
      </c>
      <c r="Q181" s="192" t="n">
        <f aca="false">SUM(Q182)</f>
        <v>47000</v>
      </c>
      <c r="R181" s="192" t="n">
        <f aca="false">SUM(R182)</f>
        <v>5410.5</v>
      </c>
      <c r="S181" s="192" t="n">
        <f aca="false">SUM(S182)</f>
        <v>30000</v>
      </c>
      <c r="T181" s="192" t="n">
        <f aca="false">SUM(T182)</f>
        <v>8352</v>
      </c>
      <c r="U181" s="192" t="n">
        <f aca="false">SUM(U182)</f>
        <v>0</v>
      </c>
      <c r="V181" s="192" t="n">
        <f aca="false">SUM(V182)</f>
        <v>63.8297872340426</v>
      </c>
      <c r="W181" s="192" t="n">
        <f aca="false">SUM(W182)</f>
        <v>30000</v>
      </c>
      <c r="X181" s="192" t="n">
        <f aca="false">SUM(X182)</f>
        <v>15000</v>
      </c>
      <c r="Y181" s="192" t="n">
        <f aca="false">SUM(Y182)</f>
        <v>30000</v>
      </c>
      <c r="Z181" s="192" t="n">
        <f aca="false">SUM(Z182)</f>
        <v>30000</v>
      </c>
      <c r="AA181" s="192" t="n">
        <f aca="false">SUM(AA182)</f>
        <v>35000</v>
      </c>
      <c r="AB181" s="192" t="n">
        <f aca="false">SUM(AB182)</f>
        <v>6735.11</v>
      </c>
      <c r="AC181" s="192" t="n">
        <f aca="false">SUM(AC182)</f>
        <v>35000</v>
      </c>
      <c r="AD181" s="192" t="n">
        <f aca="false">SUM(AD182)</f>
        <v>35000</v>
      </c>
      <c r="AE181" s="192" t="n">
        <f aca="false">SUM(AE182)</f>
        <v>0</v>
      </c>
      <c r="AF181" s="192" t="n">
        <f aca="false">SUM(AF182)</f>
        <v>0</v>
      </c>
      <c r="AG181" s="192" t="n">
        <f aca="false">SUM(AG182)</f>
        <v>35000</v>
      </c>
      <c r="AH181" s="192" t="n">
        <f aca="false">SUM(AH182)</f>
        <v>6097.03</v>
      </c>
      <c r="AI181" s="192" t="n">
        <f aca="false">SUM(AI182)</f>
        <v>35000</v>
      </c>
      <c r="AJ181" s="192" t="n">
        <f aca="false">SUM(AJ182)</f>
        <v>5570.24</v>
      </c>
      <c r="AK181" s="192" t="n">
        <f aca="false">SUM(AK182)</f>
        <v>35000</v>
      </c>
      <c r="AL181" s="192" t="n">
        <f aca="false">SUM(AL182)</f>
        <v>0</v>
      </c>
      <c r="AM181" s="192" t="n">
        <f aca="false">SUM(AM182)</f>
        <v>0</v>
      </c>
      <c r="AN181" s="192" t="n">
        <f aca="false">SUM(AN182)</f>
        <v>35000</v>
      </c>
      <c r="AO181" s="176" t="n">
        <f aca="false">SUM(AN181/$AN$2)</f>
        <v>4645.29829451191</v>
      </c>
      <c r="AP181" s="176" t="n">
        <f aca="false">SUM(AP182)</f>
        <v>25000</v>
      </c>
      <c r="AQ181" s="176" t="n">
        <f aca="false">SUM(AQ182)</f>
        <v>0</v>
      </c>
      <c r="AR181" s="176" t="n">
        <f aca="false">SUM(AP181/$AN$2)</f>
        <v>3318.07021036565</v>
      </c>
      <c r="AS181" s="176" t="n">
        <f aca="false">SUM(AS182)</f>
        <v>30000</v>
      </c>
      <c r="AT181" s="176" t="n">
        <f aca="false">SUM(AT182)</f>
        <v>0</v>
      </c>
      <c r="AU181" s="176" t="n">
        <f aca="false">SUM(AU182)</f>
        <v>1444.38</v>
      </c>
      <c r="AV181" s="177" t="n">
        <f aca="false">SUM(AU181/AR181*100)</f>
        <v>43.53072444</v>
      </c>
      <c r="BB181" s="19" t="n">
        <f aca="false">SUM(AW181+AX181+AY181+AZ181+BA181)</f>
        <v>0</v>
      </c>
      <c r="BC181" s="143" t="n">
        <f aca="false">SUM(AU181-BB181)</f>
        <v>1444.38</v>
      </c>
    </row>
    <row r="182" customFormat="false" ht="12.75" hidden="false" customHeight="false" outlineLevel="0" collapsed="false">
      <c r="A182" s="189"/>
      <c r="B182" s="190"/>
      <c r="C182" s="190"/>
      <c r="D182" s="190"/>
      <c r="E182" s="190"/>
      <c r="F182" s="190"/>
      <c r="G182" s="190"/>
      <c r="H182" s="190"/>
      <c r="I182" s="191" t="n">
        <v>37</v>
      </c>
      <c r="J182" s="84" t="s">
        <v>359</v>
      </c>
      <c r="K182" s="192" t="n">
        <f aca="false">SUM(K183)</f>
        <v>74578.36</v>
      </c>
      <c r="L182" s="192" t="n">
        <f aca="false">SUM(L183)</f>
        <v>15000</v>
      </c>
      <c r="M182" s="192" t="n">
        <f aca="false">SUM(M183)</f>
        <v>15000</v>
      </c>
      <c r="N182" s="192" t="n">
        <f aca="false">SUM(N183)</f>
        <v>40000</v>
      </c>
      <c r="O182" s="192" t="n">
        <f aca="false">SUM(O183)</f>
        <v>40000</v>
      </c>
      <c r="P182" s="192" t="n">
        <f aca="false">SUM(P183)</f>
        <v>47000</v>
      </c>
      <c r="Q182" s="192" t="n">
        <f aca="false">SUM(Q183)</f>
        <v>47000</v>
      </c>
      <c r="R182" s="192" t="n">
        <f aca="false">SUM(R183)</f>
        <v>5410.5</v>
      </c>
      <c r="S182" s="192" t="n">
        <f aca="false">SUM(S183)</f>
        <v>30000</v>
      </c>
      <c r="T182" s="192" t="n">
        <f aca="false">SUM(T183)</f>
        <v>8352</v>
      </c>
      <c r="U182" s="192" t="n">
        <f aca="false">SUM(U183)</f>
        <v>0</v>
      </c>
      <c r="V182" s="192" t="n">
        <f aca="false">SUM(V183)</f>
        <v>63.8297872340426</v>
      </c>
      <c r="W182" s="192" t="n">
        <f aca="false">SUM(W183)</f>
        <v>30000</v>
      </c>
      <c r="X182" s="192" t="n">
        <f aca="false">SUM(X183)</f>
        <v>15000</v>
      </c>
      <c r="Y182" s="192" t="n">
        <f aca="false">SUM(Y183)</f>
        <v>30000</v>
      </c>
      <c r="Z182" s="192" t="n">
        <f aca="false">SUM(Z183)</f>
        <v>30000</v>
      </c>
      <c r="AA182" s="192" t="n">
        <f aca="false">SUM(AA183)</f>
        <v>35000</v>
      </c>
      <c r="AB182" s="192" t="n">
        <f aca="false">SUM(AB183)</f>
        <v>6735.11</v>
      </c>
      <c r="AC182" s="192" t="n">
        <f aca="false">SUM(AC183)</f>
        <v>35000</v>
      </c>
      <c r="AD182" s="192" t="n">
        <f aca="false">SUM(AD183)</f>
        <v>35000</v>
      </c>
      <c r="AE182" s="192" t="n">
        <f aca="false">SUM(AE183)</f>
        <v>0</v>
      </c>
      <c r="AF182" s="192" t="n">
        <f aca="false">SUM(AF183)</f>
        <v>0</v>
      </c>
      <c r="AG182" s="192" t="n">
        <f aca="false">SUM(AG183)</f>
        <v>35000</v>
      </c>
      <c r="AH182" s="192" t="n">
        <f aca="false">SUM(AH183)</f>
        <v>6097.03</v>
      </c>
      <c r="AI182" s="192" t="n">
        <f aca="false">SUM(AI183)</f>
        <v>35000</v>
      </c>
      <c r="AJ182" s="192" t="n">
        <f aca="false">SUM(AJ183)</f>
        <v>5570.24</v>
      </c>
      <c r="AK182" s="192" t="n">
        <f aca="false">SUM(AK183)</f>
        <v>35000</v>
      </c>
      <c r="AL182" s="192" t="n">
        <f aca="false">SUM(AL183)</f>
        <v>0</v>
      </c>
      <c r="AM182" s="192" t="n">
        <f aca="false">SUM(AM183)</f>
        <v>0</v>
      </c>
      <c r="AN182" s="192" t="n">
        <f aca="false">SUM(AN183)</f>
        <v>35000</v>
      </c>
      <c r="AO182" s="176" t="n">
        <f aca="false">SUM(AN182/$AN$2)</f>
        <v>4645.29829451191</v>
      </c>
      <c r="AP182" s="176" t="n">
        <f aca="false">SUM(AP183)</f>
        <v>25000</v>
      </c>
      <c r="AQ182" s="176"/>
      <c r="AR182" s="176" t="n">
        <f aca="false">SUM(AP182/$AN$2)</f>
        <v>3318.07021036565</v>
      </c>
      <c r="AS182" s="176" t="n">
        <v>30000</v>
      </c>
      <c r="AT182" s="176"/>
      <c r="AU182" s="176" t="n">
        <f aca="false">SUM(AU183)</f>
        <v>1444.38</v>
      </c>
      <c r="AV182" s="177" t="n">
        <f aca="false">SUM(AU182/AR182*100)</f>
        <v>43.53072444</v>
      </c>
      <c r="BB182" s="19" t="n">
        <f aca="false">SUM(AW182+AX182+AY182+AZ182+BA182)</f>
        <v>0</v>
      </c>
      <c r="BC182" s="143" t="n">
        <f aca="false">SUM(AU182-BB182)</f>
        <v>1444.38</v>
      </c>
    </row>
    <row r="183" customFormat="false" ht="12.75" hidden="false" customHeight="false" outlineLevel="0" collapsed="false">
      <c r="A183" s="193"/>
      <c r="B183" s="194" t="s">
        <v>83</v>
      </c>
      <c r="C183" s="194"/>
      <c r="D183" s="194"/>
      <c r="E183" s="194"/>
      <c r="F183" s="194"/>
      <c r="G183" s="194"/>
      <c r="H183" s="194"/>
      <c r="I183" s="195" t="n">
        <v>372</v>
      </c>
      <c r="J183" s="196" t="s">
        <v>360</v>
      </c>
      <c r="K183" s="197" t="n">
        <f aca="false">SUM(K184)</f>
        <v>74578.36</v>
      </c>
      <c r="L183" s="197" t="n">
        <f aca="false">SUM(L184)</f>
        <v>15000</v>
      </c>
      <c r="M183" s="197" t="n">
        <f aca="false">SUM(M184)</f>
        <v>15000</v>
      </c>
      <c r="N183" s="197" t="n">
        <f aca="false">SUM(N184)</f>
        <v>40000</v>
      </c>
      <c r="O183" s="197" t="n">
        <f aca="false">SUM(O184)</f>
        <v>40000</v>
      </c>
      <c r="P183" s="197" t="n">
        <f aca="false">SUM(P184)</f>
        <v>47000</v>
      </c>
      <c r="Q183" s="197" t="n">
        <f aca="false">SUM(Q184)</f>
        <v>47000</v>
      </c>
      <c r="R183" s="197" t="n">
        <f aca="false">SUM(R184)</f>
        <v>5410.5</v>
      </c>
      <c r="S183" s="197" t="n">
        <f aca="false">SUM(S184)</f>
        <v>30000</v>
      </c>
      <c r="T183" s="197" t="n">
        <f aca="false">SUM(T184)</f>
        <v>8352</v>
      </c>
      <c r="U183" s="197" t="n">
        <f aca="false">SUM(U184)</f>
        <v>0</v>
      </c>
      <c r="V183" s="197" t="n">
        <f aca="false">SUM(V184)</f>
        <v>63.8297872340426</v>
      </c>
      <c r="W183" s="197" t="n">
        <f aca="false">SUM(W184)</f>
        <v>30000</v>
      </c>
      <c r="X183" s="197" t="n">
        <f aca="false">SUM(X184)</f>
        <v>15000</v>
      </c>
      <c r="Y183" s="197" t="n">
        <f aca="false">SUM(Y184)</f>
        <v>30000</v>
      </c>
      <c r="Z183" s="197" t="n">
        <f aca="false">SUM(Z184)</f>
        <v>30000</v>
      </c>
      <c r="AA183" s="197" t="n">
        <f aca="false">SUM(AA184)</f>
        <v>35000</v>
      </c>
      <c r="AB183" s="197" t="n">
        <f aca="false">SUM(AB184)</f>
        <v>6735.11</v>
      </c>
      <c r="AC183" s="197" t="n">
        <f aca="false">SUM(AC184)</f>
        <v>35000</v>
      </c>
      <c r="AD183" s="197" t="n">
        <f aca="false">SUM(AD184)</f>
        <v>35000</v>
      </c>
      <c r="AE183" s="197" t="n">
        <f aca="false">SUM(AE184)</f>
        <v>0</v>
      </c>
      <c r="AF183" s="197" t="n">
        <f aca="false">SUM(AF184)</f>
        <v>0</v>
      </c>
      <c r="AG183" s="197" t="n">
        <f aca="false">SUM(AG184)</f>
        <v>35000</v>
      </c>
      <c r="AH183" s="197" t="n">
        <f aca="false">SUM(AH184)</f>
        <v>6097.03</v>
      </c>
      <c r="AI183" s="197" t="n">
        <f aca="false">SUM(AI184)</f>
        <v>35000</v>
      </c>
      <c r="AJ183" s="197" t="n">
        <f aca="false">SUM(AJ184)</f>
        <v>5570.24</v>
      </c>
      <c r="AK183" s="197" t="n">
        <f aca="false">SUM(AK184)</f>
        <v>35000</v>
      </c>
      <c r="AL183" s="197" t="n">
        <f aca="false">SUM(AL184)</f>
        <v>0</v>
      </c>
      <c r="AM183" s="197" t="n">
        <f aca="false">SUM(AM184)</f>
        <v>0</v>
      </c>
      <c r="AN183" s="197" t="n">
        <f aca="false">SUM(AN184)</f>
        <v>35000</v>
      </c>
      <c r="AO183" s="176" t="n">
        <f aca="false">SUM(AN183/$AN$2)</f>
        <v>4645.29829451191</v>
      </c>
      <c r="AP183" s="188" t="n">
        <f aca="false">SUM(AP184)</f>
        <v>25000</v>
      </c>
      <c r="AQ183" s="188"/>
      <c r="AR183" s="176" t="n">
        <f aca="false">SUM(AP183/$AN$2)</f>
        <v>3318.07021036565</v>
      </c>
      <c r="AS183" s="188"/>
      <c r="AT183" s="188"/>
      <c r="AU183" s="176" t="n">
        <f aca="false">SUM(AU184)</f>
        <v>1444.38</v>
      </c>
      <c r="AV183" s="177" t="n">
        <f aca="false">SUM(AU183/AR183*100)</f>
        <v>43.53072444</v>
      </c>
      <c r="BB183" s="19" t="n">
        <f aca="false">SUM(AW183+AX183+AY183+AZ183+BA183)</f>
        <v>0</v>
      </c>
      <c r="BC183" s="143" t="n">
        <f aca="false">SUM(AU183-BB183)</f>
        <v>1444.38</v>
      </c>
    </row>
    <row r="184" customFormat="false" ht="12.75" hidden="false" customHeight="false" outlineLevel="0" collapsed="false">
      <c r="A184" s="193"/>
      <c r="B184" s="194"/>
      <c r="C184" s="194"/>
      <c r="D184" s="194"/>
      <c r="E184" s="194"/>
      <c r="F184" s="194"/>
      <c r="G184" s="194"/>
      <c r="H184" s="194"/>
      <c r="I184" s="195" t="n">
        <v>37221</v>
      </c>
      <c r="J184" s="196" t="s">
        <v>361</v>
      </c>
      <c r="K184" s="197" t="n">
        <v>74578.36</v>
      </c>
      <c r="L184" s="197" t="n">
        <v>15000</v>
      </c>
      <c r="M184" s="197" t="n">
        <v>15000</v>
      </c>
      <c r="N184" s="197" t="n">
        <v>40000</v>
      </c>
      <c r="O184" s="197" t="n">
        <v>40000</v>
      </c>
      <c r="P184" s="197" t="n">
        <v>47000</v>
      </c>
      <c r="Q184" s="197" t="n">
        <v>47000</v>
      </c>
      <c r="R184" s="197" t="n">
        <v>5410.5</v>
      </c>
      <c r="S184" s="188" t="n">
        <v>30000</v>
      </c>
      <c r="T184" s="197" t="n">
        <v>8352</v>
      </c>
      <c r="U184" s="197"/>
      <c r="V184" s="176" t="n">
        <f aca="false">S184/P184*100</f>
        <v>63.8297872340426</v>
      </c>
      <c r="W184" s="188" t="n">
        <v>30000</v>
      </c>
      <c r="X184" s="197" t="n">
        <v>15000</v>
      </c>
      <c r="Y184" s="197" t="n">
        <v>30000</v>
      </c>
      <c r="Z184" s="197" t="n">
        <v>30000</v>
      </c>
      <c r="AA184" s="197" t="n">
        <v>35000</v>
      </c>
      <c r="AB184" s="197" t="n">
        <v>6735.11</v>
      </c>
      <c r="AC184" s="197" t="n">
        <v>35000</v>
      </c>
      <c r="AD184" s="197" t="n">
        <v>35000</v>
      </c>
      <c r="AE184" s="197"/>
      <c r="AF184" s="197"/>
      <c r="AG184" s="198" t="n">
        <f aca="false">SUM(AC184+AE184-AF184)</f>
        <v>35000</v>
      </c>
      <c r="AH184" s="197" t="n">
        <v>6097.03</v>
      </c>
      <c r="AI184" s="197" t="n">
        <v>35000</v>
      </c>
      <c r="AJ184" s="129" t="n">
        <v>5570.24</v>
      </c>
      <c r="AK184" s="197" t="n">
        <v>35000</v>
      </c>
      <c r="AL184" s="197"/>
      <c r="AM184" s="197"/>
      <c r="AN184" s="129" t="n">
        <f aca="false">SUM(AK184+AL184-AM184)</f>
        <v>35000</v>
      </c>
      <c r="AO184" s="176" t="n">
        <f aca="false">SUM(AN184/$AN$2)</f>
        <v>4645.29829451191</v>
      </c>
      <c r="AP184" s="131" t="n">
        <v>25000</v>
      </c>
      <c r="AQ184" s="131"/>
      <c r="AR184" s="176" t="n">
        <f aca="false">SUM(AP184/$AN$2)</f>
        <v>3318.07021036565</v>
      </c>
      <c r="AS184" s="131"/>
      <c r="AT184" s="131"/>
      <c r="AU184" s="176" t="n">
        <v>1444.38</v>
      </c>
      <c r="AV184" s="177" t="n">
        <f aca="false">SUM(AU184/AR184*100)</f>
        <v>43.53072444</v>
      </c>
      <c r="BA184" s="19" t="n">
        <v>1444.38</v>
      </c>
      <c r="BB184" s="19" t="n">
        <f aca="false">SUM(AW184+AX184+AY184+AZ184+BA184)</f>
        <v>1444.38</v>
      </c>
      <c r="BC184" s="143" t="n">
        <f aca="false">SUM(AU184-BB184)</f>
        <v>0</v>
      </c>
    </row>
    <row r="185" customFormat="false" ht="12.75" hidden="false" customHeight="false" outlineLevel="0" collapsed="false">
      <c r="A185" s="178" t="s">
        <v>362</v>
      </c>
      <c r="B185" s="172"/>
      <c r="C185" s="172"/>
      <c r="D185" s="172"/>
      <c r="E185" s="172"/>
      <c r="F185" s="172"/>
      <c r="G185" s="172"/>
      <c r="H185" s="172"/>
      <c r="I185" s="185" t="s">
        <v>207</v>
      </c>
      <c r="J185" s="186" t="s">
        <v>363</v>
      </c>
      <c r="K185" s="187" t="n">
        <f aca="false">SUM(K186)</f>
        <v>8000</v>
      </c>
      <c r="L185" s="187" t="n">
        <f aca="false">SUM(L186)</f>
        <v>10000</v>
      </c>
      <c r="M185" s="187" t="n">
        <f aca="false">SUM(M186)</f>
        <v>10000</v>
      </c>
      <c r="N185" s="187" t="n">
        <f aca="false">SUM(N186)</f>
        <v>82000</v>
      </c>
      <c r="O185" s="187" t="n">
        <f aca="false">SUM(O186)</f>
        <v>82000</v>
      </c>
      <c r="P185" s="187" t="n">
        <f aca="false">SUM(P186)</f>
        <v>82000</v>
      </c>
      <c r="Q185" s="187" t="n">
        <f aca="false">SUM(Q186)</f>
        <v>82000</v>
      </c>
      <c r="R185" s="187" t="n">
        <f aca="false">SUM(R186)</f>
        <v>37145.75</v>
      </c>
      <c r="S185" s="187" t="n">
        <f aca="false">SUM(S186)</f>
        <v>0</v>
      </c>
      <c r="T185" s="187" t="n">
        <f aca="false">SUM(T186)</f>
        <v>13553.29</v>
      </c>
      <c r="U185" s="187" t="n">
        <f aca="false">SUM(U186)</f>
        <v>0</v>
      </c>
      <c r="V185" s="187" t="n">
        <f aca="false">SUM(V186)</f>
        <v>0</v>
      </c>
      <c r="W185" s="187" t="n">
        <f aca="false">SUM(W186)</f>
        <v>30000</v>
      </c>
      <c r="X185" s="187" t="n">
        <f aca="false">SUM(X186)</f>
        <v>76000</v>
      </c>
      <c r="Y185" s="187" t="n">
        <f aca="false">SUM(Y186)</f>
        <v>69500</v>
      </c>
      <c r="Z185" s="187" t="n">
        <f aca="false">SUM(Z186)</f>
        <v>69500</v>
      </c>
      <c r="AA185" s="187" t="n">
        <f aca="false">SUM(AA186)</f>
        <v>69000</v>
      </c>
      <c r="AB185" s="187" t="n">
        <f aca="false">SUM(AB186)</f>
        <v>40113.64</v>
      </c>
      <c r="AC185" s="187" t="n">
        <f aca="false">SUM(AC186)</f>
        <v>69000</v>
      </c>
      <c r="AD185" s="187" t="n">
        <f aca="false">SUM(AD186)</f>
        <v>57000</v>
      </c>
      <c r="AE185" s="187" t="n">
        <f aca="false">SUM(AE186)</f>
        <v>0</v>
      </c>
      <c r="AF185" s="187" t="n">
        <f aca="false">SUM(AF186)</f>
        <v>0</v>
      </c>
      <c r="AG185" s="187" t="n">
        <f aca="false">SUM(AG186)</f>
        <v>73000</v>
      </c>
      <c r="AH185" s="187" t="n">
        <f aca="false">SUM(AH186)</f>
        <v>49222.9</v>
      </c>
      <c r="AI185" s="187" t="n">
        <f aca="false">SUM(AI186)</f>
        <v>72000</v>
      </c>
      <c r="AJ185" s="187" t="n">
        <f aca="false">SUM(AJ186)</f>
        <v>8051</v>
      </c>
      <c r="AK185" s="187" t="n">
        <f aca="false">SUM(AK186)</f>
        <v>100000</v>
      </c>
      <c r="AL185" s="187" t="n">
        <f aca="false">SUM(AL186)</f>
        <v>28500</v>
      </c>
      <c r="AM185" s="187" t="n">
        <f aca="false">SUM(AM186)</f>
        <v>0</v>
      </c>
      <c r="AN185" s="187" t="n">
        <f aca="false">SUM(AN186)</f>
        <v>128500</v>
      </c>
      <c r="AO185" s="176" t="n">
        <f aca="false">SUM(AN185/$AN$2)</f>
        <v>17054.8808812795</v>
      </c>
      <c r="AP185" s="188" t="n">
        <f aca="false">SUM(AP186)</f>
        <v>133500</v>
      </c>
      <c r="AQ185" s="188" t="n">
        <f aca="false">SUM(AQ186)</f>
        <v>0</v>
      </c>
      <c r="AR185" s="176" t="n">
        <f aca="false">SUM(AP185/$AN$2)</f>
        <v>17718.4949233526</v>
      </c>
      <c r="AS185" s="188" t="n">
        <f aca="false">SUM(AS186)</f>
        <v>140000</v>
      </c>
      <c r="AT185" s="188" t="n">
        <f aca="false">SUM(AT186)</f>
        <v>0</v>
      </c>
      <c r="AU185" s="176" t="n">
        <f aca="false">SUM(AU189)</f>
        <v>8788.94</v>
      </c>
      <c r="AV185" s="177" t="n">
        <f aca="false">SUM(AU185/AR185*100)</f>
        <v>49.6031973258427</v>
      </c>
      <c r="BB185" s="19" t="n">
        <f aca="false">SUM(AW185+AX185+AY185+AZ185+BA185)</f>
        <v>0</v>
      </c>
      <c r="BC185" s="143" t="n">
        <f aca="false">SUM(AU185-BB185)</f>
        <v>8788.94</v>
      </c>
    </row>
    <row r="186" customFormat="false" ht="12.75" hidden="false" customHeight="false" outlineLevel="0" collapsed="false">
      <c r="A186" s="178"/>
      <c r="B186" s="172"/>
      <c r="C186" s="172"/>
      <c r="D186" s="172"/>
      <c r="E186" s="172"/>
      <c r="F186" s="172"/>
      <c r="G186" s="172"/>
      <c r="H186" s="172"/>
      <c r="I186" s="185" t="s">
        <v>364</v>
      </c>
      <c r="J186" s="186"/>
      <c r="K186" s="187" t="n">
        <f aca="false">SUM(K189)</f>
        <v>8000</v>
      </c>
      <c r="L186" s="187" t="n">
        <f aca="false">SUM(L189)</f>
        <v>10000</v>
      </c>
      <c r="M186" s="187" t="n">
        <f aca="false">SUM(M189)</f>
        <v>10000</v>
      </c>
      <c r="N186" s="187" t="n">
        <f aca="false">SUM(N189)</f>
        <v>82000</v>
      </c>
      <c r="O186" s="187" t="n">
        <f aca="false">SUM(O189)</f>
        <v>82000</v>
      </c>
      <c r="P186" s="187" t="n">
        <f aca="false">SUM(P189)</f>
        <v>82000</v>
      </c>
      <c r="Q186" s="187" t="n">
        <f aca="false">SUM(Q189)</f>
        <v>82000</v>
      </c>
      <c r="R186" s="187" t="n">
        <f aca="false">SUM(R189)</f>
        <v>37145.75</v>
      </c>
      <c r="S186" s="187" t="n">
        <f aca="false">SUM(S189)</f>
        <v>0</v>
      </c>
      <c r="T186" s="187" t="n">
        <f aca="false">SUM(T189)</f>
        <v>13553.29</v>
      </c>
      <c r="U186" s="187" t="n">
        <f aca="false">SUM(U189)</f>
        <v>0</v>
      </c>
      <c r="V186" s="187" t="n">
        <f aca="false">SUM(V189)</f>
        <v>0</v>
      </c>
      <c r="W186" s="187" t="n">
        <f aca="false">SUM(W189)</f>
        <v>30000</v>
      </c>
      <c r="X186" s="187" t="n">
        <f aca="false">SUM(X189)</f>
        <v>76000</v>
      </c>
      <c r="Y186" s="187" t="n">
        <f aca="false">SUM(Y189)</f>
        <v>69500</v>
      </c>
      <c r="Z186" s="187" t="n">
        <f aca="false">SUM(Z189)</f>
        <v>69500</v>
      </c>
      <c r="AA186" s="187" t="n">
        <f aca="false">SUM(AA189)</f>
        <v>69000</v>
      </c>
      <c r="AB186" s="187" t="n">
        <f aca="false">SUM(AB189)</f>
        <v>40113.64</v>
      </c>
      <c r="AC186" s="187" t="n">
        <f aca="false">SUM(AC189)</f>
        <v>69000</v>
      </c>
      <c r="AD186" s="187" t="n">
        <f aca="false">SUM(AD189)</f>
        <v>57000</v>
      </c>
      <c r="AE186" s="187" t="n">
        <f aca="false">SUM(AE189)</f>
        <v>0</v>
      </c>
      <c r="AF186" s="187" t="n">
        <f aca="false">SUM(AF189)</f>
        <v>0</v>
      </c>
      <c r="AG186" s="187" t="n">
        <f aca="false">SUM(AG189)</f>
        <v>73000</v>
      </c>
      <c r="AH186" s="187" t="n">
        <f aca="false">SUM(AH189)</f>
        <v>49222.9</v>
      </c>
      <c r="AI186" s="187" t="n">
        <f aca="false">SUM(AI189)</f>
        <v>72000</v>
      </c>
      <c r="AJ186" s="187" t="n">
        <f aca="false">SUM(AJ189)</f>
        <v>8051</v>
      </c>
      <c r="AK186" s="187" t="n">
        <f aca="false">SUM(AK189)</f>
        <v>100000</v>
      </c>
      <c r="AL186" s="187" t="n">
        <f aca="false">SUM(AL189)</f>
        <v>28500</v>
      </c>
      <c r="AM186" s="187" t="n">
        <f aca="false">SUM(AM189)</f>
        <v>0</v>
      </c>
      <c r="AN186" s="187" t="n">
        <f aca="false">SUM(AN189)</f>
        <v>128500</v>
      </c>
      <c r="AO186" s="176" t="n">
        <f aca="false">SUM(AN186/$AN$2)</f>
        <v>17054.8808812795</v>
      </c>
      <c r="AP186" s="188" t="n">
        <f aca="false">SUM(AP189)</f>
        <v>133500</v>
      </c>
      <c r="AQ186" s="188" t="n">
        <f aca="false">SUM(AQ189)</f>
        <v>0</v>
      </c>
      <c r="AR186" s="176" t="n">
        <f aca="false">SUM(AP186/$AN$2)</f>
        <v>17718.4949233526</v>
      </c>
      <c r="AS186" s="188" t="n">
        <f aca="false">SUM(AS189)</f>
        <v>140000</v>
      </c>
      <c r="AT186" s="188" t="n">
        <f aca="false">SUM(AT189)</f>
        <v>0</v>
      </c>
      <c r="AU186" s="176" t="n">
        <f aca="false">SUM(AU189)</f>
        <v>8788.94</v>
      </c>
      <c r="AV186" s="177" t="n">
        <f aca="false">SUM(AU186/AR186*100)</f>
        <v>49.6031973258427</v>
      </c>
      <c r="BB186" s="19" t="n">
        <f aca="false">SUM(AW186+AX186+AY186+AZ186+BA186)</f>
        <v>0</v>
      </c>
      <c r="BC186" s="143" t="n">
        <f aca="false">SUM(AU186-BB186)</f>
        <v>8788.94</v>
      </c>
    </row>
    <row r="187" customFormat="false" ht="12.75" hidden="false" customHeight="false" outlineLevel="0" collapsed="false">
      <c r="A187" s="178"/>
      <c r="B187" s="172" t="s">
        <v>210</v>
      </c>
      <c r="C187" s="172"/>
      <c r="D187" s="172"/>
      <c r="E187" s="172"/>
      <c r="F187" s="172"/>
      <c r="G187" s="172"/>
      <c r="H187" s="172"/>
      <c r="I187" s="185" t="s">
        <v>211</v>
      </c>
      <c r="J187" s="186" t="s">
        <v>114</v>
      </c>
      <c r="K187" s="187"/>
      <c r="L187" s="187"/>
      <c r="M187" s="187"/>
      <c r="N187" s="187"/>
      <c r="O187" s="187"/>
      <c r="P187" s="187"/>
      <c r="Q187" s="187"/>
      <c r="R187" s="187"/>
      <c r="S187" s="187"/>
      <c r="T187" s="187"/>
      <c r="U187" s="187"/>
      <c r="V187" s="187"/>
      <c r="W187" s="187"/>
      <c r="X187" s="187"/>
      <c r="Y187" s="187"/>
      <c r="Z187" s="187"/>
      <c r="AA187" s="187"/>
      <c r="AB187" s="187"/>
      <c r="AC187" s="187"/>
      <c r="AD187" s="187"/>
      <c r="AE187" s="187"/>
      <c r="AF187" s="187"/>
      <c r="AG187" s="187"/>
      <c r="AH187" s="187"/>
      <c r="AI187" s="187"/>
      <c r="AJ187" s="187"/>
      <c r="AK187" s="187"/>
      <c r="AL187" s="187"/>
      <c r="AM187" s="187"/>
      <c r="AN187" s="187"/>
      <c r="AO187" s="176" t="n">
        <f aca="false">SUM(AN187/$AN$2)</f>
        <v>0</v>
      </c>
      <c r="AP187" s="188" t="n">
        <v>8500</v>
      </c>
      <c r="AQ187" s="188"/>
      <c r="AR187" s="176" t="n">
        <f aca="false">SUM(AP187/$AN$2)</f>
        <v>1128.14387152432</v>
      </c>
      <c r="AS187" s="188" t="n">
        <v>10000</v>
      </c>
      <c r="AT187" s="188"/>
      <c r="AU187" s="176" t="n">
        <v>50.97</v>
      </c>
      <c r="AV187" s="177" t="n">
        <f aca="false">SUM(AU187/AR187*100)</f>
        <v>4.51804076470588</v>
      </c>
      <c r="BC187" s="143" t="n">
        <f aca="false">SUM(AU187-BB187)</f>
        <v>50.97</v>
      </c>
    </row>
    <row r="188" customFormat="false" ht="12.75" hidden="false" customHeight="false" outlineLevel="0" collapsed="false">
      <c r="A188" s="178"/>
      <c r="B188" s="172" t="s">
        <v>229</v>
      </c>
      <c r="C188" s="172"/>
      <c r="D188" s="172"/>
      <c r="E188" s="172"/>
      <c r="F188" s="172"/>
      <c r="G188" s="172"/>
      <c r="H188" s="172"/>
      <c r="I188" s="201" t="s">
        <v>230</v>
      </c>
      <c r="J188" s="186" t="s">
        <v>28</v>
      </c>
      <c r="K188" s="187"/>
      <c r="L188" s="187"/>
      <c r="M188" s="187"/>
      <c r="N188" s="187"/>
      <c r="O188" s="187"/>
      <c r="P188" s="187"/>
      <c r="Q188" s="187"/>
      <c r="R188" s="187"/>
      <c r="S188" s="187"/>
      <c r="T188" s="187"/>
      <c r="U188" s="187"/>
      <c r="V188" s="187"/>
      <c r="W188" s="187"/>
      <c r="X188" s="187"/>
      <c r="Y188" s="187"/>
      <c r="Z188" s="187"/>
      <c r="AA188" s="187"/>
      <c r="AB188" s="187"/>
      <c r="AC188" s="187"/>
      <c r="AD188" s="187"/>
      <c r="AE188" s="187"/>
      <c r="AF188" s="187"/>
      <c r="AG188" s="187"/>
      <c r="AH188" s="187"/>
      <c r="AI188" s="187"/>
      <c r="AJ188" s="187"/>
      <c r="AK188" s="187"/>
      <c r="AL188" s="187"/>
      <c r="AM188" s="187"/>
      <c r="AN188" s="187"/>
      <c r="AO188" s="176" t="n">
        <f aca="false">SUM(AN188/$AN$2)</f>
        <v>0</v>
      </c>
      <c r="AP188" s="188" t="n">
        <v>125000</v>
      </c>
      <c r="AQ188" s="188"/>
      <c r="AR188" s="176" t="n">
        <f aca="false">SUM(AP188/$AN$2)</f>
        <v>16590.3510518283</v>
      </c>
      <c r="AS188" s="188" t="n">
        <v>130000</v>
      </c>
      <c r="AT188" s="188"/>
      <c r="AU188" s="176" t="n">
        <v>8737.97</v>
      </c>
      <c r="AV188" s="177" t="n">
        <f aca="false">SUM(AU188/AR188*100)</f>
        <v>52.668987972</v>
      </c>
      <c r="BC188" s="143" t="n">
        <f aca="false">SUM(AU188-BB188)</f>
        <v>8737.97</v>
      </c>
    </row>
    <row r="189" customFormat="false" ht="12.75" hidden="false" customHeight="false" outlineLevel="0" collapsed="false">
      <c r="A189" s="189"/>
      <c r="B189" s="190"/>
      <c r="C189" s="190"/>
      <c r="D189" s="190"/>
      <c r="E189" s="190"/>
      <c r="F189" s="190"/>
      <c r="G189" s="190"/>
      <c r="H189" s="190"/>
      <c r="I189" s="191" t="n">
        <v>3</v>
      </c>
      <c r="J189" s="84" t="s">
        <v>64</v>
      </c>
      <c r="K189" s="192" t="n">
        <f aca="false">SUM(K190)</f>
        <v>8000</v>
      </c>
      <c r="L189" s="192" t="n">
        <f aca="false">SUM(L190)</f>
        <v>10000</v>
      </c>
      <c r="M189" s="192" t="n">
        <f aca="false">SUM(M190)</f>
        <v>10000</v>
      </c>
      <c r="N189" s="192" t="n">
        <f aca="false">SUM(N190)</f>
        <v>82000</v>
      </c>
      <c r="O189" s="192" t="n">
        <f aca="false">SUM(O190)</f>
        <v>82000</v>
      </c>
      <c r="P189" s="192" t="n">
        <f aca="false">SUM(P190)</f>
        <v>82000</v>
      </c>
      <c r="Q189" s="192" t="n">
        <f aca="false">SUM(Q190)</f>
        <v>82000</v>
      </c>
      <c r="R189" s="192" t="n">
        <f aca="false">SUM(R190)</f>
        <v>37145.75</v>
      </c>
      <c r="S189" s="192" t="n">
        <f aca="false">SUM(S190)</f>
        <v>0</v>
      </c>
      <c r="T189" s="192" t="n">
        <f aca="false">SUM(T190)</f>
        <v>13553.29</v>
      </c>
      <c r="U189" s="192" t="n">
        <f aca="false">SUM(U190)</f>
        <v>0</v>
      </c>
      <c r="V189" s="192" t="n">
        <f aca="false">SUM(V190)</f>
        <v>0</v>
      </c>
      <c r="W189" s="192" t="n">
        <f aca="false">SUM(W190)</f>
        <v>30000</v>
      </c>
      <c r="X189" s="192" t="n">
        <f aca="false">SUM(X190+X196)</f>
        <v>76000</v>
      </c>
      <c r="Y189" s="192" t="n">
        <f aca="false">SUM(Y190+Y196)</f>
        <v>69500</v>
      </c>
      <c r="Z189" s="192" t="n">
        <f aca="false">SUM(Z190+Z196)</f>
        <v>69500</v>
      </c>
      <c r="AA189" s="192" t="n">
        <f aca="false">SUM(AA190+AA196)</f>
        <v>69000</v>
      </c>
      <c r="AB189" s="192" t="n">
        <f aca="false">SUM(AB190+AB196)</f>
        <v>40113.64</v>
      </c>
      <c r="AC189" s="192" t="n">
        <f aca="false">SUM(AC190+AC196)</f>
        <v>69000</v>
      </c>
      <c r="AD189" s="192" t="n">
        <f aca="false">SUM(AD190+AD196)</f>
        <v>57000</v>
      </c>
      <c r="AE189" s="192" t="n">
        <f aca="false">SUM(AE190+AE196)</f>
        <v>0</v>
      </c>
      <c r="AF189" s="192" t="n">
        <f aca="false">SUM(AF190+AF196)</f>
        <v>0</v>
      </c>
      <c r="AG189" s="192" t="n">
        <f aca="false">SUM(AG190+AG196)</f>
        <v>73000</v>
      </c>
      <c r="AH189" s="192" t="n">
        <f aca="false">SUM(AH190+AH196)</f>
        <v>49222.9</v>
      </c>
      <c r="AI189" s="192" t="n">
        <f aca="false">SUM(AI190+AI196)</f>
        <v>72000</v>
      </c>
      <c r="AJ189" s="192" t="n">
        <f aca="false">SUM(AJ190+AJ196)</f>
        <v>8051</v>
      </c>
      <c r="AK189" s="192" t="n">
        <f aca="false">SUM(AK190+AK196)</f>
        <v>100000</v>
      </c>
      <c r="AL189" s="192" t="n">
        <f aca="false">SUM(AL190+AL196)</f>
        <v>28500</v>
      </c>
      <c r="AM189" s="192" t="n">
        <f aca="false">SUM(AM190+AM196)</f>
        <v>0</v>
      </c>
      <c r="AN189" s="192" t="n">
        <f aca="false">SUM(AN190+AN196)</f>
        <v>128500</v>
      </c>
      <c r="AO189" s="176" t="n">
        <f aca="false">SUM(AN189/$AN$2)</f>
        <v>17054.8808812795</v>
      </c>
      <c r="AP189" s="176" t="n">
        <f aca="false">SUM(AP190+AP196)</f>
        <v>133500</v>
      </c>
      <c r="AQ189" s="176" t="n">
        <f aca="false">SUM(AQ190+AQ196)</f>
        <v>0</v>
      </c>
      <c r="AR189" s="176" t="n">
        <f aca="false">SUM(AP189/$AN$2)</f>
        <v>17718.4949233526</v>
      </c>
      <c r="AS189" s="176" t="n">
        <f aca="false">SUM(AS190+AS196)</f>
        <v>140000</v>
      </c>
      <c r="AT189" s="176" t="n">
        <f aca="false">SUM(AT190+AT196)</f>
        <v>0</v>
      </c>
      <c r="AU189" s="176" t="n">
        <f aca="false">SUM(AU190+AU196)</f>
        <v>8788.94</v>
      </c>
      <c r="AV189" s="177" t="n">
        <f aca="false">SUM(AU189/AR189*100)</f>
        <v>49.6031973258427</v>
      </c>
      <c r="BB189" s="19" t="n">
        <f aca="false">SUM(AW189+AX189+AY189+AZ189+BA189)</f>
        <v>0</v>
      </c>
      <c r="BC189" s="143" t="n">
        <f aca="false">SUM(AU189-BB189)</f>
        <v>8788.94</v>
      </c>
    </row>
    <row r="190" customFormat="false" ht="12.75" hidden="false" customHeight="false" outlineLevel="0" collapsed="false">
      <c r="A190" s="189"/>
      <c r="B190" s="190"/>
      <c r="C190" s="190"/>
      <c r="D190" s="190"/>
      <c r="E190" s="190"/>
      <c r="F190" s="190"/>
      <c r="G190" s="190"/>
      <c r="H190" s="190"/>
      <c r="I190" s="191" t="n">
        <v>36</v>
      </c>
      <c r="J190" s="84" t="s">
        <v>70</v>
      </c>
      <c r="K190" s="192" t="n">
        <f aca="false">SUM(K191)</f>
        <v>8000</v>
      </c>
      <c r="L190" s="192" t="n">
        <f aca="false">SUM(L191)</f>
        <v>10000</v>
      </c>
      <c r="M190" s="192" t="n">
        <f aca="false">SUM(M191)</f>
        <v>10000</v>
      </c>
      <c r="N190" s="192" t="n">
        <f aca="false">SUM(N191)</f>
        <v>82000</v>
      </c>
      <c r="O190" s="192" t="n">
        <f aca="false">SUM(O191)</f>
        <v>82000</v>
      </c>
      <c r="P190" s="192" t="n">
        <f aca="false">SUM(P191)</f>
        <v>82000</v>
      </c>
      <c r="Q190" s="192" t="n">
        <f aca="false">SUM(Q191)</f>
        <v>82000</v>
      </c>
      <c r="R190" s="192" t="n">
        <f aca="false">SUM(R191)</f>
        <v>37145.75</v>
      </c>
      <c r="S190" s="192" t="n">
        <f aca="false">SUM(S191)</f>
        <v>0</v>
      </c>
      <c r="T190" s="192" t="n">
        <f aca="false">SUM(T191)</f>
        <v>13553.29</v>
      </c>
      <c r="U190" s="192" t="n">
        <f aca="false">SUM(U191)</f>
        <v>0</v>
      </c>
      <c r="V190" s="192" t="n">
        <f aca="false">SUM(V191)</f>
        <v>0</v>
      </c>
      <c r="W190" s="192" t="n">
        <f aca="false">SUM(W191)</f>
        <v>30000</v>
      </c>
      <c r="X190" s="192" t="n">
        <f aca="false">SUM(X191)</f>
        <v>46000</v>
      </c>
      <c r="Y190" s="192" t="n">
        <f aca="false">SUM(Y191)</f>
        <v>34000</v>
      </c>
      <c r="Z190" s="192" t="n">
        <f aca="false">SUM(Z191)</f>
        <v>49000</v>
      </c>
      <c r="AA190" s="192" t="n">
        <f aca="false">SUM(AA191)</f>
        <v>48000</v>
      </c>
      <c r="AB190" s="192" t="n">
        <f aca="false">SUM(AB191)</f>
        <v>40113.64</v>
      </c>
      <c r="AC190" s="192" t="n">
        <f aca="false">SUM(AC191)</f>
        <v>48000</v>
      </c>
      <c r="AD190" s="192" t="n">
        <f aca="false">SUM(AD191)</f>
        <v>36000</v>
      </c>
      <c r="AE190" s="192" t="n">
        <f aca="false">SUM(AE191)</f>
        <v>0</v>
      </c>
      <c r="AF190" s="192" t="n">
        <f aca="false">SUM(AF191)</f>
        <v>0</v>
      </c>
      <c r="AG190" s="192" t="n">
        <f aca="false">SUM(AG191)</f>
        <v>36000</v>
      </c>
      <c r="AH190" s="192" t="n">
        <f aca="false">SUM(AH191)</f>
        <v>16754.79</v>
      </c>
      <c r="AI190" s="192" t="n">
        <f aca="false">SUM(AI191)</f>
        <v>36000</v>
      </c>
      <c r="AJ190" s="192" t="n">
        <f aca="false">SUM(AJ191)</f>
        <v>8051</v>
      </c>
      <c r="AK190" s="192" t="n">
        <f aca="false">SUM(AK191)</f>
        <v>70000</v>
      </c>
      <c r="AL190" s="192" t="n">
        <f aca="false">SUM(AL191)</f>
        <v>20000</v>
      </c>
      <c r="AM190" s="192" t="n">
        <f aca="false">SUM(AM191)</f>
        <v>0</v>
      </c>
      <c r="AN190" s="192" t="n">
        <f aca="false">SUM(AN191)</f>
        <v>90000</v>
      </c>
      <c r="AO190" s="176" t="n">
        <f aca="false">SUM(AN190/$AN$2)</f>
        <v>11945.0527573163</v>
      </c>
      <c r="AP190" s="176" t="n">
        <f aca="false">SUM(AP191)</f>
        <v>90000</v>
      </c>
      <c r="AQ190" s="176"/>
      <c r="AR190" s="176" t="n">
        <f aca="false">SUM(AP190/$AN$2)</f>
        <v>11945.0527573163</v>
      </c>
      <c r="AS190" s="176" t="n">
        <v>95000</v>
      </c>
      <c r="AT190" s="176"/>
      <c r="AU190" s="176" t="n">
        <f aca="false">SUM(AU191)</f>
        <v>8737.97</v>
      </c>
      <c r="AV190" s="177" t="n">
        <f aca="false">SUM(AU190/AR190*100)</f>
        <v>73.1513721833333</v>
      </c>
      <c r="BB190" s="19" t="n">
        <f aca="false">SUM(AW190+AX190+AY190+AZ190+BA190)</f>
        <v>0</v>
      </c>
      <c r="BC190" s="143" t="n">
        <f aca="false">SUM(AU190-BB190)</f>
        <v>8737.97</v>
      </c>
    </row>
    <row r="191" customFormat="false" ht="12.75" hidden="false" customHeight="false" outlineLevel="0" collapsed="false">
      <c r="A191" s="193"/>
      <c r="B191" s="194" t="s">
        <v>83</v>
      </c>
      <c r="C191" s="194"/>
      <c r="D191" s="194"/>
      <c r="E191" s="194"/>
      <c r="F191" s="194"/>
      <c r="G191" s="194"/>
      <c r="H191" s="194"/>
      <c r="I191" s="195" t="n">
        <v>366</v>
      </c>
      <c r="J191" s="196" t="s">
        <v>220</v>
      </c>
      <c r="K191" s="197" t="n">
        <f aca="false">SUM(K199)</f>
        <v>8000</v>
      </c>
      <c r="L191" s="197" t="n">
        <f aca="false">SUM(L199)</f>
        <v>10000</v>
      </c>
      <c r="M191" s="197" t="n">
        <f aca="false">SUM(M199)</f>
        <v>10000</v>
      </c>
      <c r="N191" s="197" t="n">
        <f aca="false">SUM(N199)</f>
        <v>82000</v>
      </c>
      <c r="O191" s="197" t="n">
        <f aca="false">SUM(O199)</f>
        <v>82000</v>
      </c>
      <c r="P191" s="197" t="n">
        <f aca="false">SUM(P199)</f>
        <v>82000</v>
      </c>
      <c r="Q191" s="197" t="n">
        <f aca="false">SUM(Q199)</f>
        <v>82000</v>
      </c>
      <c r="R191" s="197" t="n">
        <f aca="false">SUM(R199)</f>
        <v>37145.75</v>
      </c>
      <c r="S191" s="197" t="n">
        <f aca="false">SUM(S199)</f>
        <v>0</v>
      </c>
      <c r="T191" s="197" t="n">
        <f aca="false">SUM(T192:T199)</f>
        <v>13553.29</v>
      </c>
      <c r="U191" s="197" t="n">
        <f aca="false">SUM(U192:U199)</f>
        <v>0</v>
      </c>
      <c r="V191" s="197" t="n">
        <f aca="false">SUM(V192:V199)</f>
        <v>0</v>
      </c>
      <c r="W191" s="197" t="n">
        <f aca="false">SUM(W192:W199)</f>
        <v>30000</v>
      </c>
      <c r="X191" s="197" t="n">
        <f aca="false">SUM(X192:X195)</f>
        <v>46000</v>
      </c>
      <c r="Y191" s="197" t="n">
        <f aca="false">SUM(Y192:Y195)</f>
        <v>34000</v>
      </c>
      <c r="Z191" s="197" t="n">
        <f aca="false">SUM(Z192:Z195)</f>
        <v>49000</v>
      </c>
      <c r="AA191" s="197" t="n">
        <f aca="false">SUM(AA192:AA195)</f>
        <v>48000</v>
      </c>
      <c r="AB191" s="197" t="n">
        <f aca="false">SUM(AB192:AB195)</f>
        <v>40113.64</v>
      </c>
      <c r="AC191" s="197" t="n">
        <f aca="false">SUM(AC192:AC195)</f>
        <v>48000</v>
      </c>
      <c r="AD191" s="197" t="n">
        <f aca="false">SUM(AD192:AD195)</f>
        <v>36000</v>
      </c>
      <c r="AE191" s="197" t="n">
        <f aca="false">SUM(AE192:AE195)</f>
        <v>0</v>
      </c>
      <c r="AF191" s="197" t="n">
        <f aca="false">SUM(AF192:AF195)</f>
        <v>0</v>
      </c>
      <c r="AG191" s="197" t="n">
        <f aca="false">SUM(AG192:AG195)</f>
        <v>36000</v>
      </c>
      <c r="AH191" s="197" t="n">
        <f aca="false">SUM(AH192:AH195)</f>
        <v>16754.79</v>
      </c>
      <c r="AI191" s="197" t="n">
        <f aca="false">SUM(AI192:AI195)</f>
        <v>36000</v>
      </c>
      <c r="AJ191" s="197" t="n">
        <f aca="false">SUM(AJ192:AJ195)</f>
        <v>8051</v>
      </c>
      <c r="AK191" s="197" t="n">
        <f aca="false">SUM(AK192:AK195)</f>
        <v>70000</v>
      </c>
      <c r="AL191" s="197" t="n">
        <f aca="false">SUM(AL192:AL195)</f>
        <v>20000</v>
      </c>
      <c r="AM191" s="197" t="n">
        <f aca="false">SUM(AM192:AM195)</f>
        <v>0</v>
      </c>
      <c r="AN191" s="197" t="n">
        <f aca="false">SUM(AN192:AN195)</f>
        <v>90000</v>
      </c>
      <c r="AO191" s="176" t="n">
        <f aca="false">SUM(AN191/$AN$2)</f>
        <v>11945.0527573163</v>
      </c>
      <c r="AP191" s="188" t="n">
        <f aca="false">SUM(AP192:AP195)</f>
        <v>90000</v>
      </c>
      <c r="AQ191" s="188"/>
      <c r="AR191" s="176" t="n">
        <f aca="false">SUM(AP191/$AN$2)</f>
        <v>11945.0527573163</v>
      </c>
      <c r="AS191" s="188"/>
      <c r="AT191" s="188"/>
      <c r="AU191" s="176" t="n">
        <f aca="false">SUM(AU192:AU195)</f>
        <v>8737.97</v>
      </c>
      <c r="AV191" s="177" t="n">
        <f aca="false">SUM(AU191/AR191*100)</f>
        <v>73.1513721833333</v>
      </c>
      <c r="BB191" s="19" t="n">
        <f aca="false">SUM(AW191+AX191+AY191+AZ191+BA191)</f>
        <v>0</v>
      </c>
      <c r="BC191" s="143" t="n">
        <f aca="false">SUM(AU191-BB191)</f>
        <v>8737.97</v>
      </c>
    </row>
    <row r="192" customFormat="false" ht="12.75" hidden="false" customHeight="false" outlineLevel="0" collapsed="false">
      <c r="A192" s="193"/>
      <c r="B192" s="194"/>
      <c r="C192" s="194"/>
      <c r="D192" s="194"/>
      <c r="E192" s="194"/>
      <c r="F192" s="194"/>
      <c r="G192" s="194"/>
      <c r="H192" s="194"/>
      <c r="I192" s="195" t="n">
        <v>36611</v>
      </c>
      <c r="J192" s="196" t="s">
        <v>365</v>
      </c>
      <c r="K192" s="197" t="n">
        <v>8000</v>
      </c>
      <c r="L192" s="197" t="n">
        <v>10000</v>
      </c>
      <c r="M192" s="197" t="n">
        <v>10000</v>
      </c>
      <c r="N192" s="197" t="n">
        <v>82000</v>
      </c>
      <c r="O192" s="197" t="n">
        <v>82000</v>
      </c>
      <c r="P192" s="197" t="n">
        <v>82000</v>
      </c>
      <c r="Q192" s="197" t="n">
        <v>82000</v>
      </c>
      <c r="R192" s="197" t="n">
        <v>37145.75</v>
      </c>
      <c r="S192" s="188"/>
      <c r="T192" s="197" t="n">
        <v>13553.29</v>
      </c>
      <c r="U192" s="197"/>
      <c r="V192" s="176" t="n">
        <f aca="false">S192/P192*100</f>
        <v>0</v>
      </c>
      <c r="W192" s="188" t="n">
        <v>15000</v>
      </c>
      <c r="X192" s="188" t="n">
        <v>16000</v>
      </c>
      <c r="Y192" s="188" t="n">
        <v>20000</v>
      </c>
      <c r="Z192" s="188" t="n">
        <v>20000</v>
      </c>
      <c r="AA192" s="197" t="n">
        <v>20000</v>
      </c>
      <c r="AB192" s="188" t="n">
        <v>18888.64</v>
      </c>
      <c r="AC192" s="197" t="n">
        <v>20000</v>
      </c>
      <c r="AD192" s="197" t="n">
        <v>20000</v>
      </c>
      <c r="AE192" s="197"/>
      <c r="AF192" s="197"/>
      <c r="AG192" s="198" t="n">
        <v>20000</v>
      </c>
      <c r="AH192" s="197" t="n">
        <v>16754.79</v>
      </c>
      <c r="AI192" s="197" t="n">
        <v>20000</v>
      </c>
      <c r="AJ192" s="129" t="n">
        <v>7051</v>
      </c>
      <c r="AK192" s="197" t="n">
        <v>10000</v>
      </c>
      <c r="AL192" s="197"/>
      <c r="AM192" s="197"/>
      <c r="AN192" s="129" t="n">
        <f aca="false">SUM(AK192+AL192-AM192)</f>
        <v>10000</v>
      </c>
      <c r="AO192" s="176" t="n">
        <f aca="false">SUM(AN192/$AN$2)</f>
        <v>1327.22808414626</v>
      </c>
      <c r="AP192" s="131" t="n">
        <v>10000</v>
      </c>
      <c r="AQ192" s="131"/>
      <c r="AR192" s="176" t="n">
        <f aca="false">SUM(AP192/$AN$2)</f>
        <v>1327.22808414626</v>
      </c>
      <c r="AS192" s="131"/>
      <c r="AT192" s="131"/>
      <c r="AU192" s="176" t="n">
        <v>1363.61</v>
      </c>
      <c r="AV192" s="177" t="n">
        <f aca="false">SUM(AU192/AR192*100)</f>
        <v>102.74119545</v>
      </c>
      <c r="BA192" s="176" t="n">
        <v>1363.61</v>
      </c>
      <c r="BB192" s="19" t="n">
        <f aca="false">SUM(AW192+AX192+AY192+AZ192+BA192)</f>
        <v>1363.61</v>
      </c>
      <c r="BC192" s="143" t="n">
        <f aca="false">SUM(AU192-BB192)</f>
        <v>0</v>
      </c>
    </row>
    <row r="193" customFormat="false" ht="12.75" hidden="false" customHeight="false" outlineLevel="0" collapsed="false">
      <c r="A193" s="193"/>
      <c r="B193" s="194"/>
      <c r="C193" s="194"/>
      <c r="D193" s="194"/>
      <c r="E193" s="194"/>
      <c r="F193" s="194"/>
      <c r="G193" s="194"/>
      <c r="H193" s="194"/>
      <c r="I193" s="195" t="n">
        <v>36611</v>
      </c>
      <c r="J193" s="196" t="s">
        <v>366</v>
      </c>
      <c r="K193" s="197"/>
      <c r="L193" s="197"/>
      <c r="M193" s="197"/>
      <c r="N193" s="197"/>
      <c r="O193" s="197"/>
      <c r="P193" s="197"/>
      <c r="Q193" s="197"/>
      <c r="R193" s="197"/>
      <c r="S193" s="188"/>
      <c r="T193" s="197"/>
      <c r="U193" s="197"/>
      <c r="V193" s="176"/>
      <c r="W193" s="188"/>
      <c r="X193" s="188"/>
      <c r="Y193" s="188"/>
      <c r="Z193" s="188"/>
      <c r="AA193" s="197"/>
      <c r="AB193" s="188"/>
      <c r="AC193" s="197"/>
      <c r="AD193" s="197"/>
      <c r="AE193" s="197"/>
      <c r="AF193" s="197"/>
      <c r="AG193" s="198"/>
      <c r="AH193" s="197"/>
      <c r="AI193" s="197"/>
      <c r="AJ193" s="129"/>
      <c r="AK193" s="197" t="n">
        <v>28000</v>
      </c>
      <c r="AL193" s="197" t="n">
        <v>7000</v>
      </c>
      <c r="AM193" s="197"/>
      <c r="AN193" s="129" t="n">
        <f aca="false">SUM(AK193+AL193-AM193)</f>
        <v>35000</v>
      </c>
      <c r="AO193" s="176" t="n">
        <f aca="false">SUM(AN193/$AN$2)</f>
        <v>4645.29829451191</v>
      </c>
      <c r="AP193" s="131" t="n">
        <v>30000</v>
      </c>
      <c r="AQ193" s="131"/>
      <c r="AR193" s="176" t="n">
        <f aca="false">SUM(AP193/$AN$2)</f>
        <v>3981.68425243878</v>
      </c>
      <c r="AS193" s="131"/>
      <c r="AT193" s="131"/>
      <c r="AU193" s="176" t="n">
        <v>536.86</v>
      </c>
      <c r="AV193" s="177" t="n">
        <f aca="false">SUM(AU193/AR193*100)</f>
        <v>13.4832389</v>
      </c>
      <c r="BA193" s="176" t="n">
        <v>536.86</v>
      </c>
      <c r="BB193" s="19" t="n">
        <f aca="false">SUM(AW193+AX193+AY193+AZ193+BA193)</f>
        <v>536.86</v>
      </c>
      <c r="BC193" s="143" t="n">
        <f aca="false">SUM(AU193-BB193)</f>
        <v>0</v>
      </c>
    </row>
    <row r="194" customFormat="false" ht="12.75" hidden="false" customHeight="false" outlineLevel="0" collapsed="false">
      <c r="A194" s="193"/>
      <c r="B194" s="194"/>
      <c r="C194" s="194"/>
      <c r="D194" s="194"/>
      <c r="E194" s="194"/>
      <c r="F194" s="194"/>
      <c r="G194" s="194"/>
      <c r="H194" s="194"/>
      <c r="I194" s="195" t="n">
        <v>36611</v>
      </c>
      <c r="J194" s="196" t="s">
        <v>367</v>
      </c>
      <c r="K194" s="197"/>
      <c r="L194" s="197"/>
      <c r="M194" s="197"/>
      <c r="N194" s="197"/>
      <c r="O194" s="197"/>
      <c r="P194" s="197"/>
      <c r="Q194" s="197"/>
      <c r="R194" s="197"/>
      <c r="S194" s="188"/>
      <c r="T194" s="197"/>
      <c r="U194" s="197"/>
      <c r="V194" s="176"/>
      <c r="W194" s="188"/>
      <c r="X194" s="188"/>
      <c r="Y194" s="188"/>
      <c r="Z194" s="188"/>
      <c r="AA194" s="197"/>
      <c r="AB194" s="188"/>
      <c r="AC194" s="197"/>
      <c r="AD194" s="197"/>
      <c r="AE194" s="197"/>
      <c r="AF194" s="197"/>
      <c r="AG194" s="198"/>
      <c r="AH194" s="197"/>
      <c r="AI194" s="197"/>
      <c r="AJ194" s="129"/>
      <c r="AK194" s="197"/>
      <c r="AL194" s="197"/>
      <c r="AM194" s="197"/>
      <c r="AN194" s="129"/>
      <c r="AO194" s="176" t="n">
        <f aca="false">SUM(AN194/$AN$2)</f>
        <v>0</v>
      </c>
      <c r="AP194" s="131" t="n">
        <v>10000</v>
      </c>
      <c r="AQ194" s="131"/>
      <c r="AR194" s="176" t="n">
        <f aca="false">SUM(AP194/$AN$2)</f>
        <v>1327.22808414626</v>
      </c>
      <c r="AS194" s="131"/>
      <c r="AT194" s="131"/>
      <c r="AU194" s="176"/>
      <c r="AV194" s="177" t="n">
        <f aca="false">SUM(AU194/AR194*100)</f>
        <v>0</v>
      </c>
      <c r="BA194" s="176"/>
      <c r="BB194" s="19" t="n">
        <f aca="false">SUM(AW194+AX194+AY194+AZ194+BA194)</f>
        <v>0</v>
      </c>
      <c r="BC194" s="143" t="n">
        <f aca="false">SUM(AU194-BB194)</f>
        <v>0</v>
      </c>
    </row>
    <row r="195" customFormat="false" ht="12.75" hidden="false" customHeight="false" outlineLevel="0" collapsed="false">
      <c r="A195" s="193"/>
      <c r="B195" s="194"/>
      <c r="C195" s="194"/>
      <c r="D195" s="194"/>
      <c r="E195" s="194"/>
      <c r="F195" s="194"/>
      <c r="G195" s="194"/>
      <c r="H195" s="194"/>
      <c r="I195" s="206" t="n">
        <v>36611</v>
      </c>
      <c r="J195" s="196" t="s">
        <v>368</v>
      </c>
      <c r="K195" s="197"/>
      <c r="L195" s="197"/>
      <c r="M195" s="197"/>
      <c r="N195" s="197"/>
      <c r="O195" s="197"/>
      <c r="P195" s="197"/>
      <c r="Q195" s="197"/>
      <c r="R195" s="197"/>
      <c r="S195" s="188"/>
      <c r="T195" s="197"/>
      <c r="U195" s="197"/>
      <c r="V195" s="176"/>
      <c r="W195" s="188"/>
      <c r="X195" s="188" t="n">
        <v>30000</v>
      </c>
      <c r="Y195" s="188" t="n">
        <v>14000</v>
      </c>
      <c r="Z195" s="188" t="n">
        <v>29000</v>
      </c>
      <c r="AA195" s="197" t="n">
        <v>28000</v>
      </c>
      <c r="AB195" s="188" t="n">
        <v>21225</v>
      </c>
      <c r="AC195" s="197" t="n">
        <v>28000</v>
      </c>
      <c r="AD195" s="197" t="n">
        <v>16000</v>
      </c>
      <c r="AE195" s="197"/>
      <c r="AF195" s="197"/>
      <c r="AG195" s="198" t="n">
        <f aca="false">SUM(AD195+AE195-AF195)</f>
        <v>16000</v>
      </c>
      <c r="AH195" s="197"/>
      <c r="AI195" s="197" t="n">
        <v>16000</v>
      </c>
      <c r="AJ195" s="129" t="n">
        <v>1000</v>
      </c>
      <c r="AK195" s="197" t="n">
        <v>32000</v>
      </c>
      <c r="AL195" s="197" t="n">
        <v>13000</v>
      </c>
      <c r="AM195" s="197"/>
      <c r="AN195" s="129" t="n">
        <f aca="false">SUM(AK195+AL195-AM195)</f>
        <v>45000</v>
      </c>
      <c r="AO195" s="176" t="n">
        <f aca="false">SUM(AN195/$AN$2)</f>
        <v>5972.52637865817</v>
      </c>
      <c r="AP195" s="131" t="n">
        <v>40000</v>
      </c>
      <c r="AQ195" s="131"/>
      <c r="AR195" s="176" t="n">
        <f aca="false">SUM(AP195/$AN$2)</f>
        <v>5308.91233658504</v>
      </c>
      <c r="AS195" s="131"/>
      <c r="AT195" s="131"/>
      <c r="AU195" s="176" t="n">
        <v>6837.5</v>
      </c>
      <c r="AV195" s="177" t="n">
        <f aca="false">SUM(AU195/AR195*100)</f>
        <v>128.792859375</v>
      </c>
      <c r="BA195" s="176" t="n">
        <v>6837.5</v>
      </c>
      <c r="BB195" s="19" t="n">
        <f aca="false">SUM(AW195+AX195+AY195+AZ195+BA195)</f>
        <v>6837.5</v>
      </c>
      <c r="BC195" s="143" t="n">
        <f aca="false">SUM(AU195-BB195)</f>
        <v>0</v>
      </c>
    </row>
    <row r="196" customFormat="false" ht="12.75" hidden="false" customHeight="false" outlineLevel="0" collapsed="false">
      <c r="A196" s="189"/>
      <c r="B196" s="190"/>
      <c r="C196" s="190"/>
      <c r="D196" s="190"/>
      <c r="E196" s="190"/>
      <c r="F196" s="190"/>
      <c r="G196" s="190"/>
      <c r="H196" s="190"/>
      <c r="I196" s="191" t="n">
        <v>37</v>
      </c>
      <c r="J196" s="84" t="s">
        <v>359</v>
      </c>
      <c r="K196" s="192"/>
      <c r="L196" s="192"/>
      <c r="M196" s="192"/>
      <c r="N196" s="192"/>
      <c r="O196" s="192"/>
      <c r="P196" s="192"/>
      <c r="Q196" s="192"/>
      <c r="R196" s="192"/>
      <c r="S196" s="176"/>
      <c r="T196" s="192"/>
      <c r="U196" s="192"/>
      <c r="V196" s="176"/>
      <c r="W196" s="176"/>
      <c r="X196" s="176" t="n">
        <f aca="false">SUM(X197)</f>
        <v>30000</v>
      </c>
      <c r="Y196" s="176" t="n">
        <f aca="false">SUM(Y197)</f>
        <v>35500</v>
      </c>
      <c r="Z196" s="176" t="n">
        <f aca="false">SUM(Z197)</f>
        <v>20500</v>
      </c>
      <c r="AA196" s="176" t="n">
        <f aca="false">SUM(AA197)</f>
        <v>21000</v>
      </c>
      <c r="AB196" s="176" t="n">
        <f aca="false">SUM(AB197)</f>
        <v>0</v>
      </c>
      <c r="AC196" s="176" t="n">
        <f aca="false">SUM(AC197)</f>
        <v>21000</v>
      </c>
      <c r="AD196" s="176" t="n">
        <f aca="false">SUM(AD197)</f>
        <v>21000</v>
      </c>
      <c r="AE196" s="176" t="n">
        <f aca="false">SUM(AE197)</f>
        <v>0</v>
      </c>
      <c r="AF196" s="176" t="n">
        <f aca="false">SUM(AF197)</f>
        <v>0</v>
      </c>
      <c r="AG196" s="176" t="n">
        <f aca="false">SUM(AG197)</f>
        <v>37000</v>
      </c>
      <c r="AH196" s="176" t="n">
        <f aca="false">SUM(AH197)</f>
        <v>32468.11</v>
      </c>
      <c r="AI196" s="176" t="n">
        <f aca="false">SUM(AI197)</f>
        <v>36000</v>
      </c>
      <c r="AJ196" s="176" t="n">
        <f aca="false">SUM(AJ197)</f>
        <v>0</v>
      </c>
      <c r="AK196" s="176" t="n">
        <f aca="false">SUM(AK197)</f>
        <v>30000</v>
      </c>
      <c r="AL196" s="176" t="n">
        <f aca="false">SUM(AL197)</f>
        <v>8500</v>
      </c>
      <c r="AM196" s="176" t="n">
        <f aca="false">SUM(AM197)</f>
        <v>0</v>
      </c>
      <c r="AN196" s="176" t="n">
        <f aca="false">SUM(AN197)</f>
        <v>38500</v>
      </c>
      <c r="AO196" s="176" t="n">
        <f aca="false">SUM(AN196/$AN$2)</f>
        <v>5109.8281239631</v>
      </c>
      <c r="AP196" s="176" t="n">
        <f aca="false">SUM(AP197)</f>
        <v>43500</v>
      </c>
      <c r="AQ196" s="176"/>
      <c r="AR196" s="176" t="n">
        <f aca="false">SUM(AP196/$AN$2)</f>
        <v>5773.44216603623</v>
      </c>
      <c r="AS196" s="176" t="n">
        <v>45000</v>
      </c>
      <c r="AT196" s="176"/>
      <c r="AU196" s="176" t="n">
        <f aca="false">SUM(AU197)</f>
        <v>50.97</v>
      </c>
      <c r="AV196" s="177" t="n">
        <f aca="false">SUM(AU196/AR196*100)</f>
        <v>0.882835551724138</v>
      </c>
      <c r="BB196" s="19" t="n">
        <f aca="false">SUM(AW196+AX196+AY196+AZ196+BA196)</f>
        <v>0</v>
      </c>
      <c r="BC196" s="143" t="n">
        <f aca="false">SUM(AU196-BB196)</f>
        <v>50.97</v>
      </c>
    </row>
    <row r="197" customFormat="false" ht="12.75" hidden="false" customHeight="false" outlineLevel="0" collapsed="false">
      <c r="A197" s="193"/>
      <c r="B197" s="194" t="s">
        <v>83</v>
      </c>
      <c r="C197" s="194"/>
      <c r="D197" s="194"/>
      <c r="E197" s="194"/>
      <c r="F197" s="194"/>
      <c r="G197" s="194"/>
      <c r="H197" s="194"/>
      <c r="I197" s="195" t="n">
        <v>372</v>
      </c>
      <c r="J197" s="196" t="s">
        <v>360</v>
      </c>
      <c r="K197" s="197"/>
      <c r="L197" s="197"/>
      <c r="M197" s="197"/>
      <c r="N197" s="197"/>
      <c r="O197" s="197"/>
      <c r="P197" s="197"/>
      <c r="Q197" s="197"/>
      <c r="R197" s="197"/>
      <c r="S197" s="188"/>
      <c r="T197" s="197"/>
      <c r="U197" s="197"/>
      <c r="V197" s="176"/>
      <c r="W197" s="188"/>
      <c r="X197" s="188" t="n">
        <f aca="false">SUM(X198:X199)</f>
        <v>30000</v>
      </c>
      <c r="Y197" s="188" t="n">
        <f aca="false">SUM(Y198:Y199)</f>
        <v>35500</v>
      </c>
      <c r="Z197" s="188" t="n">
        <f aca="false">SUM(Z198:Z199)</f>
        <v>20500</v>
      </c>
      <c r="AA197" s="188" t="n">
        <f aca="false">SUM(AA198:AA199)</f>
        <v>21000</v>
      </c>
      <c r="AB197" s="188" t="n">
        <f aca="false">SUM(AB198:AB199)</f>
        <v>0</v>
      </c>
      <c r="AC197" s="188" t="n">
        <f aca="false">SUM(AC198:AC199)</f>
        <v>21000</v>
      </c>
      <c r="AD197" s="188" t="n">
        <f aca="false">SUM(AD198:AD199)</f>
        <v>21000</v>
      </c>
      <c r="AE197" s="188"/>
      <c r="AF197" s="188"/>
      <c r="AG197" s="198" t="n">
        <f aca="false">SUM(AG198:AG200)</f>
        <v>37000</v>
      </c>
      <c r="AH197" s="198" t="n">
        <f aca="false">SUM(AH198:AH200)</f>
        <v>32468.11</v>
      </c>
      <c r="AI197" s="198" t="n">
        <f aca="false">SUM(AI198:AI200)</f>
        <v>36000</v>
      </c>
      <c r="AJ197" s="198" t="n">
        <f aca="false">SUM(AJ198:AJ200)</f>
        <v>0</v>
      </c>
      <c r="AK197" s="198" t="n">
        <v>30000</v>
      </c>
      <c r="AL197" s="198" t="n">
        <f aca="false">SUM(AL198:AL200)</f>
        <v>8500</v>
      </c>
      <c r="AM197" s="198" t="n">
        <f aca="false">SUM(AM198:AM200)</f>
        <v>0</v>
      </c>
      <c r="AN197" s="198" t="n">
        <f aca="false">SUM(AN198:AN200)</f>
        <v>38500</v>
      </c>
      <c r="AO197" s="176" t="n">
        <f aca="false">SUM(AN197/$AN$2)</f>
        <v>5109.8281239631</v>
      </c>
      <c r="AP197" s="210" t="n">
        <f aca="false">SUM(AP198:AP200)</f>
        <v>43500</v>
      </c>
      <c r="AQ197" s="210"/>
      <c r="AR197" s="176" t="n">
        <f aca="false">SUM(AP197/$AN$2)</f>
        <v>5773.44216603623</v>
      </c>
      <c r="AS197" s="210"/>
      <c r="AT197" s="210"/>
      <c r="AU197" s="176" t="n">
        <f aca="false">SUM(AU198:AU200)</f>
        <v>50.97</v>
      </c>
      <c r="AV197" s="177" t="n">
        <f aca="false">SUM(AU197/AR197*100)</f>
        <v>0.882835551724138</v>
      </c>
      <c r="BB197" s="19" t="n">
        <f aca="false">SUM(AW197+AX197+AY197+AZ197+BA197)</f>
        <v>0</v>
      </c>
      <c r="BC197" s="143" t="n">
        <f aca="false">SUM(AU197-BB197)</f>
        <v>50.97</v>
      </c>
    </row>
    <row r="198" customFormat="false" ht="12.75" hidden="false" customHeight="false" outlineLevel="0" collapsed="false">
      <c r="A198" s="193"/>
      <c r="B198" s="194"/>
      <c r="C198" s="194"/>
      <c r="D198" s="194"/>
      <c r="E198" s="194"/>
      <c r="F198" s="194"/>
      <c r="G198" s="194"/>
      <c r="H198" s="194"/>
      <c r="I198" s="206" t="n">
        <v>37221</v>
      </c>
      <c r="J198" s="196" t="s">
        <v>369</v>
      </c>
      <c r="K198" s="197"/>
      <c r="L198" s="197"/>
      <c r="M198" s="197"/>
      <c r="N198" s="197"/>
      <c r="O198" s="197"/>
      <c r="P198" s="197"/>
      <c r="Q198" s="197"/>
      <c r="R198" s="197"/>
      <c r="S198" s="197"/>
      <c r="T198" s="197"/>
      <c r="U198" s="197"/>
      <c r="V198" s="197"/>
      <c r="W198" s="197" t="n">
        <v>10000</v>
      </c>
      <c r="X198" s="188" t="n">
        <v>25000</v>
      </c>
      <c r="Y198" s="188" t="n">
        <v>30000</v>
      </c>
      <c r="Z198" s="188" t="n">
        <v>15000</v>
      </c>
      <c r="AA198" s="197" t="n">
        <v>15000</v>
      </c>
      <c r="AB198" s="188"/>
      <c r="AC198" s="197" t="n">
        <v>15000</v>
      </c>
      <c r="AD198" s="197" t="n">
        <v>15000</v>
      </c>
      <c r="AE198" s="197"/>
      <c r="AF198" s="197"/>
      <c r="AG198" s="198" t="n">
        <f aca="false">SUM(AD198+AE198-AF198)</f>
        <v>15000</v>
      </c>
      <c r="AH198" s="197" t="n">
        <v>16468.11</v>
      </c>
      <c r="AI198" s="197" t="n">
        <v>14000</v>
      </c>
      <c r="AJ198" s="129" t="n">
        <v>0</v>
      </c>
      <c r="AK198" s="197" t="n">
        <v>14000</v>
      </c>
      <c r="AL198" s="197"/>
      <c r="AM198" s="197"/>
      <c r="AN198" s="129" t="n">
        <f aca="false">SUM(AK198+AL198-AM198)</f>
        <v>14000</v>
      </c>
      <c r="AO198" s="176" t="n">
        <f aca="false">SUM(AN198/$AN$2)</f>
        <v>1858.11931780476</v>
      </c>
      <c r="AP198" s="131" t="n">
        <v>15000</v>
      </c>
      <c r="AQ198" s="131"/>
      <c r="AR198" s="176" t="n">
        <f aca="false">SUM(AP198/$AN$2)</f>
        <v>1990.84212621939</v>
      </c>
      <c r="AS198" s="131"/>
      <c r="AT198" s="131"/>
      <c r="AU198" s="176" t="n">
        <v>50.97</v>
      </c>
      <c r="AV198" s="177" t="n">
        <f aca="false">SUM(AU198/AR198*100)</f>
        <v>2.5602231</v>
      </c>
      <c r="AW198" s="19" t="n">
        <v>50.97</v>
      </c>
      <c r="BB198" s="19" t="n">
        <f aca="false">SUM(AW198+AX198+AY198+AZ198+BA198)</f>
        <v>50.97</v>
      </c>
      <c r="BC198" s="143" t="n">
        <f aca="false">SUM(AU198-BB198)</f>
        <v>0</v>
      </c>
    </row>
    <row r="199" customFormat="false" ht="12.75" hidden="false" customHeight="false" outlineLevel="0" collapsed="false">
      <c r="A199" s="193"/>
      <c r="B199" s="194"/>
      <c r="C199" s="194"/>
      <c r="D199" s="194"/>
      <c r="E199" s="194"/>
      <c r="F199" s="194"/>
      <c r="G199" s="194"/>
      <c r="H199" s="194"/>
      <c r="I199" s="206" t="n">
        <v>37221</v>
      </c>
      <c r="J199" s="196" t="s">
        <v>370</v>
      </c>
      <c r="K199" s="197" t="n">
        <v>8000</v>
      </c>
      <c r="L199" s="197" t="n">
        <v>10000</v>
      </c>
      <c r="M199" s="197" t="n">
        <v>10000</v>
      </c>
      <c r="N199" s="197" t="n">
        <v>82000</v>
      </c>
      <c r="O199" s="197" t="n">
        <v>82000</v>
      </c>
      <c r="P199" s="197" t="n">
        <v>82000</v>
      </c>
      <c r="Q199" s="197" t="n">
        <v>82000</v>
      </c>
      <c r="R199" s="197" t="n">
        <v>37145.75</v>
      </c>
      <c r="S199" s="188"/>
      <c r="T199" s="197"/>
      <c r="U199" s="197"/>
      <c r="V199" s="176" t="n">
        <f aca="false">S199/P199*100</f>
        <v>0</v>
      </c>
      <c r="W199" s="188" t="n">
        <v>5000</v>
      </c>
      <c r="X199" s="197" t="n">
        <v>5000</v>
      </c>
      <c r="Y199" s="197" t="n">
        <v>5500</v>
      </c>
      <c r="Z199" s="197" t="n">
        <v>5500</v>
      </c>
      <c r="AA199" s="197" t="n">
        <v>6000</v>
      </c>
      <c r="AB199" s="197"/>
      <c r="AC199" s="197" t="n">
        <v>6000</v>
      </c>
      <c r="AD199" s="197" t="n">
        <v>6000</v>
      </c>
      <c r="AE199" s="197"/>
      <c r="AF199" s="197"/>
      <c r="AG199" s="198" t="n">
        <f aca="false">SUM(AD199+AE199-AF199)</f>
        <v>6000</v>
      </c>
      <c r="AH199" s="197" t="n">
        <v>0</v>
      </c>
      <c r="AI199" s="197" t="n">
        <v>6000</v>
      </c>
      <c r="AJ199" s="129" t="n">
        <v>0</v>
      </c>
      <c r="AK199" s="197" t="n">
        <v>0</v>
      </c>
      <c r="AL199" s="197" t="n">
        <v>8500</v>
      </c>
      <c r="AM199" s="197"/>
      <c r="AN199" s="129" t="n">
        <f aca="false">SUM(AK199+AL199-AM199)</f>
        <v>8500</v>
      </c>
      <c r="AO199" s="176" t="n">
        <f aca="false">SUM(AN199/$AN$2)</f>
        <v>1128.14387152432</v>
      </c>
      <c r="AP199" s="131" t="n">
        <v>8500</v>
      </c>
      <c r="AQ199" s="131"/>
      <c r="AR199" s="176" t="n">
        <f aca="false">SUM(AP199/$AN$2)</f>
        <v>1128.14387152432</v>
      </c>
      <c r="AS199" s="131"/>
      <c r="AT199" s="131"/>
      <c r="AU199" s="176"/>
      <c r="AV199" s="177" t="n">
        <f aca="false">SUM(AU199/AR199*100)</f>
        <v>0</v>
      </c>
      <c r="BB199" s="19" t="n">
        <f aca="false">SUM(AW199+AX199+AY199+AZ199+BA199)</f>
        <v>0</v>
      </c>
      <c r="BC199" s="143" t="n">
        <f aca="false">SUM(AU199-BB199)</f>
        <v>0</v>
      </c>
    </row>
    <row r="200" customFormat="false" ht="13.5" hidden="false" customHeight="true" outlineLevel="0" collapsed="false">
      <c r="A200" s="193"/>
      <c r="B200" s="194"/>
      <c r="C200" s="194"/>
      <c r="D200" s="194"/>
      <c r="E200" s="194"/>
      <c r="F200" s="194"/>
      <c r="G200" s="194"/>
      <c r="H200" s="194"/>
      <c r="I200" s="206" t="n">
        <v>37229</v>
      </c>
      <c r="J200" s="196" t="s">
        <v>371</v>
      </c>
      <c r="K200" s="197"/>
      <c r="L200" s="197"/>
      <c r="M200" s="197"/>
      <c r="N200" s="197"/>
      <c r="O200" s="197"/>
      <c r="P200" s="197"/>
      <c r="Q200" s="197"/>
      <c r="R200" s="197"/>
      <c r="S200" s="188"/>
      <c r="T200" s="197"/>
      <c r="U200" s="197"/>
      <c r="V200" s="176"/>
      <c r="W200" s="188"/>
      <c r="X200" s="188"/>
      <c r="Y200" s="188"/>
      <c r="Z200" s="188"/>
      <c r="AA200" s="197"/>
      <c r="AB200" s="188"/>
      <c r="AC200" s="197"/>
      <c r="AD200" s="197" t="n">
        <v>16000</v>
      </c>
      <c r="AE200" s="197"/>
      <c r="AF200" s="197"/>
      <c r="AG200" s="198" t="n">
        <f aca="false">SUM(AD200+AE200-AF200)</f>
        <v>16000</v>
      </c>
      <c r="AH200" s="197" t="n">
        <v>16000</v>
      </c>
      <c r="AI200" s="197" t="n">
        <v>16000</v>
      </c>
      <c r="AJ200" s="129" t="n">
        <v>0</v>
      </c>
      <c r="AK200" s="197" t="n">
        <v>16000</v>
      </c>
      <c r="AL200" s="197"/>
      <c r="AM200" s="197"/>
      <c r="AN200" s="129" t="n">
        <f aca="false">SUM(AK200+AL200-AM200)</f>
        <v>16000</v>
      </c>
      <c r="AO200" s="176" t="n">
        <f aca="false">SUM(AN200/$AN$2)</f>
        <v>2123.56493463402</v>
      </c>
      <c r="AP200" s="131" t="n">
        <v>20000</v>
      </c>
      <c r="AQ200" s="131"/>
      <c r="AR200" s="176" t="n">
        <f aca="false">SUM(AP200/$AN$2)</f>
        <v>2654.45616829252</v>
      </c>
      <c r="AS200" s="131"/>
      <c r="AT200" s="131"/>
      <c r="AU200" s="176"/>
      <c r="AV200" s="177" t="n">
        <f aca="false">SUM(AU200/AR200*100)</f>
        <v>0</v>
      </c>
      <c r="BB200" s="19" t="n">
        <f aca="false">SUM(AW200+AX200+AY200+AZ200+BA200)</f>
        <v>0</v>
      </c>
      <c r="BC200" s="143" t="n">
        <f aca="false">SUM(AU200-BB200)</f>
        <v>0</v>
      </c>
    </row>
    <row r="201" customFormat="false" ht="12.75" hidden="false" customHeight="false" outlineLevel="0" collapsed="false">
      <c r="A201" s="184" t="s">
        <v>372</v>
      </c>
      <c r="B201" s="209"/>
      <c r="C201" s="209"/>
      <c r="D201" s="209"/>
      <c r="E201" s="209"/>
      <c r="F201" s="209"/>
      <c r="G201" s="209"/>
      <c r="H201" s="209"/>
      <c r="I201" s="173" t="s">
        <v>373</v>
      </c>
      <c r="J201" s="174" t="s">
        <v>374</v>
      </c>
      <c r="K201" s="175" t="e">
        <f aca="false">SUM(K202+K223+#REF!)</f>
        <v>#REF!</v>
      </c>
      <c r="L201" s="175" t="e">
        <f aca="false">SUM(L202+L223+#REF!)</f>
        <v>#REF!</v>
      </c>
      <c r="M201" s="175" t="e">
        <f aca="false">SUM(M202+M223+#REF!)</f>
        <v>#REF!</v>
      </c>
      <c r="N201" s="175" t="e">
        <f aca="false">SUM(N202+N223+N214)</f>
        <v>#REF!</v>
      </c>
      <c r="O201" s="175" t="e">
        <f aca="false">SUM(O202+O223+O214)</f>
        <v>#REF!</v>
      </c>
      <c r="P201" s="175" t="e">
        <f aca="false">SUM(P202+P223+P214)</f>
        <v>#REF!</v>
      </c>
      <c r="Q201" s="175" t="e">
        <f aca="false">SUM(Q202+Q223+Q214)</f>
        <v>#REF!</v>
      </c>
      <c r="R201" s="175" t="e">
        <f aca="false">SUM(R202+R223+R214)</f>
        <v>#REF!</v>
      </c>
      <c r="S201" s="175" t="e">
        <f aca="false">SUM(S202+S223+S214)</f>
        <v>#REF!</v>
      </c>
      <c r="T201" s="175" t="e">
        <f aca="false">SUM(T202+T223+T214)</f>
        <v>#REF!</v>
      </c>
      <c r="U201" s="175" t="e">
        <f aca="false">SUM(U202+U223+U214)</f>
        <v>#REF!</v>
      </c>
      <c r="V201" s="175" t="e">
        <f aca="false">SUM(V202+V223+V214)</f>
        <v>#REF!</v>
      </c>
      <c r="W201" s="175" t="n">
        <f aca="false">SUM(W202+W223+W214)</f>
        <v>115000</v>
      </c>
      <c r="X201" s="175" t="n">
        <f aca="false">SUM(X202+X223+X214)</f>
        <v>150000</v>
      </c>
      <c r="Y201" s="175" t="n">
        <f aca="false">SUM(Y202+Y223+Y214)</f>
        <v>950000</v>
      </c>
      <c r="Z201" s="175" t="n">
        <f aca="false">SUM(Z202+Z223+Z214)</f>
        <v>1200000</v>
      </c>
      <c r="AA201" s="175" t="n">
        <f aca="false">SUM(AA202+AA223+AA214)</f>
        <v>950000</v>
      </c>
      <c r="AB201" s="175" t="n">
        <f aca="false">SUM(AB202+AB223+AB214)</f>
        <v>82368.21</v>
      </c>
      <c r="AC201" s="175" t="n">
        <f aca="false">SUM(AC202+AC223+AC214)</f>
        <v>1788000</v>
      </c>
      <c r="AD201" s="175" t="n">
        <f aca="false">SUM(AD202+AD223+AD214)</f>
        <v>1998000</v>
      </c>
      <c r="AE201" s="175" t="n">
        <f aca="false">SUM(AE202+AE223+AE214)</f>
        <v>0</v>
      </c>
      <c r="AF201" s="175" t="n">
        <f aca="false">SUM(AF202+AF223+AF214)</f>
        <v>0</v>
      </c>
      <c r="AG201" s="175" t="n">
        <f aca="false">SUM(AG202+AG223+AG214)</f>
        <v>1998000</v>
      </c>
      <c r="AH201" s="175" t="n">
        <f aca="false">SUM(AH202+AH223+AH214)</f>
        <v>610261.41</v>
      </c>
      <c r="AI201" s="175" t="n">
        <f aca="false">SUM(AI202+AI223+AI214)</f>
        <v>1850000</v>
      </c>
      <c r="AJ201" s="175" t="n">
        <f aca="false">SUM(AJ202+AJ223+AJ214)</f>
        <v>281229.98</v>
      </c>
      <c r="AK201" s="175" t="n">
        <f aca="false">SUM(AK202+AK223+AK214)</f>
        <v>2030000</v>
      </c>
      <c r="AL201" s="175" t="n">
        <f aca="false">SUM(AL202+AL223+AL214)</f>
        <v>320000</v>
      </c>
      <c r="AM201" s="175" t="n">
        <f aca="false">SUM(AM202+AM223+AM214)</f>
        <v>200000</v>
      </c>
      <c r="AN201" s="175" t="n">
        <f aca="false">SUM(AN202+AN223+AN214)</f>
        <v>2150000</v>
      </c>
      <c r="AO201" s="176" t="n">
        <f aca="false">SUM(AN201/$AN$2)</f>
        <v>285354.038091446</v>
      </c>
      <c r="AP201" s="176" t="n">
        <f aca="false">SUM(AP202+AP223+AP214)</f>
        <v>1600000</v>
      </c>
      <c r="AQ201" s="176" t="n">
        <f aca="false">SUM(AQ202+AQ223+AQ214)</f>
        <v>0</v>
      </c>
      <c r="AR201" s="176" t="n">
        <f aca="false">SUM(AP201/$AN$2)</f>
        <v>212356.493463402</v>
      </c>
      <c r="AS201" s="176" t="n">
        <f aca="false">SUM(AS202+AS223+AS214)</f>
        <v>1600000</v>
      </c>
      <c r="AT201" s="176" t="n">
        <f aca="false">SUM(AT202+AT223+AT214)</f>
        <v>0</v>
      </c>
      <c r="AU201" s="176" t="n">
        <f aca="false">SUM(AU202+AU214+AU223)</f>
        <v>9410.61</v>
      </c>
      <c r="AV201" s="177" t="n">
        <f aca="false">SUM(AU201/AR201*100)</f>
        <v>4.4315150653125</v>
      </c>
      <c r="BB201" s="19" t="n">
        <f aca="false">SUM(AW201+AX201+AY201+AZ201+BA201)</f>
        <v>0</v>
      </c>
      <c r="BC201" s="143" t="n">
        <f aca="false">SUM(AU201-BB201)</f>
        <v>9410.61</v>
      </c>
    </row>
    <row r="202" customFormat="false" ht="12.75" hidden="false" customHeight="false" outlineLevel="0" collapsed="false">
      <c r="A202" s="178" t="s">
        <v>375</v>
      </c>
      <c r="B202" s="172"/>
      <c r="C202" s="172"/>
      <c r="D202" s="172"/>
      <c r="E202" s="172"/>
      <c r="F202" s="172"/>
      <c r="G202" s="172"/>
      <c r="H202" s="172"/>
      <c r="I202" s="185" t="s">
        <v>207</v>
      </c>
      <c r="J202" s="186" t="s">
        <v>376</v>
      </c>
      <c r="K202" s="187" t="e">
        <f aca="false">SUM(K203)</f>
        <v>#REF!</v>
      </c>
      <c r="L202" s="187" t="e">
        <f aca="false">SUM(L203)</f>
        <v>#REF!</v>
      </c>
      <c r="M202" s="187" t="e">
        <f aca="false">SUM(M203)</f>
        <v>#REF!</v>
      </c>
      <c r="N202" s="187" t="e">
        <f aca="false">SUM(N203)</f>
        <v>#REF!</v>
      </c>
      <c r="O202" s="187" t="e">
        <f aca="false">SUM(O203)</f>
        <v>#REF!</v>
      </c>
      <c r="P202" s="187" t="e">
        <f aca="false">SUM(P203)</f>
        <v>#REF!</v>
      </c>
      <c r="Q202" s="187" t="e">
        <f aca="false">SUM(Q203)</f>
        <v>#REF!</v>
      </c>
      <c r="R202" s="187" t="e">
        <f aca="false">SUM(R203)</f>
        <v>#REF!</v>
      </c>
      <c r="S202" s="187" t="e">
        <f aca="false">SUM(S203)</f>
        <v>#REF!</v>
      </c>
      <c r="T202" s="187" t="e">
        <f aca="false">SUM(T203)</f>
        <v>#REF!</v>
      </c>
      <c r="U202" s="187" t="e">
        <f aca="false">SUM(U203)</f>
        <v>#REF!</v>
      </c>
      <c r="V202" s="187" t="e">
        <f aca="false">SUM(V203)</f>
        <v>#REF!</v>
      </c>
      <c r="W202" s="187" t="n">
        <f aca="false">SUM(W203)</f>
        <v>0</v>
      </c>
      <c r="X202" s="187" t="n">
        <f aca="false">SUM(X203)</f>
        <v>0</v>
      </c>
      <c r="Y202" s="187" t="n">
        <f aca="false">SUM(Y203)</f>
        <v>400000</v>
      </c>
      <c r="Z202" s="187" t="n">
        <f aca="false">SUM(Z203)</f>
        <v>650000</v>
      </c>
      <c r="AA202" s="187" t="n">
        <f aca="false">SUM(AA203)</f>
        <v>400000</v>
      </c>
      <c r="AB202" s="187" t="n">
        <f aca="false">SUM(AB203)</f>
        <v>75137.46</v>
      </c>
      <c r="AC202" s="187" t="n">
        <f aca="false">SUM(AC203)</f>
        <v>1238000</v>
      </c>
      <c r="AD202" s="187" t="n">
        <f aca="false">SUM(AD203)</f>
        <v>1498000</v>
      </c>
      <c r="AE202" s="187" t="n">
        <f aca="false">SUM(AE203)</f>
        <v>0</v>
      </c>
      <c r="AF202" s="187" t="n">
        <f aca="false">SUM(AF203)</f>
        <v>0</v>
      </c>
      <c r="AG202" s="187" t="n">
        <f aca="false">SUM(AG203)</f>
        <v>1498000</v>
      </c>
      <c r="AH202" s="187" t="n">
        <f aca="false">SUM(AH203)</f>
        <v>601936.41</v>
      </c>
      <c r="AI202" s="187" t="n">
        <f aca="false">SUM(AI203)</f>
        <v>1250000</v>
      </c>
      <c r="AJ202" s="187" t="n">
        <f aca="false">SUM(AJ203)</f>
        <v>278452.08</v>
      </c>
      <c r="AK202" s="187" t="n">
        <f aca="false">SUM(AK203)</f>
        <v>1650000</v>
      </c>
      <c r="AL202" s="187" t="n">
        <f aca="false">SUM(AL203)</f>
        <v>320000</v>
      </c>
      <c r="AM202" s="187" t="n">
        <f aca="false">SUM(AM203)</f>
        <v>200000</v>
      </c>
      <c r="AN202" s="187" t="n">
        <f aca="false">SUM(AN203)</f>
        <v>1770000</v>
      </c>
      <c r="AO202" s="176" t="n">
        <f aca="false">SUM(AN202/$AN$2)</f>
        <v>234919.370893888</v>
      </c>
      <c r="AP202" s="188" t="n">
        <f aca="false">SUM(AP203)</f>
        <v>1170000</v>
      </c>
      <c r="AQ202" s="188" t="n">
        <f aca="false">SUM(AQ203)</f>
        <v>0</v>
      </c>
      <c r="AR202" s="176" t="n">
        <f aca="false">SUM(AP202/$AN$2)</f>
        <v>155285.685845113</v>
      </c>
      <c r="AS202" s="188" t="n">
        <f aca="false">SUM(AS203)</f>
        <v>1200000</v>
      </c>
      <c r="AT202" s="188" t="n">
        <f aca="false">SUM(AT203)</f>
        <v>0</v>
      </c>
      <c r="AU202" s="176" t="n">
        <f aca="false">SUM(AU203)</f>
        <v>8594.48</v>
      </c>
      <c r="AV202" s="177" t="n">
        <f aca="false">SUM(AU202/AR202*100)</f>
        <v>5.53462474871795</v>
      </c>
      <c r="BB202" s="19" t="n">
        <f aca="false">SUM(AW202+AX202+AY202+AZ202+BA202)</f>
        <v>0</v>
      </c>
      <c r="BC202" s="143" t="n">
        <f aca="false">SUM(AU202-BB202)</f>
        <v>8594.48</v>
      </c>
    </row>
    <row r="203" customFormat="false" ht="12.75" hidden="false" customHeight="false" outlineLevel="0" collapsed="false">
      <c r="A203" s="178"/>
      <c r="B203" s="172"/>
      <c r="C203" s="172"/>
      <c r="D203" s="172"/>
      <c r="E203" s="172"/>
      <c r="F203" s="172"/>
      <c r="G203" s="172"/>
      <c r="H203" s="172"/>
      <c r="I203" s="185" t="s">
        <v>377</v>
      </c>
      <c r="J203" s="186"/>
      <c r="K203" s="187" t="e">
        <f aca="false">SUM(K206)</f>
        <v>#REF!</v>
      </c>
      <c r="L203" s="187" t="e">
        <f aca="false">SUM(L206)</f>
        <v>#REF!</v>
      </c>
      <c r="M203" s="187" t="e">
        <f aca="false">SUM(M206)</f>
        <v>#REF!</v>
      </c>
      <c r="N203" s="187" t="e">
        <f aca="false">SUM(N206)</f>
        <v>#REF!</v>
      </c>
      <c r="O203" s="187" t="e">
        <f aca="false">SUM(O206)</f>
        <v>#REF!</v>
      </c>
      <c r="P203" s="187" t="e">
        <f aca="false">SUM(P206)</f>
        <v>#REF!</v>
      </c>
      <c r="Q203" s="187" t="e">
        <f aca="false">SUM(Q206)</f>
        <v>#REF!</v>
      </c>
      <c r="R203" s="187" t="e">
        <f aca="false">SUM(R206)</f>
        <v>#REF!</v>
      </c>
      <c r="S203" s="187" t="e">
        <f aca="false">SUM(S206)</f>
        <v>#REF!</v>
      </c>
      <c r="T203" s="187" t="e">
        <f aca="false">SUM(T206)</f>
        <v>#REF!</v>
      </c>
      <c r="U203" s="187" t="e">
        <f aca="false">SUM(U206)</f>
        <v>#REF!</v>
      </c>
      <c r="V203" s="187" t="e">
        <f aca="false">SUM(V206)</f>
        <v>#REF!</v>
      </c>
      <c r="W203" s="187" t="n">
        <f aca="false">SUM(W206)</f>
        <v>0</v>
      </c>
      <c r="X203" s="187" t="n">
        <f aca="false">SUM(X206)</f>
        <v>0</v>
      </c>
      <c r="Y203" s="187" t="n">
        <f aca="false">SUM(Y206)</f>
        <v>400000</v>
      </c>
      <c r="Z203" s="187" t="n">
        <f aca="false">SUM(Z206)</f>
        <v>650000</v>
      </c>
      <c r="AA203" s="187" t="n">
        <f aca="false">SUM(AA206)</f>
        <v>400000</v>
      </c>
      <c r="AB203" s="187" t="n">
        <f aca="false">SUM(AB206)</f>
        <v>75137.46</v>
      </c>
      <c r="AC203" s="187" t="n">
        <f aca="false">SUM(AC206)</f>
        <v>1238000</v>
      </c>
      <c r="AD203" s="187" t="n">
        <f aca="false">SUM(AD206)</f>
        <v>1498000</v>
      </c>
      <c r="AE203" s="187" t="n">
        <f aca="false">SUM(AE206)</f>
        <v>0</v>
      </c>
      <c r="AF203" s="187" t="n">
        <f aca="false">SUM(AF206)</f>
        <v>0</v>
      </c>
      <c r="AG203" s="187" t="n">
        <f aca="false">SUM(AG206)</f>
        <v>1498000</v>
      </c>
      <c r="AH203" s="187" t="n">
        <f aca="false">SUM(AH206)</f>
        <v>601936.41</v>
      </c>
      <c r="AI203" s="187" t="n">
        <f aca="false">SUM(AI206)</f>
        <v>1250000</v>
      </c>
      <c r="AJ203" s="187" t="n">
        <f aca="false">SUM(AJ206)</f>
        <v>278452.08</v>
      </c>
      <c r="AK203" s="187" t="n">
        <f aca="false">SUM(AK206)</f>
        <v>1650000</v>
      </c>
      <c r="AL203" s="187" t="n">
        <f aca="false">SUM(AL206)</f>
        <v>320000</v>
      </c>
      <c r="AM203" s="187" t="n">
        <f aca="false">SUM(AM206)</f>
        <v>200000</v>
      </c>
      <c r="AN203" s="187" t="n">
        <f aca="false">SUM(AN206)</f>
        <v>1770000</v>
      </c>
      <c r="AO203" s="176" t="n">
        <f aca="false">SUM(AN203/$AN$2)</f>
        <v>234919.370893888</v>
      </c>
      <c r="AP203" s="188" t="n">
        <f aca="false">SUM(AP206)</f>
        <v>1170000</v>
      </c>
      <c r="AQ203" s="188" t="n">
        <f aca="false">SUM(AQ206)</f>
        <v>0</v>
      </c>
      <c r="AR203" s="176" t="n">
        <f aca="false">SUM(AP203/$AN$2)</f>
        <v>155285.685845113</v>
      </c>
      <c r="AS203" s="188" t="n">
        <f aca="false">SUM(AS206)</f>
        <v>1200000</v>
      </c>
      <c r="AT203" s="188" t="n">
        <f aca="false">SUM(AT206)</f>
        <v>0</v>
      </c>
      <c r="AU203" s="176" t="n">
        <f aca="false">SUM(AU206)</f>
        <v>8594.48</v>
      </c>
      <c r="AV203" s="177" t="n">
        <f aca="false">SUM(AU203/AR203*100)</f>
        <v>5.53462474871795</v>
      </c>
      <c r="BB203" s="19" t="n">
        <f aca="false">SUM(AW203+AX203+AY203+AZ203+BA203)</f>
        <v>0</v>
      </c>
      <c r="BC203" s="143" t="n">
        <f aca="false">SUM(AU203-BB203)</f>
        <v>8594.48</v>
      </c>
    </row>
    <row r="204" customFormat="false" ht="12.75" hidden="false" customHeight="false" outlineLevel="0" collapsed="false">
      <c r="A204" s="178"/>
      <c r="B204" s="172" t="s">
        <v>229</v>
      </c>
      <c r="C204" s="172"/>
      <c r="D204" s="172"/>
      <c r="E204" s="172"/>
      <c r="F204" s="172"/>
      <c r="G204" s="172"/>
      <c r="H204" s="172"/>
      <c r="I204" s="201" t="s">
        <v>230</v>
      </c>
      <c r="J204" s="186" t="s">
        <v>28</v>
      </c>
      <c r="K204" s="187"/>
      <c r="L204" s="187"/>
      <c r="M204" s="187"/>
      <c r="N204" s="187"/>
      <c r="O204" s="187"/>
      <c r="P204" s="187"/>
      <c r="Q204" s="187"/>
      <c r="R204" s="187"/>
      <c r="S204" s="187"/>
      <c r="T204" s="187"/>
      <c r="U204" s="187"/>
      <c r="V204" s="187"/>
      <c r="W204" s="187"/>
      <c r="X204" s="187"/>
      <c r="Y204" s="187"/>
      <c r="Z204" s="187"/>
      <c r="AA204" s="187"/>
      <c r="AB204" s="187"/>
      <c r="AC204" s="187"/>
      <c r="AD204" s="187"/>
      <c r="AE204" s="187"/>
      <c r="AF204" s="187"/>
      <c r="AG204" s="187"/>
      <c r="AH204" s="187"/>
      <c r="AI204" s="187"/>
      <c r="AJ204" s="187"/>
      <c r="AK204" s="187"/>
      <c r="AL204" s="187"/>
      <c r="AM204" s="187"/>
      <c r="AN204" s="187"/>
      <c r="AO204" s="176" t="n">
        <f aca="false">SUM(AN204/$AN$2)</f>
        <v>0</v>
      </c>
      <c r="AP204" s="188" t="n">
        <v>500000</v>
      </c>
      <c r="AQ204" s="188"/>
      <c r="AR204" s="176" t="n">
        <f aca="false">SUM(AP204/$AN$2)</f>
        <v>66361.404207313</v>
      </c>
      <c r="AS204" s="188"/>
      <c r="AT204" s="188"/>
      <c r="AU204" s="176" t="n">
        <v>8594.48</v>
      </c>
      <c r="AV204" s="177" t="n">
        <f aca="false">SUM(AU204/AR204*100)</f>
        <v>12.951021912</v>
      </c>
      <c r="BC204" s="143" t="n">
        <f aca="false">SUM(AU204-BB204)</f>
        <v>8594.48</v>
      </c>
    </row>
    <row r="205" customFormat="false" ht="12.75" hidden="false" customHeight="false" outlineLevel="0" collapsed="false">
      <c r="A205" s="178"/>
      <c r="B205" s="172" t="s">
        <v>229</v>
      </c>
      <c r="C205" s="172"/>
      <c r="D205" s="172"/>
      <c r="E205" s="172"/>
      <c r="F205" s="172"/>
      <c r="G205" s="172"/>
      <c r="H205" s="172"/>
      <c r="I205" s="185" t="s">
        <v>231</v>
      </c>
      <c r="J205" s="186" t="s">
        <v>232</v>
      </c>
      <c r="K205" s="187"/>
      <c r="L205" s="187"/>
      <c r="M205" s="187"/>
      <c r="N205" s="187"/>
      <c r="O205" s="187"/>
      <c r="P205" s="187"/>
      <c r="Q205" s="187"/>
      <c r="R205" s="187"/>
      <c r="S205" s="187"/>
      <c r="T205" s="187"/>
      <c r="U205" s="187"/>
      <c r="V205" s="187"/>
      <c r="W205" s="187"/>
      <c r="X205" s="187"/>
      <c r="Y205" s="187"/>
      <c r="Z205" s="187"/>
      <c r="AA205" s="187"/>
      <c r="AB205" s="187"/>
      <c r="AC205" s="187"/>
      <c r="AD205" s="187"/>
      <c r="AE205" s="187"/>
      <c r="AF205" s="187"/>
      <c r="AG205" s="187"/>
      <c r="AH205" s="187"/>
      <c r="AI205" s="187"/>
      <c r="AJ205" s="187"/>
      <c r="AK205" s="187"/>
      <c r="AL205" s="187"/>
      <c r="AM205" s="187"/>
      <c r="AN205" s="187"/>
      <c r="AO205" s="176" t="n">
        <f aca="false">SUM(AN205/$AN$2)</f>
        <v>0</v>
      </c>
      <c r="AP205" s="188" t="n">
        <v>670000</v>
      </c>
      <c r="AQ205" s="188"/>
      <c r="AR205" s="176" t="n">
        <f aca="false">SUM(AP205/$AN$2)</f>
        <v>88924.2816377995</v>
      </c>
      <c r="AS205" s="188"/>
      <c r="AT205" s="188"/>
      <c r="AU205" s="176"/>
      <c r="AV205" s="177" t="n">
        <f aca="false">SUM(AU205/AR205*100)</f>
        <v>0</v>
      </c>
      <c r="BC205" s="143" t="n">
        <f aca="false">SUM(AU205-BB205)</f>
        <v>0</v>
      </c>
    </row>
    <row r="206" customFormat="false" ht="12.75" hidden="false" customHeight="false" outlineLevel="0" collapsed="false">
      <c r="A206" s="189"/>
      <c r="B206" s="190"/>
      <c r="C206" s="190"/>
      <c r="D206" s="190"/>
      <c r="E206" s="190"/>
      <c r="F206" s="190"/>
      <c r="G206" s="190"/>
      <c r="H206" s="190"/>
      <c r="I206" s="191" t="n">
        <v>4</v>
      </c>
      <c r="J206" s="84" t="s">
        <v>71</v>
      </c>
      <c r="K206" s="192" t="e">
        <f aca="false">SUM(K207)</f>
        <v>#REF!</v>
      </c>
      <c r="L206" s="192" t="e">
        <f aca="false">SUM(L207)</f>
        <v>#REF!</v>
      </c>
      <c r="M206" s="192" t="e">
        <f aca="false">SUM(M207)</f>
        <v>#REF!</v>
      </c>
      <c r="N206" s="192" t="e">
        <f aca="false">SUM(N207)</f>
        <v>#REF!</v>
      </c>
      <c r="O206" s="192" t="e">
        <f aca="false">SUM(O207)</f>
        <v>#REF!</v>
      </c>
      <c r="P206" s="192" t="e">
        <f aca="false">SUM(P207)</f>
        <v>#REF!</v>
      </c>
      <c r="Q206" s="192" t="e">
        <f aca="false">SUM(Q207)</f>
        <v>#REF!</v>
      </c>
      <c r="R206" s="192" t="e">
        <f aca="false">SUM(R207)</f>
        <v>#REF!</v>
      </c>
      <c r="S206" s="192" t="e">
        <f aca="false">SUM(S207)</f>
        <v>#REF!</v>
      </c>
      <c r="T206" s="192" t="e">
        <f aca="false">SUM(T207)</f>
        <v>#REF!</v>
      </c>
      <c r="U206" s="192" t="e">
        <f aca="false">SUM(U207)</f>
        <v>#REF!</v>
      </c>
      <c r="V206" s="192" t="e">
        <f aca="false">SUM(V207)</f>
        <v>#REF!</v>
      </c>
      <c r="W206" s="192" t="n">
        <f aca="false">SUM(W207)</f>
        <v>0</v>
      </c>
      <c r="X206" s="192" t="n">
        <f aca="false">SUM(X207)</f>
        <v>0</v>
      </c>
      <c r="Y206" s="192" t="n">
        <f aca="false">SUM(Y207)</f>
        <v>400000</v>
      </c>
      <c r="Z206" s="192" t="n">
        <f aca="false">SUM(Z207)</f>
        <v>650000</v>
      </c>
      <c r="AA206" s="192" t="n">
        <f aca="false">SUM(AA207)</f>
        <v>400000</v>
      </c>
      <c r="AB206" s="192" t="n">
        <f aca="false">SUM(AB207)</f>
        <v>75137.46</v>
      </c>
      <c r="AC206" s="192" t="n">
        <f aca="false">SUM(AC207)</f>
        <v>1238000</v>
      </c>
      <c r="AD206" s="192" t="n">
        <f aca="false">SUM(AD207)</f>
        <v>1498000</v>
      </c>
      <c r="AE206" s="192" t="n">
        <f aca="false">SUM(AE207)</f>
        <v>0</v>
      </c>
      <c r="AF206" s="192" t="n">
        <f aca="false">SUM(AF207)</f>
        <v>0</v>
      </c>
      <c r="AG206" s="192" t="n">
        <f aca="false">SUM(AG207)</f>
        <v>1498000</v>
      </c>
      <c r="AH206" s="192" t="n">
        <f aca="false">SUM(AH207)</f>
        <v>601936.41</v>
      </c>
      <c r="AI206" s="192" t="n">
        <f aca="false">SUM(AI207)</f>
        <v>1250000</v>
      </c>
      <c r="AJ206" s="192" t="n">
        <f aca="false">SUM(AJ207)</f>
        <v>278452.08</v>
      </c>
      <c r="AK206" s="192" t="n">
        <f aca="false">SUM(AK207)</f>
        <v>1650000</v>
      </c>
      <c r="AL206" s="192" t="n">
        <f aca="false">SUM(AL207)</f>
        <v>320000</v>
      </c>
      <c r="AM206" s="192" t="n">
        <f aca="false">SUM(AM207)</f>
        <v>200000</v>
      </c>
      <c r="AN206" s="192" t="n">
        <f aca="false">SUM(AN207)</f>
        <v>1770000</v>
      </c>
      <c r="AO206" s="176" t="n">
        <f aca="false">SUM(AN206/$AN$2)</f>
        <v>234919.370893888</v>
      </c>
      <c r="AP206" s="176" t="n">
        <f aca="false">SUM(AP207)</f>
        <v>1170000</v>
      </c>
      <c r="AQ206" s="176" t="n">
        <f aca="false">SUM(AQ207)</f>
        <v>0</v>
      </c>
      <c r="AR206" s="176" t="n">
        <f aca="false">SUM(AP206/$AN$2)</f>
        <v>155285.685845113</v>
      </c>
      <c r="AS206" s="176" t="n">
        <f aca="false">SUM(AS207)</f>
        <v>1200000</v>
      </c>
      <c r="AT206" s="176" t="n">
        <f aca="false">SUM(AT207)</f>
        <v>0</v>
      </c>
      <c r="AU206" s="176" t="n">
        <f aca="false">SUM(AU207)</f>
        <v>8594.48</v>
      </c>
      <c r="AV206" s="177" t="n">
        <f aca="false">SUM(AU206/AR206*100)</f>
        <v>5.53462474871795</v>
      </c>
      <c r="BB206" s="19" t="n">
        <f aca="false">SUM(AW206+AX206+AY206+AZ206+BA206)</f>
        <v>0</v>
      </c>
      <c r="BC206" s="143" t="n">
        <f aca="false">SUM(AU206-BB206)</f>
        <v>8594.48</v>
      </c>
    </row>
    <row r="207" customFormat="false" ht="12.75" hidden="false" customHeight="false" outlineLevel="0" collapsed="false">
      <c r="A207" s="189"/>
      <c r="B207" s="190"/>
      <c r="C207" s="190"/>
      <c r="D207" s="190"/>
      <c r="E207" s="190"/>
      <c r="F207" s="190"/>
      <c r="G207" s="190"/>
      <c r="H207" s="190"/>
      <c r="I207" s="191" t="n">
        <v>42</v>
      </c>
      <c r="J207" s="84" t="s">
        <v>378</v>
      </c>
      <c r="K207" s="192" t="e">
        <f aca="false">SUM(K208)</f>
        <v>#REF!</v>
      </c>
      <c r="L207" s="192" t="e">
        <f aca="false">SUM(L208)</f>
        <v>#REF!</v>
      </c>
      <c r="M207" s="192" t="e">
        <f aca="false">SUM(M208)</f>
        <v>#REF!</v>
      </c>
      <c r="N207" s="192" t="e">
        <f aca="false">SUM(N208)</f>
        <v>#REF!</v>
      </c>
      <c r="O207" s="192" t="e">
        <f aca="false">SUM(O208)</f>
        <v>#REF!</v>
      </c>
      <c r="P207" s="192" t="e">
        <f aca="false">SUM(P208)</f>
        <v>#REF!</v>
      </c>
      <c r="Q207" s="192" t="e">
        <f aca="false">SUM(Q208)</f>
        <v>#REF!</v>
      </c>
      <c r="R207" s="192" t="e">
        <f aca="false">SUM(R208)</f>
        <v>#REF!</v>
      </c>
      <c r="S207" s="192" t="e">
        <f aca="false">SUM(S208)</f>
        <v>#REF!</v>
      </c>
      <c r="T207" s="192" t="e">
        <f aca="false">SUM(T208)</f>
        <v>#REF!</v>
      </c>
      <c r="U207" s="192" t="e">
        <f aca="false">SUM(U208)</f>
        <v>#REF!</v>
      </c>
      <c r="V207" s="192" t="e">
        <f aca="false">SUM(V208)</f>
        <v>#REF!</v>
      </c>
      <c r="W207" s="192" t="n">
        <f aca="false">SUM(W208)</f>
        <v>0</v>
      </c>
      <c r="X207" s="192" t="n">
        <f aca="false">SUM(X208)</f>
        <v>0</v>
      </c>
      <c r="Y207" s="192" t="n">
        <f aca="false">SUM(Y208)</f>
        <v>400000</v>
      </c>
      <c r="Z207" s="192" t="n">
        <f aca="false">SUM(Z208)</f>
        <v>650000</v>
      </c>
      <c r="AA207" s="192" t="n">
        <f aca="false">SUM(AA208)</f>
        <v>400000</v>
      </c>
      <c r="AB207" s="192" t="n">
        <f aca="false">SUM(AB208)</f>
        <v>75137.46</v>
      </c>
      <c r="AC207" s="192" t="n">
        <f aca="false">SUM(AC208)</f>
        <v>1238000</v>
      </c>
      <c r="AD207" s="192" t="n">
        <f aca="false">SUM(AD208)</f>
        <v>1498000</v>
      </c>
      <c r="AE207" s="192" t="n">
        <f aca="false">SUM(AE208)</f>
        <v>0</v>
      </c>
      <c r="AF207" s="192" t="n">
        <f aca="false">SUM(AF208)</f>
        <v>0</v>
      </c>
      <c r="AG207" s="192" t="n">
        <f aca="false">SUM(AG208)</f>
        <v>1498000</v>
      </c>
      <c r="AH207" s="192" t="n">
        <f aca="false">SUM(AH208)</f>
        <v>601936.41</v>
      </c>
      <c r="AI207" s="192" t="n">
        <f aca="false">SUM(AI208)</f>
        <v>1250000</v>
      </c>
      <c r="AJ207" s="192" t="n">
        <f aca="false">SUM(AJ208)</f>
        <v>278452.08</v>
      </c>
      <c r="AK207" s="192" t="n">
        <f aca="false">SUM(AK208)</f>
        <v>1650000</v>
      </c>
      <c r="AL207" s="192" t="n">
        <f aca="false">SUM(AL208)</f>
        <v>320000</v>
      </c>
      <c r="AM207" s="192" t="n">
        <f aca="false">SUM(AM208)</f>
        <v>200000</v>
      </c>
      <c r="AN207" s="192" t="n">
        <f aca="false">SUM(AN208)</f>
        <v>1770000</v>
      </c>
      <c r="AO207" s="176" t="n">
        <f aca="false">SUM(AN207/$AN$2)</f>
        <v>234919.370893888</v>
      </c>
      <c r="AP207" s="176" t="n">
        <f aca="false">SUM(AP208)</f>
        <v>1170000</v>
      </c>
      <c r="AQ207" s="176"/>
      <c r="AR207" s="176" t="n">
        <f aca="false">SUM(AP207/$AN$2)</f>
        <v>155285.685845113</v>
      </c>
      <c r="AS207" s="176" t="n">
        <v>1200000</v>
      </c>
      <c r="AT207" s="176"/>
      <c r="AU207" s="176" t="n">
        <f aca="false">SUM(AU208)</f>
        <v>8594.48</v>
      </c>
      <c r="AV207" s="177" t="n">
        <f aca="false">SUM(AU207/AR207*100)</f>
        <v>5.53462474871795</v>
      </c>
      <c r="BB207" s="19" t="n">
        <f aca="false">SUM(AW207+AX207+AY207+AZ207+BA207)</f>
        <v>0</v>
      </c>
      <c r="BC207" s="143" t="n">
        <f aca="false">SUM(AU207-BB207)</f>
        <v>8594.48</v>
      </c>
    </row>
    <row r="208" customFormat="false" ht="12.75" hidden="false" customHeight="false" outlineLevel="0" collapsed="false">
      <c r="A208" s="193"/>
      <c r="B208" s="194" t="s">
        <v>379</v>
      </c>
      <c r="C208" s="194"/>
      <c r="D208" s="194"/>
      <c r="E208" s="194"/>
      <c r="F208" s="194"/>
      <c r="G208" s="194"/>
      <c r="H208" s="194"/>
      <c r="I208" s="206" t="n">
        <v>421</v>
      </c>
      <c r="J208" s="196" t="s">
        <v>380</v>
      </c>
      <c r="K208" s="197" t="e">
        <f aca="false">SUM(#REF!)</f>
        <v>#REF!</v>
      </c>
      <c r="L208" s="197" t="e">
        <f aca="false">SUM(#REF!)</f>
        <v>#REF!</v>
      </c>
      <c r="M208" s="197" t="e">
        <f aca="false">SUM(#REF!)</f>
        <v>#REF!</v>
      </c>
      <c r="N208" s="197" t="e">
        <f aca="false">SUM(#REF!)</f>
        <v>#REF!</v>
      </c>
      <c r="O208" s="197" t="e">
        <f aca="false">SUM(#REF!)</f>
        <v>#REF!</v>
      </c>
      <c r="P208" s="197" t="e">
        <f aca="false">SUM(#REF!)</f>
        <v>#REF!</v>
      </c>
      <c r="Q208" s="197" t="e">
        <f aca="false">SUM(#REF!)</f>
        <v>#REF!</v>
      </c>
      <c r="R208" s="197" t="e">
        <f aca="false">SUM(#REF!)</f>
        <v>#REF!</v>
      </c>
      <c r="S208" s="197" t="e">
        <f aca="false">SUM(#REF!)</f>
        <v>#REF!</v>
      </c>
      <c r="T208" s="197" t="e">
        <f aca="false">SUM(#REF!)</f>
        <v>#REF!</v>
      </c>
      <c r="U208" s="197" t="e">
        <f aca="false">SUM(#REF!)</f>
        <v>#REF!</v>
      </c>
      <c r="V208" s="197" t="e">
        <f aca="false">SUM(#REF!)</f>
        <v>#REF!</v>
      </c>
      <c r="W208" s="197" t="n">
        <f aca="false">SUM(W209:W209)</f>
        <v>0</v>
      </c>
      <c r="X208" s="197" t="n">
        <f aca="false">SUM(X209:X209)</f>
        <v>0</v>
      </c>
      <c r="Y208" s="197" t="n">
        <f aca="false">SUM(Y209:Y213)</f>
        <v>400000</v>
      </c>
      <c r="Z208" s="197" t="n">
        <f aca="false">SUM(Z209:Z213)</f>
        <v>650000</v>
      </c>
      <c r="AA208" s="197" t="n">
        <f aca="false">SUM(AA209:AA213)</f>
        <v>400000</v>
      </c>
      <c r="AB208" s="197" t="n">
        <f aca="false">SUM(AB209:AB213)</f>
        <v>75137.46</v>
      </c>
      <c r="AC208" s="197" t="n">
        <f aca="false">SUM(AC209:AC213)</f>
        <v>1238000</v>
      </c>
      <c r="AD208" s="197" t="n">
        <f aca="false">SUM(AD209:AD213)</f>
        <v>1498000</v>
      </c>
      <c r="AE208" s="197" t="n">
        <f aca="false">SUM(AE209:AE213)</f>
        <v>0</v>
      </c>
      <c r="AF208" s="197" t="n">
        <f aca="false">SUM(AF209:AF213)</f>
        <v>0</v>
      </c>
      <c r="AG208" s="197" t="n">
        <f aca="false">SUM(AG209:AG213)</f>
        <v>1498000</v>
      </c>
      <c r="AH208" s="197" t="n">
        <f aca="false">SUM(AH209:AH213)</f>
        <v>601936.41</v>
      </c>
      <c r="AI208" s="197" t="n">
        <f aca="false">SUM(AI209:AI213)</f>
        <v>1250000</v>
      </c>
      <c r="AJ208" s="197" t="n">
        <f aca="false">SUM(AJ209:AJ213)</f>
        <v>278452.08</v>
      </c>
      <c r="AK208" s="197" t="n">
        <f aca="false">SUM(AK209:AK213)</f>
        <v>1650000</v>
      </c>
      <c r="AL208" s="197" t="n">
        <f aca="false">SUM(AL209:AL213)</f>
        <v>320000</v>
      </c>
      <c r="AM208" s="197" t="n">
        <f aca="false">SUM(AM209:AM213)</f>
        <v>200000</v>
      </c>
      <c r="AN208" s="197" t="n">
        <f aca="false">SUM(AN209:AN213)</f>
        <v>1770000</v>
      </c>
      <c r="AO208" s="176" t="n">
        <f aca="false">SUM(AN208/$AN$2)</f>
        <v>234919.370893888</v>
      </c>
      <c r="AP208" s="188" t="n">
        <f aca="false">SUM(AP209:AP213)</f>
        <v>1170000</v>
      </c>
      <c r="AQ208" s="188"/>
      <c r="AR208" s="176" t="n">
        <f aca="false">SUM(AP208/$AN$2)</f>
        <v>155285.685845113</v>
      </c>
      <c r="AS208" s="188"/>
      <c r="AT208" s="188"/>
      <c r="AU208" s="176" t="n">
        <f aca="false">SUM(AU210:AU213)</f>
        <v>8594.48</v>
      </c>
      <c r="AV208" s="177" t="n">
        <f aca="false">SUM(AU208/AR208*100)</f>
        <v>5.53462474871795</v>
      </c>
      <c r="BB208" s="19" t="n">
        <f aca="false">SUM(AW208+AX208+AY208+AZ208+BA208)</f>
        <v>0</v>
      </c>
      <c r="BC208" s="143" t="n">
        <f aca="false">SUM(AU208-BB208)</f>
        <v>8594.48</v>
      </c>
    </row>
    <row r="209" customFormat="false" ht="12.75" hidden="false" customHeight="false" outlineLevel="0" collapsed="false">
      <c r="A209" s="193"/>
      <c r="B209" s="194"/>
      <c r="C209" s="194"/>
      <c r="D209" s="194"/>
      <c r="E209" s="194"/>
      <c r="F209" s="194"/>
      <c r="G209" s="194"/>
      <c r="H209" s="194"/>
      <c r="I209" s="195" t="n">
        <v>42139</v>
      </c>
      <c r="J209" s="196" t="s">
        <v>381</v>
      </c>
      <c r="K209" s="197"/>
      <c r="L209" s="197"/>
      <c r="M209" s="197"/>
      <c r="N209" s="197"/>
      <c r="O209" s="197"/>
      <c r="P209" s="197"/>
      <c r="Q209" s="197"/>
      <c r="R209" s="197"/>
      <c r="S209" s="197"/>
      <c r="T209" s="197"/>
      <c r="U209" s="197"/>
      <c r="V209" s="176"/>
      <c r="W209" s="188"/>
      <c r="X209" s="188"/>
      <c r="Y209" s="188" t="n">
        <v>400000</v>
      </c>
      <c r="Z209" s="188" t="n">
        <v>500000</v>
      </c>
      <c r="AA209" s="197" t="n">
        <v>400000</v>
      </c>
      <c r="AB209" s="188"/>
      <c r="AC209" s="197" t="n">
        <v>200000</v>
      </c>
      <c r="AD209" s="197" t="n">
        <v>550000</v>
      </c>
      <c r="AE209" s="197"/>
      <c r="AF209" s="197"/>
      <c r="AG209" s="198" t="n">
        <f aca="false">SUM(AD209+AE209-AF209)</f>
        <v>550000</v>
      </c>
      <c r="AH209" s="197"/>
      <c r="AI209" s="197" t="n">
        <v>600000</v>
      </c>
      <c r="AJ209" s="129" t="n">
        <v>278452.08</v>
      </c>
      <c r="AK209" s="197" t="n">
        <v>600000</v>
      </c>
      <c r="AL209" s="197"/>
      <c r="AM209" s="197" t="n">
        <v>200000</v>
      </c>
      <c r="AN209" s="129" t="n">
        <f aca="false">SUM(AK209+AL209-AM209)</f>
        <v>400000</v>
      </c>
      <c r="AO209" s="176" t="n">
        <f aca="false">SUM(AN209/$AN$2)</f>
        <v>53089.1233658504</v>
      </c>
      <c r="AP209" s="131" t="n">
        <v>300000</v>
      </c>
      <c r="AQ209" s="131"/>
      <c r="AR209" s="176" t="n">
        <f aca="false">SUM(AP209/$AN$2)</f>
        <v>39816.8425243878</v>
      </c>
      <c r="AS209" s="131"/>
      <c r="AT209" s="131"/>
      <c r="AU209" s="176"/>
      <c r="AV209" s="177" t="n">
        <f aca="false">SUM(AU209/AR209*100)</f>
        <v>0</v>
      </c>
      <c r="BB209" s="19" t="n">
        <f aca="false">SUM(AW209+AX209+AY209+AZ209+BA209)</f>
        <v>0</v>
      </c>
      <c r="BC209" s="143" t="n">
        <f aca="false">SUM(AU209-BB209)</f>
        <v>0</v>
      </c>
    </row>
    <row r="210" customFormat="false" ht="12.75" hidden="true" customHeight="false" outlineLevel="0" collapsed="false">
      <c r="A210" s="193"/>
      <c r="B210" s="194"/>
      <c r="C210" s="194"/>
      <c r="D210" s="194"/>
      <c r="E210" s="194"/>
      <c r="F210" s="194"/>
      <c r="G210" s="194"/>
      <c r="H210" s="194"/>
      <c r="I210" s="195" t="n">
        <v>42139</v>
      </c>
      <c r="J210" s="196" t="s">
        <v>382</v>
      </c>
      <c r="K210" s="197"/>
      <c r="L210" s="197"/>
      <c r="M210" s="197"/>
      <c r="N210" s="197"/>
      <c r="O210" s="197"/>
      <c r="P210" s="197"/>
      <c r="Q210" s="197"/>
      <c r="R210" s="197"/>
      <c r="S210" s="197" t="n">
        <v>50000</v>
      </c>
      <c r="T210" s="197"/>
      <c r="U210" s="197"/>
      <c r="V210" s="176" t="e">
        <f aca="false">S210/P210*100</f>
        <v>#DIV/0!</v>
      </c>
      <c r="W210" s="188" t="n">
        <v>50000</v>
      </c>
      <c r="X210" s="197" t="n">
        <v>50000</v>
      </c>
      <c r="Y210" s="197"/>
      <c r="Z210" s="197" t="n">
        <v>50000</v>
      </c>
      <c r="AA210" s="197" t="n">
        <v>0</v>
      </c>
      <c r="AB210" s="188" t="n">
        <v>75137.46</v>
      </c>
      <c r="AC210" s="197" t="n">
        <v>200000</v>
      </c>
      <c r="AD210" s="197" t="n">
        <v>200000</v>
      </c>
      <c r="AE210" s="197"/>
      <c r="AF210" s="197"/>
      <c r="AG210" s="198" t="n">
        <f aca="false">SUM(AD210+AE210-AF210)</f>
        <v>200000</v>
      </c>
      <c r="AH210" s="197"/>
      <c r="AI210" s="197" t="n">
        <v>0</v>
      </c>
      <c r="AJ210" s="129" t="n">
        <v>0</v>
      </c>
      <c r="AK210" s="197" t="n">
        <v>0</v>
      </c>
      <c r="AL210" s="197"/>
      <c r="AM210" s="197"/>
      <c r="AN210" s="129" t="n">
        <f aca="false">SUM(AK210+AL210-AM210)</f>
        <v>0</v>
      </c>
      <c r="AO210" s="176" t="n">
        <f aca="false">SUM(AN210/$AN$2)</f>
        <v>0</v>
      </c>
      <c r="AP210" s="131"/>
      <c r="AQ210" s="131"/>
      <c r="AR210" s="176" t="n">
        <f aca="false">SUM(AP210/$AN$2)</f>
        <v>0</v>
      </c>
      <c r="AS210" s="131"/>
      <c r="AT210" s="131"/>
      <c r="AU210" s="176"/>
      <c r="AV210" s="177" t="e">
        <f aca="false">SUM(AU210/AR210*100)</f>
        <v>#DIV/0!</v>
      </c>
      <c r="BB210" s="19" t="n">
        <f aca="false">SUM(AW210+AX210+AY210+AZ210+BA210)</f>
        <v>0</v>
      </c>
      <c r="BC210" s="143" t="n">
        <f aca="false">SUM(AU210-BB210)</f>
        <v>0</v>
      </c>
    </row>
    <row r="211" customFormat="false" ht="12.75" hidden="false" customHeight="false" outlineLevel="0" collapsed="false">
      <c r="A211" s="193"/>
      <c r="B211" s="194"/>
      <c r="C211" s="194"/>
      <c r="D211" s="194"/>
      <c r="E211" s="194"/>
      <c r="F211" s="194"/>
      <c r="G211" s="194"/>
      <c r="H211" s="194"/>
      <c r="I211" s="195" t="n">
        <v>42141</v>
      </c>
      <c r="J211" s="196" t="s">
        <v>383</v>
      </c>
      <c r="K211" s="197"/>
      <c r="L211" s="197"/>
      <c r="M211" s="197"/>
      <c r="N211" s="197"/>
      <c r="O211" s="197"/>
      <c r="P211" s="197"/>
      <c r="Q211" s="197"/>
      <c r="R211" s="197"/>
      <c r="S211" s="197"/>
      <c r="T211" s="197"/>
      <c r="U211" s="197"/>
      <c r="V211" s="176"/>
      <c r="W211" s="188"/>
      <c r="X211" s="188"/>
      <c r="Y211" s="188"/>
      <c r="Z211" s="188" t="n">
        <v>100000</v>
      </c>
      <c r="AA211" s="197" t="n">
        <v>0</v>
      </c>
      <c r="AB211" s="188"/>
      <c r="AC211" s="197" t="n">
        <v>238000</v>
      </c>
      <c r="AD211" s="197" t="n">
        <v>238000</v>
      </c>
      <c r="AE211" s="197"/>
      <c r="AF211" s="197"/>
      <c r="AG211" s="198" t="n">
        <f aca="false">SUM(AD211+AE211-AF211)</f>
        <v>238000</v>
      </c>
      <c r="AH211" s="197" t="n">
        <v>100883.76</v>
      </c>
      <c r="AI211" s="197" t="n">
        <v>200000</v>
      </c>
      <c r="AJ211" s="129" t="n">
        <v>0</v>
      </c>
      <c r="AK211" s="197" t="n">
        <v>600000</v>
      </c>
      <c r="AL211" s="197"/>
      <c r="AM211" s="197"/>
      <c r="AN211" s="129" t="n">
        <f aca="false">SUM(AK211+AL211-AM211)</f>
        <v>600000</v>
      </c>
      <c r="AO211" s="176" t="n">
        <f aca="false">SUM(AN211/$AN$2)</f>
        <v>79633.6850487756</v>
      </c>
      <c r="AP211" s="131" t="n">
        <v>300000</v>
      </c>
      <c r="AQ211" s="131"/>
      <c r="AR211" s="176" t="n">
        <f aca="false">SUM(AP211/$AN$2)</f>
        <v>39816.8425243878</v>
      </c>
      <c r="AS211" s="131"/>
      <c r="AT211" s="131"/>
      <c r="AU211" s="176" t="n">
        <v>8594.48</v>
      </c>
      <c r="AV211" s="177" t="n">
        <f aca="false">SUM(AU211/AR211*100)</f>
        <v>21.58503652</v>
      </c>
      <c r="AY211" s="19" t="n">
        <v>8594.48</v>
      </c>
      <c r="BB211" s="19" t="n">
        <f aca="false">SUM(AW211+AX211+AY211+AZ211+BA211)</f>
        <v>8594.48</v>
      </c>
      <c r="BC211" s="143" t="n">
        <f aca="false">SUM(AU211-BB211)</f>
        <v>0</v>
      </c>
    </row>
    <row r="212" customFormat="false" ht="12.75" hidden="false" customHeight="false" outlineLevel="0" collapsed="false">
      <c r="A212" s="193"/>
      <c r="B212" s="194"/>
      <c r="C212" s="194"/>
      <c r="D212" s="194"/>
      <c r="E212" s="194"/>
      <c r="F212" s="194"/>
      <c r="G212" s="194"/>
      <c r="H212" s="194"/>
      <c r="I212" s="206" t="n">
        <v>42145</v>
      </c>
      <c r="J212" s="196" t="s">
        <v>384</v>
      </c>
      <c r="K212" s="197"/>
      <c r="L212" s="197"/>
      <c r="M212" s="197"/>
      <c r="N212" s="197"/>
      <c r="O212" s="197"/>
      <c r="P212" s="197"/>
      <c r="Q212" s="197"/>
      <c r="R212" s="197"/>
      <c r="S212" s="197"/>
      <c r="T212" s="197"/>
      <c r="U212" s="197"/>
      <c r="V212" s="176"/>
      <c r="W212" s="188"/>
      <c r="X212" s="188"/>
      <c r="Y212" s="188"/>
      <c r="Z212" s="188"/>
      <c r="AA212" s="197"/>
      <c r="AB212" s="188"/>
      <c r="AC212" s="197" t="n">
        <v>450000</v>
      </c>
      <c r="AD212" s="197" t="n">
        <v>390000</v>
      </c>
      <c r="AE212" s="197"/>
      <c r="AF212" s="197"/>
      <c r="AG212" s="198" t="n">
        <f aca="false">SUM(AD212+AE212-AF212)</f>
        <v>390000</v>
      </c>
      <c r="AH212" s="197" t="n">
        <v>382437.65</v>
      </c>
      <c r="AI212" s="197" t="n">
        <v>0</v>
      </c>
      <c r="AJ212" s="129" t="n">
        <v>0</v>
      </c>
      <c r="AK212" s="197" t="n">
        <v>0</v>
      </c>
      <c r="AL212" s="197" t="n">
        <v>320000</v>
      </c>
      <c r="AM212" s="197"/>
      <c r="AN212" s="129" t="n">
        <f aca="false">SUM(AK212+AL212-AM212)</f>
        <v>320000</v>
      </c>
      <c r="AO212" s="176" t="n">
        <f aca="false">SUM(AN212/$AN$2)</f>
        <v>42471.2986926803</v>
      </c>
      <c r="AP212" s="131" t="n">
        <v>320000</v>
      </c>
      <c r="AQ212" s="131"/>
      <c r="AR212" s="176" t="n">
        <f aca="false">SUM(AP212/$AN$2)</f>
        <v>42471.2986926803</v>
      </c>
      <c r="AS212" s="131"/>
      <c r="AT212" s="131"/>
      <c r="AU212" s="176"/>
      <c r="AV212" s="177" t="n">
        <f aca="false">SUM(AU212/AR212*100)</f>
        <v>0</v>
      </c>
      <c r="BB212" s="19" t="n">
        <f aca="false">SUM(AW212+AX212+AY212+AZ212+BA212)</f>
        <v>0</v>
      </c>
      <c r="BC212" s="143" t="n">
        <f aca="false">SUM(AU212-BB212)</f>
        <v>0</v>
      </c>
    </row>
    <row r="213" customFormat="false" ht="12.75" hidden="false" customHeight="false" outlineLevel="0" collapsed="false">
      <c r="A213" s="193"/>
      <c r="B213" s="194"/>
      <c r="C213" s="194"/>
      <c r="D213" s="194"/>
      <c r="E213" s="194"/>
      <c r="F213" s="194"/>
      <c r="G213" s="194"/>
      <c r="H213" s="194"/>
      <c r="I213" s="195" t="n">
        <v>42141</v>
      </c>
      <c r="J213" s="196" t="s">
        <v>385</v>
      </c>
      <c r="K213" s="197"/>
      <c r="L213" s="197"/>
      <c r="M213" s="197"/>
      <c r="N213" s="197"/>
      <c r="O213" s="197"/>
      <c r="P213" s="197"/>
      <c r="Q213" s="197"/>
      <c r="R213" s="197"/>
      <c r="S213" s="197"/>
      <c r="T213" s="197"/>
      <c r="U213" s="197"/>
      <c r="V213" s="176"/>
      <c r="W213" s="188"/>
      <c r="X213" s="188"/>
      <c r="Y213" s="188"/>
      <c r="Z213" s="188"/>
      <c r="AA213" s="197"/>
      <c r="AB213" s="188"/>
      <c r="AC213" s="197" t="n">
        <v>150000</v>
      </c>
      <c r="AD213" s="197" t="n">
        <v>120000</v>
      </c>
      <c r="AE213" s="197"/>
      <c r="AF213" s="197"/>
      <c r="AG213" s="198" t="n">
        <f aca="false">SUM(AD213+AE213-AF213)</f>
        <v>120000</v>
      </c>
      <c r="AH213" s="197" t="n">
        <v>118615</v>
      </c>
      <c r="AI213" s="197" t="n">
        <v>450000</v>
      </c>
      <c r="AJ213" s="129" t="n">
        <v>0</v>
      </c>
      <c r="AK213" s="197" t="n">
        <v>450000</v>
      </c>
      <c r="AL213" s="197"/>
      <c r="AM213" s="197"/>
      <c r="AN213" s="129" t="n">
        <f aca="false">SUM(AK213+AL213-AM213)</f>
        <v>450000</v>
      </c>
      <c r="AO213" s="176" t="n">
        <f aca="false">SUM(AN213/$AN$2)</f>
        <v>59725.2637865817</v>
      </c>
      <c r="AP213" s="131" t="n">
        <v>250000</v>
      </c>
      <c r="AQ213" s="131"/>
      <c r="AR213" s="176" t="n">
        <f aca="false">SUM(AP213/$AN$2)</f>
        <v>33180.7021036565</v>
      </c>
      <c r="AS213" s="131"/>
      <c r="AT213" s="131"/>
      <c r="AU213" s="176"/>
      <c r="AV213" s="177" t="n">
        <f aca="false">SUM(AU213/AR213*100)</f>
        <v>0</v>
      </c>
      <c r="BB213" s="19" t="n">
        <f aca="false">SUM(AW213+AX213+AY213+AZ213+BA213)</f>
        <v>0</v>
      </c>
      <c r="BC213" s="143" t="n">
        <f aca="false">SUM(AU213-BB213)</f>
        <v>0</v>
      </c>
    </row>
    <row r="214" customFormat="false" ht="12.75" hidden="false" customHeight="false" outlineLevel="0" collapsed="false">
      <c r="A214" s="178" t="s">
        <v>386</v>
      </c>
      <c r="B214" s="172"/>
      <c r="C214" s="172"/>
      <c r="D214" s="172"/>
      <c r="E214" s="172"/>
      <c r="F214" s="172"/>
      <c r="G214" s="172"/>
      <c r="H214" s="172"/>
      <c r="I214" s="185" t="s">
        <v>387</v>
      </c>
      <c r="J214" s="186"/>
      <c r="K214" s="187"/>
      <c r="L214" s="187"/>
      <c r="M214" s="187"/>
      <c r="N214" s="187" t="n">
        <f aca="false">SUM(N215)</f>
        <v>50000</v>
      </c>
      <c r="O214" s="187" t="n">
        <f aca="false">SUM(O215)</f>
        <v>50000</v>
      </c>
      <c r="P214" s="187" t="n">
        <f aca="false">SUM(P215)</f>
        <v>50000</v>
      </c>
      <c r="Q214" s="187" t="n">
        <f aca="false">SUM(Q215)</f>
        <v>50000</v>
      </c>
      <c r="R214" s="187" t="n">
        <f aca="false">SUM(R215)</f>
        <v>0</v>
      </c>
      <c r="S214" s="187" t="n">
        <f aca="false">SUM(S215)</f>
        <v>100000</v>
      </c>
      <c r="T214" s="187" t="n">
        <f aca="false">SUM(T215)</f>
        <v>0</v>
      </c>
      <c r="U214" s="187" t="n">
        <f aca="false">SUM(U215)</f>
        <v>0</v>
      </c>
      <c r="V214" s="187" t="e">
        <f aca="false">SUM(V215)</f>
        <v>#DIV/0!</v>
      </c>
      <c r="W214" s="187" t="n">
        <f aca="false">SUM(W215)</f>
        <v>100000</v>
      </c>
      <c r="X214" s="187" t="n">
        <f aca="false">SUM(X215)</f>
        <v>100000</v>
      </c>
      <c r="Y214" s="187" t="n">
        <f aca="false">SUM(Y215)</f>
        <v>500000</v>
      </c>
      <c r="Z214" s="187" t="n">
        <f aca="false">SUM(Z215)</f>
        <v>500000</v>
      </c>
      <c r="AA214" s="187" t="n">
        <f aca="false">SUM(AA215)</f>
        <v>500000</v>
      </c>
      <c r="AB214" s="187" t="n">
        <f aca="false">SUM(AB215)</f>
        <v>0</v>
      </c>
      <c r="AC214" s="187" t="n">
        <f aca="false">SUM(AC215)</f>
        <v>500000</v>
      </c>
      <c r="AD214" s="187" t="n">
        <f aca="false">SUM(AD215)</f>
        <v>450000</v>
      </c>
      <c r="AE214" s="187" t="n">
        <f aca="false">SUM(AE215)</f>
        <v>0</v>
      </c>
      <c r="AF214" s="187" t="n">
        <f aca="false">SUM(AF215)</f>
        <v>0</v>
      </c>
      <c r="AG214" s="187" t="n">
        <f aca="false">SUM(AG215)</f>
        <v>450000</v>
      </c>
      <c r="AH214" s="187" t="n">
        <f aca="false">SUM(AH215)</f>
        <v>0</v>
      </c>
      <c r="AI214" s="187" t="n">
        <f aca="false">SUM(AI215)</f>
        <v>550000</v>
      </c>
      <c r="AJ214" s="187" t="n">
        <f aca="false">SUM(AJ215)</f>
        <v>2777.9</v>
      </c>
      <c r="AK214" s="187" t="n">
        <f aca="false">SUM(AK215)</f>
        <v>330000</v>
      </c>
      <c r="AL214" s="187" t="n">
        <f aca="false">SUM(AL215)</f>
        <v>0</v>
      </c>
      <c r="AM214" s="187" t="n">
        <f aca="false">SUM(AM215)</f>
        <v>0</v>
      </c>
      <c r="AN214" s="187" t="n">
        <f aca="false">SUM(AN215)</f>
        <v>330000</v>
      </c>
      <c r="AO214" s="176" t="n">
        <f aca="false">SUM(AN214/$AN$2)</f>
        <v>43798.5267768266</v>
      </c>
      <c r="AP214" s="188" t="n">
        <f aca="false">SUM(AP215)</f>
        <v>330000</v>
      </c>
      <c r="AQ214" s="188" t="n">
        <f aca="false">SUM(AQ215)</f>
        <v>0</v>
      </c>
      <c r="AR214" s="176" t="n">
        <f aca="false">SUM(AP214/$AN$2)</f>
        <v>43798.5267768266</v>
      </c>
      <c r="AS214" s="188" t="n">
        <f aca="false">SUM(AS215)</f>
        <v>300000</v>
      </c>
      <c r="AT214" s="188" t="n">
        <f aca="false">SUM(AT215)</f>
        <v>0</v>
      </c>
      <c r="AU214" s="176" t="n">
        <f aca="false">SUM(AU215)</f>
        <v>678.55</v>
      </c>
      <c r="AV214" s="177" t="n">
        <f aca="false">SUM(AU214/AR214*100)</f>
        <v>1.54925302272727</v>
      </c>
      <c r="BB214" s="19" t="n">
        <f aca="false">SUM(AW214+AX214+AY214+AZ214+BA214)</f>
        <v>0</v>
      </c>
      <c r="BC214" s="143" t="n">
        <f aca="false">SUM(AU214-BB214)</f>
        <v>678.55</v>
      </c>
    </row>
    <row r="215" customFormat="false" ht="12.75" hidden="false" customHeight="false" outlineLevel="0" collapsed="false">
      <c r="A215" s="178"/>
      <c r="B215" s="172"/>
      <c r="C215" s="172"/>
      <c r="D215" s="172"/>
      <c r="E215" s="172"/>
      <c r="F215" s="172"/>
      <c r="G215" s="172"/>
      <c r="H215" s="172"/>
      <c r="I215" s="185" t="s">
        <v>388</v>
      </c>
      <c r="J215" s="186"/>
      <c r="K215" s="187"/>
      <c r="L215" s="187"/>
      <c r="M215" s="187"/>
      <c r="N215" s="187" t="n">
        <f aca="false">SUM(N218)</f>
        <v>50000</v>
      </c>
      <c r="O215" s="187" t="n">
        <f aca="false">SUM(O218)</f>
        <v>50000</v>
      </c>
      <c r="P215" s="187" t="n">
        <f aca="false">SUM(P218)</f>
        <v>50000</v>
      </c>
      <c r="Q215" s="187" t="n">
        <f aca="false">SUM(Q218)</f>
        <v>50000</v>
      </c>
      <c r="R215" s="187" t="n">
        <f aca="false">SUM(R218)</f>
        <v>0</v>
      </c>
      <c r="S215" s="187" t="n">
        <f aca="false">SUM(S218)</f>
        <v>100000</v>
      </c>
      <c r="T215" s="187" t="n">
        <f aca="false">SUM(T218)</f>
        <v>0</v>
      </c>
      <c r="U215" s="187" t="n">
        <f aca="false">SUM(U218)</f>
        <v>0</v>
      </c>
      <c r="V215" s="187" t="e">
        <f aca="false">SUM(V218)</f>
        <v>#DIV/0!</v>
      </c>
      <c r="W215" s="187" t="n">
        <f aca="false">SUM(W218)</f>
        <v>100000</v>
      </c>
      <c r="X215" s="187" t="n">
        <f aca="false">SUM(X218)</f>
        <v>100000</v>
      </c>
      <c r="Y215" s="187" t="n">
        <f aca="false">SUM(Y218)</f>
        <v>500000</v>
      </c>
      <c r="Z215" s="187" t="n">
        <f aca="false">SUM(Z218)</f>
        <v>500000</v>
      </c>
      <c r="AA215" s="187" t="n">
        <f aca="false">SUM(AA218)</f>
        <v>500000</v>
      </c>
      <c r="AB215" s="187" t="n">
        <f aca="false">SUM(AB218)</f>
        <v>0</v>
      </c>
      <c r="AC215" s="187" t="n">
        <f aca="false">SUM(AC218)</f>
        <v>500000</v>
      </c>
      <c r="AD215" s="187" t="n">
        <f aca="false">SUM(AD218)</f>
        <v>450000</v>
      </c>
      <c r="AE215" s="187" t="n">
        <f aca="false">SUM(AE218)</f>
        <v>0</v>
      </c>
      <c r="AF215" s="187" t="n">
        <f aca="false">SUM(AF218)</f>
        <v>0</v>
      </c>
      <c r="AG215" s="187" t="n">
        <f aca="false">SUM(AG218)</f>
        <v>450000</v>
      </c>
      <c r="AH215" s="187" t="n">
        <f aca="false">SUM(AH218)</f>
        <v>0</v>
      </c>
      <c r="AI215" s="187" t="n">
        <f aca="false">SUM(AI218)</f>
        <v>550000</v>
      </c>
      <c r="AJ215" s="187" t="n">
        <f aca="false">SUM(AJ218)</f>
        <v>2777.9</v>
      </c>
      <c r="AK215" s="187" t="n">
        <f aca="false">SUM(AK218)</f>
        <v>330000</v>
      </c>
      <c r="AL215" s="187" t="n">
        <f aca="false">SUM(AL218)</f>
        <v>0</v>
      </c>
      <c r="AM215" s="187" t="n">
        <f aca="false">SUM(AM218)</f>
        <v>0</v>
      </c>
      <c r="AN215" s="187" t="n">
        <f aca="false">SUM(AN218)</f>
        <v>330000</v>
      </c>
      <c r="AO215" s="176" t="n">
        <f aca="false">SUM(AN215/$AN$2)</f>
        <v>43798.5267768266</v>
      </c>
      <c r="AP215" s="188" t="n">
        <f aca="false">SUM(AP218)</f>
        <v>330000</v>
      </c>
      <c r="AQ215" s="188" t="n">
        <f aca="false">SUM(AQ218)</f>
        <v>0</v>
      </c>
      <c r="AR215" s="176" t="n">
        <f aca="false">SUM(AP215/$AN$2)</f>
        <v>43798.5267768266</v>
      </c>
      <c r="AS215" s="188" t="n">
        <f aca="false">SUM(AS218)</f>
        <v>300000</v>
      </c>
      <c r="AT215" s="188" t="n">
        <f aca="false">SUM(AT218)</f>
        <v>0</v>
      </c>
      <c r="AU215" s="176" t="n">
        <f aca="false">SUM(AU218)</f>
        <v>678.55</v>
      </c>
      <c r="AV215" s="177" t="n">
        <f aca="false">SUM(AU215/AR215*100)</f>
        <v>1.54925302272727</v>
      </c>
      <c r="BB215" s="19" t="n">
        <f aca="false">SUM(AW215+AX215+AY215+AZ215+BA215)</f>
        <v>0</v>
      </c>
      <c r="BC215" s="143" t="n">
        <f aca="false">SUM(AU215-BB215)</f>
        <v>678.55</v>
      </c>
    </row>
    <row r="216" customFormat="false" ht="12.75" hidden="false" customHeight="false" outlineLevel="0" collapsed="false">
      <c r="A216" s="178"/>
      <c r="B216" s="172" t="s">
        <v>229</v>
      </c>
      <c r="C216" s="172"/>
      <c r="D216" s="172"/>
      <c r="E216" s="172"/>
      <c r="F216" s="172"/>
      <c r="G216" s="172"/>
      <c r="H216" s="172"/>
      <c r="I216" s="201" t="s">
        <v>230</v>
      </c>
      <c r="J216" s="186" t="s">
        <v>28</v>
      </c>
      <c r="K216" s="187"/>
      <c r="L216" s="187"/>
      <c r="M216" s="187"/>
      <c r="N216" s="187"/>
      <c r="O216" s="187"/>
      <c r="P216" s="187"/>
      <c r="Q216" s="187"/>
      <c r="R216" s="187"/>
      <c r="S216" s="187"/>
      <c r="T216" s="187"/>
      <c r="U216" s="187"/>
      <c r="V216" s="187"/>
      <c r="W216" s="187"/>
      <c r="X216" s="187"/>
      <c r="Y216" s="187"/>
      <c r="Z216" s="187"/>
      <c r="AA216" s="187"/>
      <c r="AB216" s="187"/>
      <c r="AC216" s="187"/>
      <c r="AD216" s="187"/>
      <c r="AE216" s="187"/>
      <c r="AF216" s="187"/>
      <c r="AG216" s="187"/>
      <c r="AH216" s="187"/>
      <c r="AI216" s="187"/>
      <c r="AJ216" s="187"/>
      <c r="AK216" s="187"/>
      <c r="AL216" s="187"/>
      <c r="AM216" s="187"/>
      <c r="AN216" s="187"/>
      <c r="AO216" s="176" t="n">
        <f aca="false">SUM(AN216/$AN$2)</f>
        <v>0</v>
      </c>
      <c r="AP216" s="188" t="n">
        <v>300000</v>
      </c>
      <c r="AQ216" s="188"/>
      <c r="AR216" s="176" t="n">
        <f aca="false">SUM(AP216/$AN$2)</f>
        <v>39816.8425243878</v>
      </c>
      <c r="AS216" s="188"/>
      <c r="AT216" s="188"/>
      <c r="AU216" s="176" t="n">
        <v>678.55</v>
      </c>
      <c r="AV216" s="177" t="n">
        <f aca="false">SUM(AU216/AR216*100)</f>
        <v>1.704178325</v>
      </c>
      <c r="BC216" s="143" t="n">
        <f aca="false">SUM(AU216-BB216)</f>
        <v>678.55</v>
      </c>
    </row>
    <row r="217" customFormat="false" ht="12.75" hidden="false" customHeight="false" outlineLevel="0" collapsed="false">
      <c r="A217" s="178"/>
      <c r="B217" s="172" t="s">
        <v>229</v>
      </c>
      <c r="C217" s="172"/>
      <c r="D217" s="172"/>
      <c r="E217" s="172"/>
      <c r="F217" s="172"/>
      <c r="G217" s="172"/>
      <c r="H217" s="172"/>
      <c r="I217" s="185" t="s">
        <v>231</v>
      </c>
      <c r="J217" s="186" t="s">
        <v>232</v>
      </c>
      <c r="K217" s="187"/>
      <c r="L217" s="187"/>
      <c r="M217" s="187"/>
      <c r="N217" s="187"/>
      <c r="O217" s="187"/>
      <c r="P217" s="187"/>
      <c r="Q217" s="187"/>
      <c r="R217" s="187"/>
      <c r="S217" s="187"/>
      <c r="T217" s="187"/>
      <c r="U217" s="187"/>
      <c r="V217" s="187"/>
      <c r="W217" s="187"/>
      <c r="X217" s="187"/>
      <c r="Y217" s="187"/>
      <c r="Z217" s="187"/>
      <c r="AA217" s="187"/>
      <c r="AB217" s="187"/>
      <c r="AC217" s="187"/>
      <c r="AD217" s="187"/>
      <c r="AE217" s="187"/>
      <c r="AF217" s="187"/>
      <c r="AG217" s="187"/>
      <c r="AH217" s="187"/>
      <c r="AI217" s="187"/>
      <c r="AJ217" s="187"/>
      <c r="AK217" s="187"/>
      <c r="AL217" s="187"/>
      <c r="AM217" s="187"/>
      <c r="AN217" s="187"/>
      <c r="AO217" s="176" t="n">
        <f aca="false">SUM(AN217/$AN$2)</f>
        <v>0</v>
      </c>
      <c r="AP217" s="188" t="n">
        <v>30000</v>
      </c>
      <c r="AQ217" s="188"/>
      <c r="AR217" s="176" t="n">
        <f aca="false">SUM(AP217/$AN$2)</f>
        <v>3981.68425243878</v>
      </c>
      <c r="AS217" s="188"/>
      <c r="AT217" s="188"/>
      <c r="AU217" s="176"/>
      <c r="AV217" s="177" t="n">
        <f aca="false">SUM(AU217/AR217*100)</f>
        <v>0</v>
      </c>
      <c r="BC217" s="143" t="n">
        <f aca="false">SUM(AU217-BB217)</f>
        <v>0</v>
      </c>
    </row>
    <row r="218" customFormat="false" ht="12.75" hidden="false" customHeight="false" outlineLevel="0" collapsed="false">
      <c r="A218" s="189"/>
      <c r="B218" s="190"/>
      <c r="C218" s="190"/>
      <c r="D218" s="190"/>
      <c r="E218" s="190"/>
      <c r="F218" s="190"/>
      <c r="G218" s="190"/>
      <c r="H218" s="190"/>
      <c r="I218" s="191" t="n">
        <v>4</v>
      </c>
      <c r="J218" s="84" t="s">
        <v>71</v>
      </c>
      <c r="K218" s="192"/>
      <c r="L218" s="192"/>
      <c r="M218" s="192"/>
      <c r="N218" s="192" t="n">
        <f aca="false">SUM(N219)</f>
        <v>50000</v>
      </c>
      <c r="O218" s="192" t="n">
        <f aca="false">SUM(O219)</f>
        <v>50000</v>
      </c>
      <c r="P218" s="192" t="n">
        <f aca="false">SUM(P219)</f>
        <v>50000</v>
      </c>
      <c r="Q218" s="192" t="n">
        <f aca="false">SUM(Q219)</f>
        <v>50000</v>
      </c>
      <c r="R218" s="192" t="n">
        <f aca="false">SUM(R219)</f>
        <v>0</v>
      </c>
      <c r="S218" s="192" t="n">
        <f aca="false">SUM(S219)</f>
        <v>100000</v>
      </c>
      <c r="T218" s="192" t="n">
        <f aca="false">SUM(T219)</f>
        <v>0</v>
      </c>
      <c r="U218" s="192" t="n">
        <f aca="false">SUM(U219)</f>
        <v>0</v>
      </c>
      <c r="V218" s="192" t="e">
        <f aca="false">SUM(V219)</f>
        <v>#DIV/0!</v>
      </c>
      <c r="W218" s="192" t="n">
        <f aca="false">SUM(W219)</f>
        <v>100000</v>
      </c>
      <c r="X218" s="192" t="n">
        <f aca="false">SUM(X219)</f>
        <v>100000</v>
      </c>
      <c r="Y218" s="192" t="n">
        <f aca="false">SUM(Y219)</f>
        <v>500000</v>
      </c>
      <c r="Z218" s="192" t="n">
        <f aca="false">SUM(Z219)</f>
        <v>500000</v>
      </c>
      <c r="AA218" s="192" t="n">
        <f aca="false">SUM(AA219)</f>
        <v>500000</v>
      </c>
      <c r="AB218" s="192" t="n">
        <f aca="false">SUM(AB219)</f>
        <v>0</v>
      </c>
      <c r="AC218" s="192" t="n">
        <f aca="false">SUM(AC219)</f>
        <v>500000</v>
      </c>
      <c r="AD218" s="192" t="n">
        <f aca="false">SUM(AD219)</f>
        <v>450000</v>
      </c>
      <c r="AE218" s="192" t="n">
        <f aca="false">SUM(AE219)</f>
        <v>0</v>
      </c>
      <c r="AF218" s="192" t="n">
        <f aca="false">SUM(AF219)</f>
        <v>0</v>
      </c>
      <c r="AG218" s="192" t="n">
        <f aca="false">SUM(AG219)</f>
        <v>450000</v>
      </c>
      <c r="AH218" s="192" t="n">
        <f aca="false">SUM(AH219)</f>
        <v>0</v>
      </c>
      <c r="AI218" s="192" t="n">
        <f aca="false">SUM(AI219)</f>
        <v>550000</v>
      </c>
      <c r="AJ218" s="192" t="n">
        <f aca="false">SUM(AJ219)</f>
        <v>2777.9</v>
      </c>
      <c r="AK218" s="192" t="n">
        <f aca="false">SUM(AK219)</f>
        <v>330000</v>
      </c>
      <c r="AL218" s="192" t="n">
        <f aca="false">SUM(AL219)</f>
        <v>0</v>
      </c>
      <c r="AM218" s="192" t="n">
        <f aca="false">SUM(AM219)</f>
        <v>0</v>
      </c>
      <c r="AN218" s="192" t="n">
        <f aca="false">SUM(AN219)</f>
        <v>330000</v>
      </c>
      <c r="AO218" s="176" t="n">
        <f aca="false">SUM(AN218/$AN$2)</f>
        <v>43798.5267768266</v>
      </c>
      <c r="AP218" s="176" t="n">
        <f aca="false">SUM(AP219)</f>
        <v>330000</v>
      </c>
      <c r="AQ218" s="176" t="n">
        <f aca="false">SUM(AQ219)</f>
        <v>0</v>
      </c>
      <c r="AR218" s="176" t="n">
        <f aca="false">SUM(AP218/$AN$2)</f>
        <v>43798.5267768266</v>
      </c>
      <c r="AS218" s="176" t="n">
        <f aca="false">SUM(AS219)</f>
        <v>300000</v>
      </c>
      <c r="AT218" s="176" t="n">
        <f aca="false">SUM(AT219)</f>
        <v>0</v>
      </c>
      <c r="AU218" s="176" t="n">
        <f aca="false">SUM(AU219)</f>
        <v>678.55</v>
      </c>
      <c r="AV218" s="177" t="n">
        <f aca="false">SUM(AU218/AR218*100)</f>
        <v>1.54925302272727</v>
      </c>
      <c r="BB218" s="19" t="n">
        <f aca="false">SUM(AW218+AX218+AY218+AZ218+BA218)</f>
        <v>0</v>
      </c>
      <c r="BC218" s="143" t="n">
        <f aca="false">SUM(AU218-BB218)</f>
        <v>678.55</v>
      </c>
    </row>
    <row r="219" customFormat="false" ht="12.75" hidden="false" customHeight="false" outlineLevel="0" collapsed="false">
      <c r="A219" s="189"/>
      <c r="B219" s="190"/>
      <c r="C219" s="190"/>
      <c r="D219" s="190"/>
      <c r="E219" s="190"/>
      <c r="F219" s="190"/>
      <c r="G219" s="190"/>
      <c r="H219" s="190"/>
      <c r="I219" s="191" t="n">
        <v>42</v>
      </c>
      <c r="J219" s="84" t="s">
        <v>378</v>
      </c>
      <c r="K219" s="192"/>
      <c r="L219" s="192"/>
      <c r="M219" s="192"/>
      <c r="N219" s="192" t="n">
        <f aca="false">SUM(N220)</f>
        <v>50000</v>
      </c>
      <c r="O219" s="192" t="n">
        <f aca="false">SUM(O220)</f>
        <v>50000</v>
      </c>
      <c r="P219" s="192" t="n">
        <f aca="false">SUM(P220)</f>
        <v>50000</v>
      </c>
      <c r="Q219" s="192" t="n">
        <f aca="false">SUM(Q220)</f>
        <v>50000</v>
      </c>
      <c r="R219" s="192" t="n">
        <f aca="false">SUM(R220)</f>
        <v>0</v>
      </c>
      <c r="S219" s="192" t="n">
        <f aca="false">SUM(S220)</f>
        <v>100000</v>
      </c>
      <c r="T219" s="192" t="n">
        <f aca="false">SUM(T220)</f>
        <v>0</v>
      </c>
      <c r="U219" s="192" t="n">
        <f aca="false">SUM(U220)</f>
        <v>0</v>
      </c>
      <c r="V219" s="192" t="e">
        <f aca="false">SUM(V220)</f>
        <v>#DIV/0!</v>
      </c>
      <c r="W219" s="192" t="n">
        <f aca="false">SUM(W220)</f>
        <v>100000</v>
      </c>
      <c r="X219" s="192" t="n">
        <f aca="false">SUM(X220)</f>
        <v>100000</v>
      </c>
      <c r="Y219" s="192" t="n">
        <f aca="false">SUM(Y220)</f>
        <v>500000</v>
      </c>
      <c r="Z219" s="192" t="n">
        <f aca="false">SUM(Z220)</f>
        <v>500000</v>
      </c>
      <c r="AA219" s="192" t="n">
        <f aca="false">SUM(AA220)</f>
        <v>500000</v>
      </c>
      <c r="AB219" s="192" t="n">
        <f aca="false">SUM(AB220)</f>
        <v>0</v>
      </c>
      <c r="AC219" s="192" t="n">
        <f aca="false">SUM(AC220)</f>
        <v>500000</v>
      </c>
      <c r="AD219" s="192" t="n">
        <f aca="false">SUM(AD220)</f>
        <v>450000</v>
      </c>
      <c r="AE219" s="192" t="n">
        <f aca="false">SUM(AE220)</f>
        <v>0</v>
      </c>
      <c r="AF219" s="192" t="n">
        <f aca="false">SUM(AF220)</f>
        <v>0</v>
      </c>
      <c r="AG219" s="192" t="n">
        <f aca="false">SUM(AG220)</f>
        <v>450000</v>
      </c>
      <c r="AH219" s="192" t="n">
        <f aca="false">SUM(AH220)</f>
        <v>0</v>
      </c>
      <c r="AI219" s="192" t="n">
        <f aca="false">SUM(AI220)</f>
        <v>550000</v>
      </c>
      <c r="AJ219" s="192" t="n">
        <f aca="false">SUM(AJ220)</f>
        <v>2777.9</v>
      </c>
      <c r="AK219" s="192" t="n">
        <f aca="false">SUM(AK220)</f>
        <v>330000</v>
      </c>
      <c r="AL219" s="192" t="n">
        <f aca="false">SUM(AL220)</f>
        <v>0</v>
      </c>
      <c r="AM219" s="192" t="n">
        <f aca="false">SUM(AM220)</f>
        <v>0</v>
      </c>
      <c r="AN219" s="192" t="n">
        <f aca="false">SUM(AN220)</f>
        <v>330000</v>
      </c>
      <c r="AO219" s="176" t="n">
        <f aca="false">SUM(AN219/$AN$2)</f>
        <v>43798.5267768266</v>
      </c>
      <c r="AP219" s="176" t="n">
        <f aca="false">SUM(AP220)</f>
        <v>330000</v>
      </c>
      <c r="AQ219" s="176"/>
      <c r="AR219" s="176" t="n">
        <f aca="false">SUM(AP219/$AN$2)</f>
        <v>43798.5267768266</v>
      </c>
      <c r="AS219" s="176" t="n">
        <v>300000</v>
      </c>
      <c r="AT219" s="176"/>
      <c r="AU219" s="176" t="n">
        <f aca="false">SUM(AU220)</f>
        <v>678.55</v>
      </c>
      <c r="AV219" s="177" t="n">
        <f aca="false">SUM(AU219/AR219*100)</f>
        <v>1.54925302272727</v>
      </c>
      <c r="BB219" s="19" t="n">
        <f aca="false">SUM(AW219+AX219+AY219+AZ219+BA219)</f>
        <v>0</v>
      </c>
      <c r="BC219" s="143" t="n">
        <f aca="false">SUM(AU219-BB219)</f>
        <v>678.55</v>
      </c>
    </row>
    <row r="220" customFormat="false" ht="17.25" hidden="false" customHeight="true" outlineLevel="0" collapsed="false">
      <c r="A220" s="193"/>
      <c r="B220" s="194" t="s">
        <v>320</v>
      </c>
      <c r="C220" s="194"/>
      <c r="D220" s="194"/>
      <c r="E220" s="194"/>
      <c r="F220" s="194"/>
      <c r="G220" s="194"/>
      <c r="H220" s="194"/>
      <c r="I220" s="195" t="n">
        <v>421</v>
      </c>
      <c r="J220" s="196" t="s">
        <v>380</v>
      </c>
      <c r="K220" s="197"/>
      <c r="L220" s="197"/>
      <c r="M220" s="197"/>
      <c r="N220" s="197" t="n">
        <f aca="false">SUM(N221:N222)</f>
        <v>50000</v>
      </c>
      <c r="O220" s="197" t="n">
        <f aca="false">SUM(O221:O222)</f>
        <v>50000</v>
      </c>
      <c r="P220" s="197" t="n">
        <f aca="false">SUM(P221:P222)</f>
        <v>50000</v>
      </c>
      <c r="Q220" s="197" t="n">
        <f aca="false">SUM(Q221:Q222)</f>
        <v>50000</v>
      </c>
      <c r="R220" s="197" t="n">
        <f aca="false">SUM(R221:R222)</f>
        <v>0</v>
      </c>
      <c r="S220" s="197" t="n">
        <f aca="false">SUM(S221:S222)</f>
        <v>100000</v>
      </c>
      <c r="T220" s="197" t="n">
        <f aca="false">SUM(T221:T222)</f>
        <v>0</v>
      </c>
      <c r="U220" s="197" t="n">
        <f aca="false">SUM(U221:U222)</f>
        <v>0</v>
      </c>
      <c r="V220" s="197" t="e">
        <f aca="false">SUM(V221:V222)</f>
        <v>#DIV/0!</v>
      </c>
      <c r="W220" s="197" t="n">
        <f aca="false">SUM(W221:W222)</f>
        <v>100000</v>
      </c>
      <c r="X220" s="197" t="n">
        <f aca="false">SUM(X221:X222)</f>
        <v>100000</v>
      </c>
      <c r="Y220" s="197" t="n">
        <f aca="false">SUM(Y221:Y222)</f>
        <v>500000</v>
      </c>
      <c r="Z220" s="197" t="n">
        <f aca="false">SUM(Z221:Z222)</f>
        <v>500000</v>
      </c>
      <c r="AA220" s="197" t="n">
        <f aca="false">SUM(AA221:AA222)</f>
        <v>500000</v>
      </c>
      <c r="AB220" s="197" t="n">
        <f aca="false">SUM(AB221:AB222)</f>
        <v>0</v>
      </c>
      <c r="AC220" s="197" t="n">
        <f aca="false">SUM(AC221:AC222)</f>
        <v>500000</v>
      </c>
      <c r="AD220" s="197" t="n">
        <f aca="false">SUM(AD221:AD222)</f>
        <v>450000</v>
      </c>
      <c r="AE220" s="197" t="n">
        <f aca="false">SUM(AE221:AE222)</f>
        <v>0</v>
      </c>
      <c r="AF220" s="197" t="n">
        <f aca="false">SUM(AF221:AF222)</f>
        <v>0</v>
      </c>
      <c r="AG220" s="197" t="n">
        <f aca="false">SUM(AG221:AG222)</f>
        <v>450000</v>
      </c>
      <c r="AH220" s="197" t="n">
        <f aca="false">SUM(AH221:AH222)</f>
        <v>0</v>
      </c>
      <c r="AI220" s="197" t="n">
        <f aca="false">SUM(AI221:AI222)</f>
        <v>550000</v>
      </c>
      <c r="AJ220" s="197" t="n">
        <f aca="false">SUM(AJ221:AJ222)</f>
        <v>2777.9</v>
      </c>
      <c r="AK220" s="197" t="n">
        <f aca="false">SUM(AK221:AK222)</f>
        <v>330000</v>
      </c>
      <c r="AL220" s="197" t="n">
        <f aca="false">SUM(AL221:AL222)</f>
        <v>0</v>
      </c>
      <c r="AM220" s="197" t="n">
        <f aca="false">SUM(AM221:AM222)</f>
        <v>0</v>
      </c>
      <c r="AN220" s="197" t="n">
        <f aca="false">SUM(AN221:AN222)</f>
        <v>330000</v>
      </c>
      <c r="AO220" s="176" t="n">
        <f aca="false">SUM(AN220/$AN$2)</f>
        <v>43798.5267768266</v>
      </c>
      <c r="AP220" s="188" t="n">
        <f aca="false">SUM(AP221:AP222)</f>
        <v>330000</v>
      </c>
      <c r="AQ220" s="188"/>
      <c r="AR220" s="176" t="n">
        <f aca="false">SUM(AP220/$AN$2)</f>
        <v>43798.5267768266</v>
      </c>
      <c r="AS220" s="188"/>
      <c r="AT220" s="188"/>
      <c r="AU220" s="176" t="n">
        <f aca="false">SUM(AU221:AU222)</f>
        <v>678.55</v>
      </c>
      <c r="AV220" s="177" t="n">
        <f aca="false">SUM(AU220/AR220*100)</f>
        <v>1.54925302272727</v>
      </c>
      <c r="BB220" s="19" t="n">
        <f aca="false">SUM(AW220+AX220+AY220+AZ220+BA220)</f>
        <v>0</v>
      </c>
      <c r="BC220" s="143" t="n">
        <f aca="false">SUM(AU220-BB220)</f>
        <v>678.55</v>
      </c>
    </row>
    <row r="221" customFormat="false" ht="15" hidden="false" customHeight="true" outlineLevel="0" collapsed="false">
      <c r="A221" s="193"/>
      <c r="B221" s="194"/>
      <c r="C221" s="194"/>
      <c r="D221" s="194"/>
      <c r="E221" s="194"/>
      <c r="F221" s="194"/>
      <c r="G221" s="194"/>
      <c r="H221" s="194"/>
      <c r="I221" s="195" t="n">
        <v>42149</v>
      </c>
      <c r="J221" s="196" t="s">
        <v>389</v>
      </c>
      <c r="K221" s="197"/>
      <c r="L221" s="197"/>
      <c r="M221" s="197"/>
      <c r="N221" s="197" t="n">
        <v>50000</v>
      </c>
      <c r="O221" s="197" t="n">
        <v>50000</v>
      </c>
      <c r="P221" s="197" t="n">
        <v>50000</v>
      </c>
      <c r="Q221" s="197" t="n">
        <v>50000</v>
      </c>
      <c r="R221" s="197"/>
      <c r="S221" s="197" t="n">
        <v>50000</v>
      </c>
      <c r="T221" s="197"/>
      <c r="U221" s="197"/>
      <c r="V221" s="176" t="n">
        <f aca="false">S221/P221*100</f>
        <v>100</v>
      </c>
      <c r="W221" s="188" t="n">
        <v>50000</v>
      </c>
      <c r="X221" s="197" t="n">
        <v>50000</v>
      </c>
      <c r="Y221" s="197" t="n">
        <v>450000</v>
      </c>
      <c r="Z221" s="197" t="n">
        <v>450000</v>
      </c>
      <c r="AA221" s="197" t="n">
        <v>500000</v>
      </c>
      <c r="AB221" s="197"/>
      <c r="AC221" s="197" t="n">
        <v>500000</v>
      </c>
      <c r="AD221" s="197" t="n">
        <v>450000</v>
      </c>
      <c r="AE221" s="197"/>
      <c r="AF221" s="197"/>
      <c r="AG221" s="198" t="n">
        <f aca="false">SUM(AD221+AE221-AF221)</f>
        <v>450000</v>
      </c>
      <c r="AH221" s="197"/>
      <c r="AI221" s="197" t="n">
        <v>550000</v>
      </c>
      <c r="AJ221" s="129" t="n">
        <v>2777.9</v>
      </c>
      <c r="AK221" s="197" t="n">
        <v>300000</v>
      </c>
      <c r="AL221" s="188"/>
      <c r="AM221" s="197"/>
      <c r="AN221" s="129" t="n">
        <f aca="false">SUM(AK221+AL221-AM221)</f>
        <v>300000</v>
      </c>
      <c r="AO221" s="176" t="n">
        <f aca="false">SUM(AN221/$AN$2)</f>
        <v>39816.8425243878</v>
      </c>
      <c r="AP221" s="131" t="n">
        <v>300000</v>
      </c>
      <c r="AQ221" s="131"/>
      <c r="AR221" s="176" t="n">
        <f aca="false">SUM(AP221/$AN$2)</f>
        <v>39816.8425243878</v>
      </c>
      <c r="AS221" s="131"/>
      <c r="AT221" s="131"/>
      <c r="AU221" s="176" t="n">
        <v>678.55</v>
      </c>
      <c r="AV221" s="177" t="n">
        <f aca="false">SUM(AU221/AR221*100)</f>
        <v>1.704178325</v>
      </c>
      <c r="AY221" s="19" t="n">
        <v>678.55</v>
      </c>
      <c r="BB221" s="19" t="n">
        <f aca="false">SUM(AW221+AX221+AY221+AZ221+BA221)</f>
        <v>678.55</v>
      </c>
      <c r="BC221" s="143" t="n">
        <f aca="false">SUM(AU221-BB221)</f>
        <v>0</v>
      </c>
      <c r="BD221" s="0" t="n">
        <v>100000</v>
      </c>
    </row>
    <row r="222" customFormat="false" ht="12.75" hidden="false" customHeight="false" outlineLevel="0" collapsed="false">
      <c r="A222" s="193"/>
      <c r="B222" s="194"/>
      <c r="C222" s="194"/>
      <c r="D222" s="194"/>
      <c r="E222" s="194"/>
      <c r="F222" s="194"/>
      <c r="G222" s="194"/>
      <c r="H222" s="194"/>
      <c r="I222" s="195" t="n">
        <v>42141</v>
      </c>
      <c r="J222" s="196" t="s">
        <v>390</v>
      </c>
      <c r="K222" s="197"/>
      <c r="L222" s="197"/>
      <c r="M222" s="197"/>
      <c r="N222" s="197"/>
      <c r="O222" s="197"/>
      <c r="P222" s="197"/>
      <c r="Q222" s="197"/>
      <c r="R222" s="197"/>
      <c r="S222" s="197" t="n">
        <v>50000</v>
      </c>
      <c r="T222" s="197"/>
      <c r="U222" s="197"/>
      <c r="V222" s="176" t="e">
        <f aca="false">S222/P222*100</f>
        <v>#DIV/0!</v>
      </c>
      <c r="W222" s="188" t="n">
        <v>50000</v>
      </c>
      <c r="X222" s="197" t="n">
        <v>50000</v>
      </c>
      <c r="Y222" s="197" t="n">
        <v>50000</v>
      </c>
      <c r="Z222" s="197" t="n">
        <v>50000</v>
      </c>
      <c r="AA222" s="197" t="n">
        <v>0</v>
      </c>
      <c r="AB222" s="197"/>
      <c r="AC222" s="197" t="n">
        <v>0</v>
      </c>
      <c r="AD222" s="197"/>
      <c r="AE222" s="197"/>
      <c r="AF222" s="197"/>
      <c r="AG222" s="198" t="n">
        <f aca="false">SUM(AC222+AE222-AF222)</f>
        <v>0</v>
      </c>
      <c r="AH222" s="197"/>
      <c r="AI222" s="197" t="n">
        <v>0</v>
      </c>
      <c r="AJ222" s="129" t="n">
        <v>0</v>
      </c>
      <c r="AK222" s="197" t="n">
        <v>30000</v>
      </c>
      <c r="AL222" s="197"/>
      <c r="AM222" s="197"/>
      <c r="AN222" s="129" t="n">
        <f aca="false">SUM(AK222+AL222-AM222)</f>
        <v>30000</v>
      </c>
      <c r="AO222" s="176" t="n">
        <f aca="false">SUM(AN222/$AN$2)</f>
        <v>3981.68425243878</v>
      </c>
      <c r="AP222" s="131" t="n">
        <v>30000</v>
      </c>
      <c r="AQ222" s="131"/>
      <c r="AR222" s="176" t="n">
        <f aca="false">SUM(AP222/$AN$2)</f>
        <v>3981.68425243878</v>
      </c>
      <c r="AS222" s="131"/>
      <c r="AT222" s="131"/>
      <c r="AU222" s="176"/>
      <c r="AV222" s="177" t="n">
        <f aca="false">SUM(AU222/AR222*100)</f>
        <v>0</v>
      </c>
      <c r="BB222" s="19" t="n">
        <f aca="false">SUM(AW222+AX222+AY222+AZ222+BA222)</f>
        <v>0</v>
      </c>
      <c r="BC222" s="143" t="n">
        <f aca="false">SUM(AU222-BB222)</f>
        <v>0</v>
      </c>
    </row>
    <row r="223" customFormat="false" ht="12.75" hidden="false" customHeight="false" outlineLevel="0" collapsed="false">
      <c r="A223" s="178" t="s">
        <v>391</v>
      </c>
      <c r="B223" s="172"/>
      <c r="C223" s="172"/>
      <c r="D223" s="172"/>
      <c r="E223" s="172"/>
      <c r="F223" s="172"/>
      <c r="G223" s="172"/>
      <c r="H223" s="172"/>
      <c r="I223" s="185" t="s">
        <v>207</v>
      </c>
      <c r="J223" s="186" t="s">
        <v>392</v>
      </c>
      <c r="K223" s="187" t="n">
        <f aca="false">SUM(K224)</f>
        <v>170587.68</v>
      </c>
      <c r="L223" s="187" t="n">
        <f aca="false">SUM(L224)</f>
        <v>30000</v>
      </c>
      <c r="M223" s="187" t="n">
        <f aca="false">SUM(M224)</f>
        <v>30000</v>
      </c>
      <c r="N223" s="187" t="n">
        <f aca="false">SUM(N224)</f>
        <v>15000</v>
      </c>
      <c r="O223" s="187" t="n">
        <f aca="false">SUM(O224)</f>
        <v>15000</v>
      </c>
      <c r="P223" s="187" t="n">
        <f aca="false">SUM(P224)</f>
        <v>13000</v>
      </c>
      <c r="Q223" s="187" t="n">
        <f aca="false">SUM(Q224)</f>
        <v>13000</v>
      </c>
      <c r="R223" s="187" t="n">
        <f aca="false">SUM(R224)</f>
        <v>0</v>
      </c>
      <c r="S223" s="187" t="n">
        <f aca="false">SUM(S224)</f>
        <v>13000</v>
      </c>
      <c r="T223" s="187" t="n">
        <f aca="false">SUM(T224)</f>
        <v>0</v>
      </c>
      <c r="U223" s="187" t="n">
        <f aca="false">SUM(U224)</f>
        <v>0</v>
      </c>
      <c r="V223" s="187" t="n">
        <f aca="false">SUM(V224)</f>
        <v>100</v>
      </c>
      <c r="W223" s="187" t="n">
        <f aca="false">SUM(W224)</f>
        <v>15000</v>
      </c>
      <c r="X223" s="187" t="n">
        <f aca="false">SUM(X224)</f>
        <v>50000</v>
      </c>
      <c r="Y223" s="187" t="n">
        <f aca="false">SUM(Y224)</f>
        <v>50000</v>
      </c>
      <c r="Z223" s="187" t="n">
        <f aca="false">SUM(Z224)</f>
        <v>50000</v>
      </c>
      <c r="AA223" s="187" t="n">
        <f aca="false">SUM(AA224)</f>
        <v>50000</v>
      </c>
      <c r="AB223" s="187" t="n">
        <f aca="false">SUM(AB224)</f>
        <v>7230.75</v>
      </c>
      <c r="AC223" s="187" t="n">
        <f aca="false">SUM(AC224)</f>
        <v>50000</v>
      </c>
      <c r="AD223" s="187" t="n">
        <f aca="false">SUM(AD224)</f>
        <v>50000</v>
      </c>
      <c r="AE223" s="187" t="n">
        <f aca="false">SUM(AE224)</f>
        <v>0</v>
      </c>
      <c r="AF223" s="187" t="n">
        <f aca="false">SUM(AF224)</f>
        <v>0</v>
      </c>
      <c r="AG223" s="187" t="n">
        <f aca="false">SUM(AG224)</f>
        <v>50000</v>
      </c>
      <c r="AH223" s="187" t="n">
        <f aca="false">SUM(AH224)</f>
        <v>8325</v>
      </c>
      <c r="AI223" s="187" t="n">
        <f aca="false">SUM(AI224)</f>
        <v>50000</v>
      </c>
      <c r="AJ223" s="187" t="n">
        <f aca="false">SUM(AJ224)</f>
        <v>0</v>
      </c>
      <c r="AK223" s="187" t="n">
        <f aca="false">SUM(AK224)</f>
        <v>50000</v>
      </c>
      <c r="AL223" s="187" t="n">
        <f aca="false">SUM(AL224)</f>
        <v>0</v>
      </c>
      <c r="AM223" s="187" t="n">
        <f aca="false">SUM(AM224)</f>
        <v>0</v>
      </c>
      <c r="AN223" s="187" t="n">
        <f aca="false">SUM(AN224)</f>
        <v>50000</v>
      </c>
      <c r="AO223" s="176" t="n">
        <f aca="false">SUM(AN223/$AN$2)</f>
        <v>6636.1404207313</v>
      </c>
      <c r="AP223" s="188" t="n">
        <f aca="false">SUM(AP224)</f>
        <v>100000</v>
      </c>
      <c r="AQ223" s="188" t="n">
        <f aca="false">SUM(AQ224)</f>
        <v>0</v>
      </c>
      <c r="AR223" s="176" t="n">
        <f aca="false">SUM(AP223/$AN$2)</f>
        <v>13272.2808414626</v>
      </c>
      <c r="AS223" s="188" t="n">
        <f aca="false">SUM(AS224)</f>
        <v>100000</v>
      </c>
      <c r="AT223" s="188" t="n">
        <f aca="false">SUM(AT224)</f>
        <v>0</v>
      </c>
      <c r="AU223" s="176" t="n">
        <f aca="false">SUM(AU224)</f>
        <v>137.58</v>
      </c>
      <c r="AV223" s="177" t="n">
        <f aca="false">SUM(AU223/AR223*100)</f>
        <v>1.03659651</v>
      </c>
      <c r="BB223" s="19" t="n">
        <f aca="false">SUM(AW223+AX223+AY223+AZ223+BA223)</f>
        <v>0</v>
      </c>
      <c r="BC223" s="143" t="n">
        <f aca="false">SUM(AU223-BB223)</f>
        <v>137.58</v>
      </c>
    </row>
    <row r="224" customFormat="false" ht="12.75" hidden="false" customHeight="false" outlineLevel="0" collapsed="false">
      <c r="A224" s="178"/>
      <c r="B224" s="172"/>
      <c r="C224" s="172"/>
      <c r="D224" s="172"/>
      <c r="E224" s="172"/>
      <c r="F224" s="172"/>
      <c r="G224" s="172"/>
      <c r="H224" s="172"/>
      <c r="I224" s="185" t="s">
        <v>393</v>
      </c>
      <c r="J224" s="186"/>
      <c r="K224" s="187" t="n">
        <f aca="false">SUM(K226)</f>
        <v>170587.68</v>
      </c>
      <c r="L224" s="187" t="n">
        <f aca="false">SUM(L226)</f>
        <v>30000</v>
      </c>
      <c r="M224" s="187" t="n">
        <f aca="false">SUM(M226)</f>
        <v>30000</v>
      </c>
      <c r="N224" s="187" t="n">
        <f aca="false">SUM(N226)</f>
        <v>15000</v>
      </c>
      <c r="O224" s="187" t="n">
        <f aca="false">SUM(O226)</f>
        <v>15000</v>
      </c>
      <c r="P224" s="187" t="n">
        <f aca="false">SUM(P226)</f>
        <v>13000</v>
      </c>
      <c r="Q224" s="187" t="n">
        <f aca="false">SUM(Q226)</f>
        <v>13000</v>
      </c>
      <c r="R224" s="187" t="n">
        <f aca="false">SUM(R226)</f>
        <v>0</v>
      </c>
      <c r="S224" s="187" t="n">
        <f aca="false">SUM(S226)</f>
        <v>13000</v>
      </c>
      <c r="T224" s="187" t="n">
        <f aca="false">SUM(T226)</f>
        <v>0</v>
      </c>
      <c r="U224" s="187" t="n">
        <f aca="false">SUM(U226)</f>
        <v>0</v>
      </c>
      <c r="V224" s="187" t="n">
        <f aca="false">SUM(V226)</f>
        <v>100</v>
      </c>
      <c r="W224" s="187" t="n">
        <f aca="false">SUM(W226)</f>
        <v>15000</v>
      </c>
      <c r="X224" s="187" t="n">
        <f aca="false">SUM(X226)</f>
        <v>50000</v>
      </c>
      <c r="Y224" s="187" t="n">
        <f aca="false">SUM(Y226)</f>
        <v>50000</v>
      </c>
      <c r="Z224" s="187" t="n">
        <f aca="false">SUM(Z226)</f>
        <v>50000</v>
      </c>
      <c r="AA224" s="187" t="n">
        <f aca="false">SUM(AA226)</f>
        <v>50000</v>
      </c>
      <c r="AB224" s="187" t="n">
        <f aca="false">SUM(AB226)</f>
        <v>7230.75</v>
      </c>
      <c r="AC224" s="187" t="n">
        <f aca="false">SUM(AC226)</f>
        <v>50000</v>
      </c>
      <c r="AD224" s="187" t="n">
        <f aca="false">SUM(AD226)</f>
        <v>50000</v>
      </c>
      <c r="AE224" s="187" t="n">
        <f aca="false">SUM(AE226)</f>
        <v>0</v>
      </c>
      <c r="AF224" s="187" t="n">
        <f aca="false">SUM(AF226)</f>
        <v>0</v>
      </c>
      <c r="AG224" s="187" t="n">
        <f aca="false">SUM(AG226)</f>
        <v>50000</v>
      </c>
      <c r="AH224" s="187" t="n">
        <f aca="false">SUM(AH226)</f>
        <v>8325</v>
      </c>
      <c r="AI224" s="187" t="n">
        <f aca="false">SUM(AI226)</f>
        <v>50000</v>
      </c>
      <c r="AJ224" s="187" t="n">
        <f aca="false">SUM(AJ226)</f>
        <v>0</v>
      </c>
      <c r="AK224" s="187" t="n">
        <f aca="false">SUM(AK226)</f>
        <v>50000</v>
      </c>
      <c r="AL224" s="187" t="n">
        <f aca="false">SUM(AL226)</f>
        <v>0</v>
      </c>
      <c r="AM224" s="187" t="n">
        <f aca="false">SUM(AM226)</f>
        <v>0</v>
      </c>
      <c r="AN224" s="187" t="n">
        <f aca="false">SUM(AN226)</f>
        <v>50000</v>
      </c>
      <c r="AO224" s="176" t="n">
        <f aca="false">SUM(AN224/$AN$2)</f>
        <v>6636.1404207313</v>
      </c>
      <c r="AP224" s="188" t="n">
        <f aca="false">SUM(AP226)</f>
        <v>100000</v>
      </c>
      <c r="AQ224" s="188" t="n">
        <f aca="false">SUM(AQ226)</f>
        <v>0</v>
      </c>
      <c r="AR224" s="176" t="n">
        <f aca="false">SUM(AP224/$AN$2)</f>
        <v>13272.2808414626</v>
      </c>
      <c r="AS224" s="188" t="n">
        <f aca="false">SUM(AS226)</f>
        <v>100000</v>
      </c>
      <c r="AT224" s="188" t="n">
        <f aca="false">SUM(AT226)</f>
        <v>0</v>
      </c>
      <c r="AU224" s="176" t="n">
        <f aca="false">SUM(AU225)</f>
        <v>137.58</v>
      </c>
      <c r="AV224" s="177" t="n">
        <f aca="false">SUM(AU224/AR224*100)</f>
        <v>1.03659651</v>
      </c>
      <c r="BB224" s="19" t="n">
        <f aca="false">SUM(AW224+AX224+AY224+AZ224+BA224)</f>
        <v>0</v>
      </c>
      <c r="BC224" s="143" t="n">
        <f aca="false">SUM(AU224-BB224)</f>
        <v>137.58</v>
      </c>
    </row>
    <row r="225" customFormat="false" ht="12.75" hidden="false" customHeight="false" outlineLevel="0" collapsed="false">
      <c r="A225" s="178"/>
      <c r="B225" s="172" t="s">
        <v>229</v>
      </c>
      <c r="C225" s="172"/>
      <c r="D225" s="172"/>
      <c r="E225" s="172"/>
      <c r="F225" s="172"/>
      <c r="G225" s="172"/>
      <c r="H225" s="172"/>
      <c r="I225" s="201" t="s">
        <v>230</v>
      </c>
      <c r="J225" s="186" t="s">
        <v>28</v>
      </c>
      <c r="K225" s="187"/>
      <c r="L225" s="187"/>
      <c r="M225" s="187"/>
      <c r="N225" s="187"/>
      <c r="O225" s="187"/>
      <c r="P225" s="187"/>
      <c r="Q225" s="187"/>
      <c r="R225" s="187"/>
      <c r="S225" s="187"/>
      <c r="T225" s="187"/>
      <c r="U225" s="187"/>
      <c r="V225" s="187"/>
      <c r="W225" s="187"/>
      <c r="X225" s="187"/>
      <c r="Y225" s="187"/>
      <c r="Z225" s="187"/>
      <c r="AA225" s="187"/>
      <c r="AB225" s="187"/>
      <c r="AC225" s="187"/>
      <c r="AD225" s="187"/>
      <c r="AE225" s="187"/>
      <c r="AF225" s="187"/>
      <c r="AG225" s="187"/>
      <c r="AH225" s="187"/>
      <c r="AI225" s="187"/>
      <c r="AJ225" s="187"/>
      <c r="AK225" s="187"/>
      <c r="AL225" s="187"/>
      <c r="AM225" s="187"/>
      <c r="AN225" s="187"/>
      <c r="AO225" s="176" t="n">
        <f aca="false">SUM(AN225/$AN$2)</f>
        <v>0</v>
      </c>
      <c r="AP225" s="188" t="n">
        <v>100000</v>
      </c>
      <c r="AQ225" s="188"/>
      <c r="AR225" s="176" t="n">
        <f aca="false">SUM(AP225/$AN$2)</f>
        <v>13272.2808414626</v>
      </c>
      <c r="AS225" s="188"/>
      <c r="AT225" s="188"/>
      <c r="AU225" s="176" t="n">
        <f aca="false">SUM(AU226)</f>
        <v>137.58</v>
      </c>
      <c r="AV225" s="177" t="n">
        <f aca="false">SUM(AU225/AR225*100)</f>
        <v>1.03659651</v>
      </c>
      <c r="BC225" s="143" t="n">
        <f aca="false">SUM(AU225-BB225)</f>
        <v>137.58</v>
      </c>
    </row>
    <row r="226" customFormat="false" ht="12.75" hidden="false" customHeight="false" outlineLevel="0" collapsed="false">
      <c r="A226" s="189"/>
      <c r="B226" s="190"/>
      <c r="C226" s="190"/>
      <c r="D226" s="190"/>
      <c r="E226" s="190"/>
      <c r="F226" s="190"/>
      <c r="G226" s="190"/>
      <c r="H226" s="190"/>
      <c r="I226" s="191" t="n">
        <v>3</v>
      </c>
      <c r="J226" s="84" t="s">
        <v>64</v>
      </c>
      <c r="K226" s="192" t="n">
        <f aca="false">SUM(K227)</f>
        <v>170587.68</v>
      </c>
      <c r="L226" s="192" t="n">
        <f aca="false">SUM(L227)</f>
        <v>30000</v>
      </c>
      <c r="M226" s="192" t="n">
        <f aca="false">SUM(M227)</f>
        <v>30000</v>
      </c>
      <c r="N226" s="192" t="n">
        <f aca="false">SUM(N227)</f>
        <v>15000</v>
      </c>
      <c r="O226" s="192" t="n">
        <f aca="false">SUM(O227)</f>
        <v>15000</v>
      </c>
      <c r="P226" s="192" t="n">
        <f aca="false">SUM(P227)</f>
        <v>13000</v>
      </c>
      <c r="Q226" s="192" t="n">
        <f aca="false">SUM(Q227)</f>
        <v>13000</v>
      </c>
      <c r="R226" s="192" t="n">
        <f aca="false">SUM(R227)</f>
        <v>0</v>
      </c>
      <c r="S226" s="192" t="n">
        <f aca="false">SUM(S227)</f>
        <v>13000</v>
      </c>
      <c r="T226" s="192" t="n">
        <f aca="false">SUM(T227)</f>
        <v>0</v>
      </c>
      <c r="U226" s="192" t="n">
        <f aca="false">SUM(U227)</f>
        <v>0</v>
      </c>
      <c r="V226" s="192" t="n">
        <f aca="false">SUM(V227)</f>
        <v>100</v>
      </c>
      <c r="W226" s="192" t="n">
        <f aca="false">SUM(W227)</f>
        <v>15000</v>
      </c>
      <c r="X226" s="192" t="n">
        <f aca="false">SUM(X227)</f>
        <v>50000</v>
      </c>
      <c r="Y226" s="192" t="n">
        <f aca="false">SUM(Y227)</f>
        <v>50000</v>
      </c>
      <c r="Z226" s="192" t="n">
        <f aca="false">SUM(Z227)</f>
        <v>50000</v>
      </c>
      <c r="AA226" s="192" t="n">
        <f aca="false">SUM(AA227)</f>
        <v>50000</v>
      </c>
      <c r="AB226" s="192" t="n">
        <f aca="false">SUM(AB227)</f>
        <v>7230.75</v>
      </c>
      <c r="AC226" s="192" t="n">
        <f aca="false">SUM(AC227)</f>
        <v>50000</v>
      </c>
      <c r="AD226" s="192" t="n">
        <f aca="false">SUM(AD227)</f>
        <v>50000</v>
      </c>
      <c r="AE226" s="192" t="n">
        <f aca="false">SUM(AE227)</f>
        <v>0</v>
      </c>
      <c r="AF226" s="192" t="n">
        <f aca="false">SUM(AF227)</f>
        <v>0</v>
      </c>
      <c r="AG226" s="192" t="n">
        <f aca="false">SUM(AG227)</f>
        <v>50000</v>
      </c>
      <c r="AH226" s="192" t="n">
        <f aca="false">SUM(AH227)</f>
        <v>8325</v>
      </c>
      <c r="AI226" s="192" t="n">
        <f aca="false">SUM(AI227)</f>
        <v>50000</v>
      </c>
      <c r="AJ226" s="192" t="n">
        <f aca="false">SUM(AJ227)</f>
        <v>0</v>
      </c>
      <c r="AK226" s="192" t="n">
        <f aca="false">SUM(AK227)</f>
        <v>50000</v>
      </c>
      <c r="AL226" s="192" t="n">
        <f aca="false">SUM(AL227)</f>
        <v>0</v>
      </c>
      <c r="AM226" s="192" t="n">
        <f aca="false">SUM(AM227)</f>
        <v>0</v>
      </c>
      <c r="AN226" s="192" t="n">
        <f aca="false">SUM(AN227)</f>
        <v>50000</v>
      </c>
      <c r="AO226" s="176" t="n">
        <f aca="false">SUM(AN226/$AN$2)</f>
        <v>6636.1404207313</v>
      </c>
      <c r="AP226" s="176" t="n">
        <f aca="false">SUM(AP227)</f>
        <v>100000</v>
      </c>
      <c r="AQ226" s="176" t="n">
        <f aca="false">SUM(AQ227)</f>
        <v>0</v>
      </c>
      <c r="AR226" s="176" t="n">
        <f aca="false">SUM(AP226/$AN$2)</f>
        <v>13272.2808414626</v>
      </c>
      <c r="AS226" s="176" t="n">
        <f aca="false">SUM(AS227)</f>
        <v>100000</v>
      </c>
      <c r="AT226" s="176" t="n">
        <f aca="false">SUM(AT227)</f>
        <v>0</v>
      </c>
      <c r="AU226" s="176" t="n">
        <f aca="false">SUM(AU227)</f>
        <v>137.58</v>
      </c>
      <c r="AV226" s="177" t="n">
        <f aca="false">SUM(AU226/AR226*100)</f>
        <v>1.03659651</v>
      </c>
      <c r="BB226" s="19" t="n">
        <f aca="false">SUM(AW226+AX226+AY226+AZ226+BA226)</f>
        <v>0</v>
      </c>
      <c r="BC226" s="143" t="n">
        <f aca="false">SUM(AU226-BB226)</f>
        <v>137.58</v>
      </c>
    </row>
    <row r="227" customFormat="false" ht="12.75" hidden="false" customHeight="false" outlineLevel="0" collapsed="false">
      <c r="A227" s="189"/>
      <c r="B227" s="190"/>
      <c r="C227" s="190"/>
      <c r="D227" s="190"/>
      <c r="E227" s="190"/>
      <c r="F227" s="190"/>
      <c r="G227" s="190"/>
      <c r="H227" s="190"/>
      <c r="I227" s="191" t="n">
        <v>32</v>
      </c>
      <c r="J227" s="84" t="s">
        <v>66</v>
      </c>
      <c r="K227" s="192" t="n">
        <f aca="false">SUM(K228)</f>
        <v>170587.68</v>
      </c>
      <c r="L227" s="192" t="n">
        <f aca="false">SUM(L228)</f>
        <v>30000</v>
      </c>
      <c r="M227" s="192" t="n">
        <f aca="false">SUM(M228)</f>
        <v>30000</v>
      </c>
      <c r="N227" s="192" t="n">
        <f aca="false">SUM(N228)</f>
        <v>15000</v>
      </c>
      <c r="O227" s="192" t="n">
        <f aca="false">SUM(O228)</f>
        <v>15000</v>
      </c>
      <c r="P227" s="192" t="n">
        <f aca="false">SUM(P228)</f>
        <v>13000</v>
      </c>
      <c r="Q227" s="192" t="n">
        <f aca="false">SUM(Q228)</f>
        <v>13000</v>
      </c>
      <c r="R227" s="192" t="n">
        <f aca="false">SUM(R228)</f>
        <v>0</v>
      </c>
      <c r="S227" s="192" t="n">
        <f aca="false">SUM(S228)</f>
        <v>13000</v>
      </c>
      <c r="T227" s="192" t="n">
        <f aca="false">SUM(T228)</f>
        <v>0</v>
      </c>
      <c r="U227" s="192" t="n">
        <f aca="false">SUM(U228)</f>
        <v>0</v>
      </c>
      <c r="V227" s="192" t="n">
        <f aca="false">SUM(V228)</f>
        <v>100</v>
      </c>
      <c r="W227" s="192" t="n">
        <f aca="false">SUM(W228)</f>
        <v>15000</v>
      </c>
      <c r="X227" s="192" t="n">
        <f aca="false">SUM(X228)</f>
        <v>50000</v>
      </c>
      <c r="Y227" s="192" t="n">
        <f aca="false">SUM(Y228+Y230)</f>
        <v>50000</v>
      </c>
      <c r="Z227" s="192" t="n">
        <f aca="false">SUM(Z228+Z230)</f>
        <v>50000</v>
      </c>
      <c r="AA227" s="192" t="n">
        <f aca="false">SUM(AA228+AA230)</f>
        <v>50000</v>
      </c>
      <c r="AB227" s="192" t="n">
        <f aca="false">SUM(AB228+AB230)</f>
        <v>7230.75</v>
      </c>
      <c r="AC227" s="192" t="n">
        <f aca="false">SUM(AC228+AC230)</f>
        <v>50000</v>
      </c>
      <c r="AD227" s="192" t="n">
        <f aca="false">SUM(AD228+AD230)</f>
        <v>50000</v>
      </c>
      <c r="AE227" s="192" t="n">
        <f aca="false">SUM(AE228+AE230)</f>
        <v>0</v>
      </c>
      <c r="AF227" s="192" t="n">
        <f aca="false">SUM(AF228+AF230)</f>
        <v>0</v>
      </c>
      <c r="AG227" s="192" t="n">
        <f aca="false">SUM(AG228+AG230)</f>
        <v>50000</v>
      </c>
      <c r="AH227" s="192" t="n">
        <f aca="false">SUM(AH228+AH230)</f>
        <v>8325</v>
      </c>
      <c r="AI227" s="192" t="n">
        <f aca="false">SUM(AI228+AI230)</f>
        <v>50000</v>
      </c>
      <c r="AJ227" s="192" t="n">
        <f aca="false">SUM(AJ228+AJ230)</f>
        <v>0</v>
      </c>
      <c r="AK227" s="192" t="n">
        <f aca="false">SUM(AK228+AK230)</f>
        <v>50000</v>
      </c>
      <c r="AL227" s="192" t="n">
        <f aca="false">SUM(AL228+AL230)</f>
        <v>0</v>
      </c>
      <c r="AM227" s="192" t="n">
        <f aca="false">SUM(AM228+AM230)</f>
        <v>0</v>
      </c>
      <c r="AN227" s="192" t="n">
        <f aca="false">SUM(AN228+AN230)</f>
        <v>50000</v>
      </c>
      <c r="AO227" s="176" t="n">
        <f aca="false">SUM(AN227/$AN$2)</f>
        <v>6636.1404207313</v>
      </c>
      <c r="AP227" s="176" t="n">
        <f aca="false">SUM(AP228+AP230)</f>
        <v>100000</v>
      </c>
      <c r="AQ227" s="176"/>
      <c r="AR227" s="176" t="n">
        <f aca="false">SUM(AP227/$AN$2)</f>
        <v>13272.2808414626</v>
      </c>
      <c r="AS227" s="176" t="n">
        <v>100000</v>
      </c>
      <c r="AT227" s="176"/>
      <c r="AU227" s="176" t="n">
        <f aca="false">SUM(AU228+AU230)</f>
        <v>137.58</v>
      </c>
      <c r="AV227" s="177" t="n">
        <f aca="false">SUM(AU227/AR227*100)</f>
        <v>1.03659651</v>
      </c>
      <c r="BB227" s="19" t="n">
        <f aca="false">SUM(AW227+AX227+AY227+AZ227+BA227)</f>
        <v>0</v>
      </c>
      <c r="BC227" s="143" t="n">
        <f aca="false">SUM(AU227-BB227)</f>
        <v>137.58</v>
      </c>
    </row>
    <row r="228" s="177" customFormat="true" ht="12.75" hidden="true" customHeight="false" outlineLevel="0" collapsed="false">
      <c r="I228" s="177" t="n">
        <v>322</v>
      </c>
      <c r="J228" s="177" t="s">
        <v>394</v>
      </c>
      <c r="K228" s="177" t="n">
        <f aca="false">SUM(K231)</f>
        <v>170587.68</v>
      </c>
      <c r="L228" s="177" t="n">
        <f aca="false">SUM(L231)</f>
        <v>30000</v>
      </c>
      <c r="M228" s="177" t="n">
        <f aca="false">SUM(M231)</f>
        <v>30000</v>
      </c>
      <c r="N228" s="177" t="n">
        <f aca="false">SUM(N231)</f>
        <v>15000</v>
      </c>
      <c r="O228" s="177" t="n">
        <f aca="false">SUM(O231)</f>
        <v>15000</v>
      </c>
      <c r="P228" s="177" t="n">
        <f aca="false">SUM(P231)</f>
        <v>13000</v>
      </c>
      <c r="Q228" s="177" t="n">
        <f aca="false">SUM(Q231)</f>
        <v>13000</v>
      </c>
      <c r="R228" s="177" t="n">
        <f aca="false">SUM(R231)</f>
        <v>0</v>
      </c>
      <c r="S228" s="177" t="n">
        <f aca="false">SUM(S231)</f>
        <v>13000</v>
      </c>
      <c r="T228" s="177" t="n">
        <f aca="false">SUM(T231)</f>
        <v>0</v>
      </c>
      <c r="U228" s="177" t="n">
        <f aca="false">SUM(U231)</f>
        <v>0</v>
      </c>
      <c r="V228" s="177" t="n">
        <f aca="false">SUM(V231)</f>
        <v>100</v>
      </c>
      <c r="W228" s="177" t="n">
        <f aca="false">SUM(W231)</f>
        <v>15000</v>
      </c>
      <c r="X228" s="177" t="n">
        <f aca="false">SUM(X231)</f>
        <v>50000</v>
      </c>
      <c r="Y228" s="177" t="n">
        <f aca="false">SUM(Y229)</f>
        <v>0</v>
      </c>
      <c r="Z228" s="177" t="n">
        <f aca="false">SUM(Z229)</f>
        <v>0</v>
      </c>
      <c r="AA228" s="177" t="n">
        <v>0</v>
      </c>
      <c r="AB228" s="177" t="n">
        <f aca="false">SUM(AB229)</f>
        <v>3818.25</v>
      </c>
      <c r="AC228" s="177" t="n">
        <v>0</v>
      </c>
      <c r="AG228" s="177" t="n">
        <f aca="false">SUM(AC228+AE228-AF228)</f>
        <v>0</v>
      </c>
      <c r="AN228" s="177" t="n">
        <f aca="false">SUM(AK228+AL228-AM228)</f>
        <v>0</v>
      </c>
      <c r="AO228" s="177" t="n">
        <f aca="false">SUM(AN228/$AN$2)</f>
        <v>0</v>
      </c>
      <c r="AR228" s="177" t="n">
        <f aca="false">SUM(AP228/$AN$2)</f>
        <v>0</v>
      </c>
      <c r="AV228" s="177" t="e">
        <f aca="false">SUM(AU228/AR228*100)</f>
        <v>#DIV/0!</v>
      </c>
      <c r="BB228" s="177" t="n">
        <f aca="false">SUM(AW228+AX228+AY228+AZ228+BA228)</f>
        <v>0</v>
      </c>
      <c r="BC228" s="143" t="n">
        <f aca="false">SUM(AU228-BB228)</f>
        <v>0</v>
      </c>
    </row>
    <row r="229" s="177" customFormat="true" ht="12.75" hidden="true" customHeight="false" outlineLevel="0" collapsed="false">
      <c r="I229" s="177" t="n">
        <v>32241</v>
      </c>
      <c r="J229" s="177" t="s">
        <v>395</v>
      </c>
      <c r="AA229" s="177" t="n">
        <v>0</v>
      </c>
      <c r="AB229" s="177" t="n">
        <v>3818.25</v>
      </c>
      <c r="AC229" s="177" t="n">
        <v>0</v>
      </c>
      <c r="AG229" s="177" t="n">
        <f aca="false">SUM(AC229+AE229-AF229)</f>
        <v>0</v>
      </c>
      <c r="AN229" s="177" t="n">
        <f aca="false">SUM(AK229+AL229-AM229)</f>
        <v>0</v>
      </c>
      <c r="AO229" s="177" t="n">
        <f aca="false">SUM(AN229/$AN$2)</f>
        <v>0</v>
      </c>
      <c r="AR229" s="177" t="n">
        <f aca="false">SUM(AP229/$AN$2)</f>
        <v>0</v>
      </c>
      <c r="AV229" s="177" t="e">
        <f aca="false">SUM(AU229/AR229*100)</f>
        <v>#DIV/0!</v>
      </c>
      <c r="BB229" s="177" t="n">
        <f aca="false">SUM(AW229+AX229+AY229+AZ229+BA229)</f>
        <v>0</v>
      </c>
      <c r="BC229" s="143" t="n">
        <f aca="false">SUM(AU229-BB229)</f>
        <v>0</v>
      </c>
    </row>
    <row r="230" customFormat="false" ht="12.75" hidden="false" customHeight="false" outlineLevel="0" collapsed="false">
      <c r="A230" s="193"/>
      <c r="B230" s="194" t="s">
        <v>83</v>
      </c>
      <c r="C230" s="194"/>
      <c r="D230" s="194"/>
      <c r="E230" s="194"/>
      <c r="F230" s="194"/>
      <c r="G230" s="194"/>
      <c r="H230" s="194"/>
      <c r="I230" s="195" t="n">
        <v>323</v>
      </c>
      <c r="J230" s="196" t="s">
        <v>260</v>
      </c>
      <c r="K230" s="197"/>
      <c r="L230" s="197"/>
      <c r="M230" s="197"/>
      <c r="N230" s="197"/>
      <c r="O230" s="197"/>
      <c r="P230" s="197"/>
      <c r="Q230" s="197"/>
      <c r="R230" s="197"/>
      <c r="S230" s="197"/>
      <c r="T230" s="197"/>
      <c r="U230" s="197"/>
      <c r="V230" s="176"/>
      <c r="W230" s="188"/>
      <c r="X230" s="188"/>
      <c r="Y230" s="188" t="n">
        <f aca="false">SUM(Y231)</f>
        <v>50000</v>
      </c>
      <c r="Z230" s="188" t="n">
        <f aca="false">SUM(Z231)</f>
        <v>50000</v>
      </c>
      <c r="AA230" s="188" t="n">
        <f aca="false">SUM(AA231)</f>
        <v>50000</v>
      </c>
      <c r="AB230" s="188" t="n">
        <f aca="false">SUM(AB231)</f>
        <v>3412.5</v>
      </c>
      <c r="AC230" s="188" t="n">
        <f aca="false">SUM(AC231)</f>
        <v>50000</v>
      </c>
      <c r="AD230" s="188" t="n">
        <f aca="false">SUM(AD231)</f>
        <v>50000</v>
      </c>
      <c r="AE230" s="188" t="n">
        <f aca="false">SUM(AE231)</f>
        <v>0</v>
      </c>
      <c r="AF230" s="188" t="n">
        <f aca="false">SUM(AF231)</f>
        <v>0</v>
      </c>
      <c r="AG230" s="188" t="n">
        <f aca="false">SUM(AG231)</f>
        <v>50000</v>
      </c>
      <c r="AH230" s="188" t="n">
        <f aca="false">SUM(AH231)</f>
        <v>8325</v>
      </c>
      <c r="AI230" s="188" t="n">
        <f aca="false">SUM(AI231)</f>
        <v>50000</v>
      </c>
      <c r="AJ230" s="188" t="n">
        <f aca="false">SUM(AJ231)</f>
        <v>0</v>
      </c>
      <c r="AK230" s="188" t="n">
        <f aca="false">SUM(AK231)</f>
        <v>50000</v>
      </c>
      <c r="AL230" s="188" t="n">
        <f aca="false">SUM(AL231)</f>
        <v>0</v>
      </c>
      <c r="AM230" s="188" t="n">
        <f aca="false">SUM(AM231)</f>
        <v>0</v>
      </c>
      <c r="AN230" s="188" t="n">
        <f aca="false">SUM(AN231)</f>
        <v>50000</v>
      </c>
      <c r="AO230" s="176" t="n">
        <f aca="false">SUM(AN230/$AN$2)</f>
        <v>6636.1404207313</v>
      </c>
      <c r="AP230" s="188" t="n">
        <f aca="false">SUM(AP231)</f>
        <v>100000</v>
      </c>
      <c r="AQ230" s="188"/>
      <c r="AR230" s="176" t="n">
        <f aca="false">SUM(AP230/$AN$2)</f>
        <v>13272.2808414626</v>
      </c>
      <c r="AS230" s="188"/>
      <c r="AT230" s="188"/>
      <c r="AU230" s="176" t="n">
        <f aca="false">SUM(AU231)</f>
        <v>137.58</v>
      </c>
      <c r="AV230" s="177" t="n">
        <f aca="false">SUM(AU230/AR230*100)</f>
        <v>1.03659651</v>
      </c>
      <c r="BB230" s="19" t="n">
        <f aca="false">SUM(AW230+AX230+AY230+AZ230+BA230)</f>
        <v>0</v>
      </c>
      <c r="BC230" s="143" t="n">
        <f aca="false">SUM(AU230-BB230)</f>
        <v>137.58</v>
      </c>
    </row>
    <row r="231" customFormat="false" ht="12.75" hidden="false" customHeight="false" outlineLevel="0" collapsed="false">
      <c r="A231" s="193"/>
      <c r="B231" s="194"/>
      <c r="C231" s="194"/>
      <c r="D231" s="194"/>
      <c r="E231" s="194"/>
      <c r="F231" s="194"/>
      <c r="G231" s="194"/>
      <c r="H231" s="194"/>
      <c r="I231" s="195" t="n">
        <v>32329</v>
      </c>
      <c r="J231" s="196" t="s">
        <v>396</v>
      </c>
      <c r="K231" s="197" t="n">
        <v>170587.68</v>
      </c>
      <c r="L231" s="197" t="n">
        <v>30000</v>
      </c>
      <c r="M231" s="197" t="n">
        <v>30000</v>
      </c>
      <c r="N231" s="197" t="n">
        <v>15000</v>
      </c>
      <c r="O231" s="197" t="n">
        <v>15000</v>
      </c>
      <c r="P231" s="197" t="n">
        <v>13000</v>
      </c>
      <c r="Q231" s="197" t="n">
        <v>13000</v>
      </c>
      <c r="R231" s="197"/>
      <c r="S231" s="197" t="n">
        <v>13000</v>
      </c>
      <c r="T231" s="197"/>
      <c r="U231" s="197"/>
      <c r="V231" s="176" t="n">
        <f aca="false">S231/P231*100</f>
        <v>100</v>
      </c>
      <c r="W231" s="188" t="n">
        <v>15000</v>
      </c>
      <c r="X231" s="197" t="n">
        <v>50000</v>
      </c>
      <c r="Y231" s="197" t="n">
        <v>50000</v>
      </c>
      <c r="Z231" s="197" t="n">
        <v>50000</v>
      </c>
      <c r="AA231" s="197" t="n">
        <v>50000</v>
      </c>
      <c r="AB231" s="197" t="n">
        <v>3412.5</v>
      </c>
      <c r="AC231" s="197" t="n">
        <v>50000</v>
      </c>
      <c r="AD231" s="197" t="n">
        <v>50000</v>
      </c>
      <c r="AE231" s="197"/>
      <c r="AF231" s="197"/>
      <c r="AG231" s="198" t="n">
        <f aca="false">SUM(AD231+AE231-AF231)</f>
        <v>50000</v>
      </c>
      <c r="AH231" s="197" t="n">
        <v>8325</v>
      </c>
      <c r="AI231" s="197" t="n">
        <v>50000</v>
      </c>
      <c r="AJ231" s="129" t="n">
        <v>0</v>
      </c>
      <c r="AK231" s="197" t="n">
        <v>50000</v>
      </c>
      <c r="AL231" s="197"/>
      <c r="AM231" s="197"/>
      <c r="AN231" s="129" t="n">
        <f aca="false">SUM(AK231+AL231-AM231)</f>
        <v>50000</v>
      </c>
      <c r="AO231" s="176" t="n">
        <f aca="false">SUM(AN231/$AN$2)</f>
        <v>6636.1404207313</v>
      </c>
      <c r="AP231" s="131" t="n">
        <v>100000</v>
      </c>
      <c r="AQ231" s="131"/>
      <c r="AR231" s="176" t="n">
        <f aca="false">SUM(AP231/$AN$2)</f>
        <v>13272.2808414626</v>
      </c>
      <c r="AS231" s="131"/>
      <c r="AT231" s="131"/>
      <c r="AU231" s="176" t="n">
        <v>137.58</v>
      </c>
      <c r="AV231" s="177" t="n">
        <f aca="false">SUM(AU231/AR231*100)</f>
        <v>1.03659651</v>
      </c>
      <c r="AX231" s="19" t="n">
        <v>137.58</v>
      </c>
      <c r="BB231" s="19" t="n">
        <f aca="false">SUM(AW231+AX231+AY231+AZ231+BA231)</f>
        <v>137.58</v>
      </c>
      <c r="BC231" s="143" t="n">
        <f aca="false">SUM(AU231-BB231)</f>
        <v>0</v>
      </c>
    </row>
    <row r="232" customFormat="false" ht="12.75" hidden="false" customHeight="false" outlineLevel="0" collapsed="false">
      <c r="A232" s="184" t="s">
        <v>397</v>
      </c>
      <c r="B232" s="209"/>
      <c r="C232" s="209"/>
      <c r="D232" s="209"/>
      <c r="E232" s="209"/>
      <c r="F232" s="209"/>
      <c r="G232" s="209"/>
      <c r="H232" s="209"/>
      <c r="I232" s="173" t="s">
        <v>398</v>
      </c>
      <c r="J232" s="174" t="s">
        <v>399</v>
      </c>
      <c r="K232" s="175" t="e">
        <f aca="false">SUM(K233+#REF!+#REF!+#REF!+#REF!)</f>
        <v>#REF!</v>
      </c>
      <c r="L232" s="175" t="e">
        <f aca="false">SUM(L233+#REF!+#REF!+#REF!+#REF!)</f>
        <v>#REF!</v>
      </c>
      <c r="M232" s="175" t="e">
        <f aca="false">SUM(M233+#REF!+#REF!+#REF!+#REF!)</f>
        <v>#REF!</v>
      </c>
      <c r="N232" s="175" t="n">
        <f aca="false">SUM(N233)</f>
        <v>400000</v>
      </c>
      <c r="O232" s="175" t="n">
        <f aca="false">SUM(O233)</f>
        <v>400000</v>
      </c>
      <c r="P232" s="175" t="n">
        <f aca="false">SUM(P233)</f>
        <v>500000</v>
      </c>
      <c r="Q232" s="175" t="n">
        <f aca="false">SUM(Q233)</f>
        <v>500000</v>
      </c>
      <c r="R232" s="175" t="n">
        <f aca="false">SUM(R233)</f>
        <v>0</v>
      </c>
      <c r="S232" s="175" t="n">
        <f aca="false">SUM(S233)</f>
        <v>500000</v>
      </c>
      <c r="T232" s="175" t="n">
        <f aca="false">SUM(T233)</f>
        <v>0</v>
      </c>
      <c r="U232" s="175" t="n">
        <f aca="false">SUM(U233)</f>
        <v>0</v>
      </c>
      <c r="V232" s="175" t="n">
        <f aca="false">SUM(V233)</f>
        <v>100</v>
      </c>
      <c r="W232" s="175" t="n">
        <f aca="false">SUM(W233)</f>
        <v>625000</v>
      </c>
      <c r="X232" s="175" t="n">
        <f aca="false">SUM(X233)</f>
        <v>200000</v>
      </c>
      <c r="Y232" s="175" t="n">
        <f aca="false">SUM(Y233+Y246)</f>
        <v>100000</v>
      </c>
      <c r="Z232" s="175" t="n">
        <f aca="false">SUM(Z233+Z246)</f>
        <v>500000</v>
      </c>
      <c r="AA232" s="175" t="n">
        <f aca="false">SUM(AA233+AA246)</f>
        <v>150000</v>
      </c>
      <c r="AB232" s="175" t="n">
        <f aca="false">SUM(AB233+AB246)</f>
        <v>0</v>
      </c>
      <c r="AC232" s="175" t="n">
        <f aca="false">SUM(AC233+AC246)</f>
        <v>250000</v>
      </c>
      <c r="AD232" s="175" t="n">
        <f aca="false">SUM(AD233+AD246)</f>
        <v>250000</v>
      </c>
      <c r="AE232" s="175" t="n">
        <f aca="false">SUM(AE233+AE246)</f>
        <v>0</v>
      </c>
      <c r="AF232" s="175" t="n">
        <f aca="false">SUM(AF233+AF246)</f>
        <v>0</v>
      </c>
      <c r="AG232" s="175" t="n">
        <f aca="false">SUM(AG233+AG246)</f>
        <v>250000</v>
      </c>
      <c r="AH232" s="175" t="n">
        <f aca="false">SUM(AH233+AH246)</f>
        <v>143600</v>
      </c>
      <c r="AI232" s="175" t="n">
        <f aca="false">SUM(AI233+AI246)</f>
        <v>350000</v>
      </c>
      <c r="AJ232" s="175" t="n">
        <f aca="false">SUM(AJ233+AJ246)</f>
        <v>19017.5</v>
      </c>
      <c r="AK232" s="175" t="n">
        <f aca="false">SUM(AK233+AK246)</f>
        <v>3770000</v>
      </c>
      <c r="AL232" s="175" t="n">
        <f aca="false">SUM(AL233+AL246)</f>
        <v>450000</v>
      </c>
      <c r="AM232" s="175" t="n">
        <f aca="false">SUM(AM233+AM246)</f>
        <v>0</v>
      </c>
      <c r="AN232" s="175" t="n">
        <f aca="false">SUM(AN233+AN246)</f>
        <v>4220000</v>
      </c>
      <c r="AO232" s="176" t="n">
        <f aca="false">SUM(AN232/$AN$2)</f>
        <v>560090.251509722</v>
      </c>
      <c r="AP232" s="176" t="n">
        <f aca="false">SUM(AP233+AP246)</f>
        <v>6670000</v>
      </c>
      <c r="AQ232" s="176" t="n">
        <f aca="false">SUM(AQ233+AQ246)</f>
        <v>0</v>
      </c>
      <c r="AR232" s="176" t="n">
        <f aca="false">SUM(AP232/$AN$2)</f>
        <v>885261.132125556</v>
      </c>
      <c r="AS232" s="176" t="n">
        <f aca="false">SUM(AS233+AS246)</f>
        <v>6700000</v>
      </c>
      <c r="AT232" s="176" t="n">
        <f aca="false">SUM(AT233+AT246)</f>
        <v>0</v>
      </c>
      <c r="AU232" s="176" t="n">
        <f aca="false">SUM(AU233+AU246)</f>
        <v>0</v>
      </c>
      <c r="AV232" s="177" t="n">
        <f aca="false">SUM(AU232/AR232*100)</f>
        <v>0</v>
      </c>
      <c r="BB232" s="19" t="n">
        <f aca="false">SUM(AW232+AX232+AY232+AZ232+BA232)</f>
        <v>0</v>
      </c>
      <c r="BC232" s="143" t="n">
        <f aca="false">SUM(AU232-BB232)</f>
        <v>0</v>
      </c>
    </row>
    <row r="233" customFormat="false" ht="12.75" hidden="false" customHeight="false" outlineLevel="0" collapsed="false">
      <c r="A233" s="178" t="s">
        <v>400</v>
      </c>
      <c r="B233" s="172"/>
      <c r="C233" s="172"/>
      <c r="D233" s="172"/>
      <c r="E233" s="172"/>
      <c r="F233" s="172"/>
      <c r="G233" s="172"/>
      <c r="H233" s="172"/>
      <c r="I233" s="185" t="s">
        <v>314</v>
      </c>
      <c r="J233" s="186" t="s">
        <v>401</v>
      </c>
      <c r="K233" s="187" t="e">
        <f aca="false">SUM(K238)</f>
        <v>#REF!</v>
      </c>
      <c r="L233" s="187" t="e">
        <f aca="false">SUM(L238)</f>
        <v>#REF!</v>
      </c>
      <c r="M233" s="187" t="e">
        <f aca="false">SUM(M238)</f>
        <v>#REF!</v>
      </c>
      <c r="N233" s="187" t="n">
        <f aca="false">SUM(N238)</f>
        <v>400000</v>
      </c>
      <c r="O233" s="187" t="n">
        <f aca="false">SUM(O238)</f>
        <v>400000</v>
      </c>
      <c r="P233" s="187" t="n">
        <f aca="false">SUM(P238)</f>
        <v>500000</v>
      </c>
      <c r="Q233" s="187" t="n">
        <f aca="false">SUM(Q238)</f>
        <v>500000</v>
      </c>
      <c r="R233" s="187" t="n">
        <f aca="false">SUM(R238)</f>
        <v>0</v>
      </c>
      <c r="S233" s="187" t="n">
        <f aca="false">SUM(S238)</f>
        <v>500000</v>
      </c>
      <c r="T233" s="187" t="n">
        <f aca="false">SUM(T238)</f>
        <v>0</v>
      </c>
      <c r="U233" s="187" t="n">
        <f aca="false">SUM(U238)</f>
        <v>0</v>
      </c>
      <c r="V233" s="187" t="n">
        <f aca="false">SUM(V238)</f>
        <v>100</v>
      </c>
      <c r="W233" s="187" t="n">
        <f aca="false">SUM(W238)</f>
        <v>625000</v>
      </c>
      <c r="X233" s="187" t="n">
        <f aca="false">SUM(X238)</f>
        <v>200000</v>
      </c>
      <c r="Y233" s="187" t="n">
        <f aca="false">SUM(Y238)</f>
        <v>50000</v>
      </c>
      <c r="Z233" s="187" t="n">
        <f aca="false">SUM(Z238)</f>
        <v>50000</v>
      </c>
      <c r="AA233" s="187" t="n">
        <f aca="false">SUM(AA238)</f>
        <v>50000</v>
      </c>
      <c r="AB233" s="187" t="n">
        <f aca="false">SUM(AB238)</f>
        <v>0</v>
      </c>
      <c r="AC233" s="187" t="n">
        <f aca="false">SUM(AC238)</f>
        <v>50000</v>
      </c>
      <c r="AD233" s="187" t="n">
        <f aca="false">SUM(AD238)</f>
        <v>50000</v>
      </c>
      <c r="AE233" s="187" t="n">
        <f aca="false">SUM(AE238)</f>
        <v>0</v>
      </c>
      <c r="AF233" s="187" t="n">
        <f aca="false">SUM(AF238)</f>
        <v>0</v>
      </c>
      <c r="AG233" s="187" t="n">
        <f aca="false">SUM(AG238)</f>
        <v>50000</v>
      </c>
      <c r="AH233" s="187" t="n">
        <f aca="false">SUM(AH238)</f>
        <v>0</v>
      </c>
      <c r="AI233" s="187" t="n">
        <f aca="false">SUM(AI238)</f>
        <v>200000</v>
      </c>
      <c r="AJ233" s="187" t="n">
        <f aca="false">SUM(AJ238)</f>
        <v>19017.5</v>
      </c>
      <c r="AK233" s="187" t="n">
        <f aca="false">SUM(AK238)</f>
        <v>3620000</v>
      </c>
      <c r="AL233" s="187" t="n">
        <f aca="false">SUM(AL238)</f>
        <v>400000</v>
      </c>
      <c r="AM233" s="187" t="n">
        <f aca="false">SUM(AM238)</f>
        <v>0</v>
      </c>
      <c r="AN233" s="187" t="n">
        <f aca="false">SUM(AN238)</f>
        <v>4020000</v>
      </c>
      <c r="AO233" s="176" t="n">
        <f aca="false">SUM(AN233/$AN$2)</f>
        <v>533545.689826797</v>
      </c>
      <c r="AP233" s="188" t="n">
        <f aca="false">SUM(AP238)</f>
        <v>6470000</v>
      </c>
      <c r="AQ233" s="188" t="n">
        <f aca="false">SUM(AQ238)</f>
        <v>0</v>
      </c>
      <c r="AR233" s="176" t="n">
        <f aca="false">SUM(AP233/$AN$2)</f>
        <v>858716.570442631</v>
      </c>
      <c r="AS233" s="188" t="n">
        <f aca="false">SUM(AS238)</f>
        <v>6500000</v>
      </c>
      <c r="AT233" s="188" t="n">
        <f aca="false">SUM(AT238)</f>
        <v>0</v>
      </c>
      <c r="AU233" s="176" t="n">
        <v>0</v>
      </c>
      <c r="AV233" s="177" t="n">
        <f aca="false">SUM(AU233/AR233*100)</f>
        <v>0</v>
      </c>
      <c r="BB233" s="19" t="n">
        <f aca="false">SUM(AW233+AX233+AY233+AZ233+BA233)</f>
        <v>0</v>
      </c>
      <c r="BC233" s="143" t="n">
        <f aca="false">SUM(AU233-BB233)</f>
        <v>0</v>
      </c>
    </row>
    <row r="234" customFormat="false" ht="12.75" hidden="false" customHeight="false" outlineLevel="0" collapsed="false">
      <c r="A234" s="178"/>
      <c r="B234" s="172"/>
      <c r="C234" s="172"/>
      <c r="D234" s="172"/>
      <c r="E234" s="172"/>
      <c r="F234" s="172"/>
      <c r="G234" s="172"/>
      <c r="H234" s="172"/>
      <c r="I234" s="185" t="s">
        <v>377</v>
      </c>
      <c r="J234" s="186"/>
      <c r="K234" s="187" t="e">
        <f aca="false">SUM(K238)</f>
        <v>#REF!</v>
      </c>
      <c r="L234" s="187" t="e">
        <f aca="false">SUM(L238)</f>
        <v>#REF!</v>
      </c>
      <c r="M234" s="187" t="e">
        <f aca="false">SUM(M238)</f>
        <v>#REF!</v>
      </c>
      <c r="N234" s="187" t="n">
        <f aca="false">SUM(N238)</f>
        <v>400000</v>
      </c>
      <c r="O234" s="187" t="n">
        <f aca="false">SUM(O238)</f>
        <v>400000</v>
      </c>
      <c r="P234" s="187" t="n">
        <f aca="false">SUM(P238)</f>
        <v>500000</v>
      </c>
      <c r="Q234" s="187" t="n">
        <f aca="false">SUM(Q238)</f>
        <v>500000</v>
      </c>
      <c r="R234" s="187" t="n">
        <f aca="false">SUM(R238)</f>
        <v>0</v>
      </c>
      <c r="S234" s="187" t="n">
        <f aca="false">SUM(S238)</f>
        <v>500000</v>
      </c>
      <c r="T234" s="187" t="n">
        <f aca="false">SUM(T238)</f>
        <v>0</v>
      </c>
      <c r="U234" s="187" t="n">
        <f aca="false">SUM(U238)</f>
        <v>0</v>
      </c>
      <c r="V234" s="187" t="n">
        <f aca="false">SUM(V238)</f>
        <v>100</v>
      </c>
      <c r="W234" s="187" t="n">
        <f aca="false">SUM(W238)</f>
        <v>625000</v>
      </c>
      <c r="X234" s="187" t="n">
        <f aca="false">SUM(X238)</f>
        <v>200000</v>
      </c>
      <c r="Y234" s="187" t="n">
        <f aca="false">SUM(Y238)</f>
        <v>50000</v>
      </c>
      <c r="Z234" s="187" t="n">
        <f aca="false">SUM(Z238)</f>
        <v>50000</v>
      </c>
      <c r="AA234" s="187" t="n">
        <f aca="false">SUM(AA238)</f>
        <v>50000</v>
      </c>
      <c r="AB234" s="187" t="n">
        <f aca="false">SUM(AB238)</f>
        <v>0</v>
      </c>
      <c r="AC234" s="187" t="n">
        <f aca="false">SUM(AC238)</f>
        <v>50000</v>
      </c>
      <c r="AD234" s="187" t="n">
        <f aca="false">SUM(AD238)</f>
        <v>50000</v>
      </c>
      <c r="AE234" s="187" t="n">
        <f aca="false">SUM(AE238)</f>
        <v>0</v>
      </c>
      <c r="AF234" s="187" t="n">
        <f aca="false">SUM(AF238)</f>
        <v>0</v>
      </c>
      <c r="AG234" s="187" t="n">
        <f aca="false">SUM(AG238)</f>
        <v>50000</v>
      </c>
      <c r="AH234" s="187" t="n">
        <f aca="false">SUM(AH238)</f>
        <v>0</v>
      </c>
      <c r="AI234" s="187" t="n">
        <f aca="false">SUM(AI238)</f>
        <v>200000</v>
      </c>
      <c r="AJ234" s="187" t="n">
        <f aca="false">SUM(AJ238)</f>
        <v>19017.5</v>
      </c>
      <c r="AK234" s="187" t="n">
        <f aca="false">SUM(AK238)</f>
        <v>3620000</v>
      </c>
      <c r="AL234" s="187" t="n">
        <f aca="false">SUM(AL238)</f>
        <v>400000</v>
      </c>
      <c r="AM234" s="187" t="n">
        <f aca="false">SUM(AM238)</f>
        <v>0</v>
      </c>
      <c r="AN234" s="187" t="n">
        <f aca="false">SUM(AN238)</f>
        <v>4020000</v>
      </c>
      <c r="AO234" s="176" t="n">
        <f aca="false">SUM(AN234/$AN$2)</f>
        <v>533545.689826797</v>
      </c>
      <c r="AP234" s="188" t="n">
        <f aca="false">SUM(AP238)</f>
        <v>6470000</v>
      </c>
      <c r="AQ234" s="188" t="n">
        <f aca="false">SUM(AQ238)</f>
        <v>0</v>
      </c>
      <c r="AR234" s="176" t="n">
        <f aca="false">SUM(AP234/$AN$2)</f>
        <v>858716.570442631</v>
      </c>
      <c r="AS234" s="188" t="n">
        <f aca="false">SUM(AS238)</f>
        <v>6500000</v>
      </c>
      <c r="AT234" s="188" t="n">
        <f aca="false">SUM(AT238)</f>
        <v>0</v>
      </c>
      <c r="AU234" s="176"/>
      <c r="AV234" s="177" t="n">
        <f aca="false">SUM(AU234/AR234*100)</f>
        <v>0</v>
      </c>
      <c r="BB234" s="19" t="n">
        <f aca="false">SUM(AW234+AX234+AY234+AZ234+BA234)</f>
        <v>0</v>
      </c>
      <c r="BC234" s="143" t="n">
        <f aca="false">SUM(AU234-BB234)</f>
        <v>0</v>
      </c>
    </row>
    <row r="235" customFormat="false" ht="12.75" hidden="false" customHeight="false" outlineLevel="0" collapsed="false">
      <c r="A235" s="178"/>
      <c r="B235" s="172" t="s">
        <v>229</v>
      </c>
      <c r="C235" s="172"/>
      <c r="D235" s="172"/>
      <c r="E235" s="172"/>
      <c r="F235" s="172"/>
      <c r="G235" s="172"/>
      <c r="H235" s="172"/>
      <c r="I235" s="201" t="s">
        <v>230</v>
      </c>
      <c r="J235" s="186" t="s">
        <v>28</v>
      </c>
      <c r="K235" s="187"/>
      <c r="L235" s="187"/>
      <c r="M235" s="187"/>
      <c r="N235" s="187"/>
      <c r="O235" s="187"/>
      <c r="P235" s="187"/>
      <c r="Q235" s="187"/>
      <c r="R235" s="187"/>
      <c r="S235" s="187"/>
      <c r="T235" s="187"/>
      <c r="U235" s="187"/>
      <c r="V235" s="187"/>
      <c r="W235" s="187"/>
      <c r="X235" s="187"/>
      <c r="Y235" s="187"/>
      <c r="Z235" s="187"/>
      <c r="AA235" s="187"/>
      <c r="AB235" s="187"/>
      <c r="AC235" s="187"/>
      <c r="AD235" s="187"/>
      <c r="AE235" s="187"/>
      <c r="AF235" s="187"/>
      <c r="AG235" s="187"/>
      <c r="AH235" s="187"/>
      <c r="AI235" s="187"/>
      <c r="AJ235" s="187"/>
      <c r="AK235" s="187"/>
      <c r="AL235" s="187"/>
      <c r="AM235" s="187"/>
      <c r="AN235" s="187"/>
      <c r="AO235" s="176" t="n">
        <f aca="false">SUM(AN235/$AN$2)</f>
        <v>0</v>
      </c>
      <c r="AP235" s="188" t="n">
        <v>250000</v>
      </c>
      <c r="AQ235" s="188"/>
      <c r="AR235" s="176" t="n">
        <f aca="false">SUM(AP235/$AN$2)</f>
        <v>33180.7021036565</v>
      </c>
      <c r="AS235" s="188"/>
      <c r="AT235" s="188"/>
      <c r="AU235" s="176"/>
      <c r="AV235" s="177" t="n">
        <f aca="false">SUM(AU235/AR235*100)</f>
        <v>0</v>
      </c>
      <c r="BC235" s="143" t="n">
        <f aca="false">SUM(AU235-BB235)</f>
        <v>0</v>
      </c>
    </row>
    <row r="236" customFormat="false" ht="12.75" hidden="false" customHeight="false" outlineLevel="0" collapsed="false">
      <c r="A236" s="178"/>
      <c r="B236" s="172" t="s">
        <v>229</v>
      </c>
      <c r="C236" s="172"/>
      <c r="D236" s="172"/>
      <c r="E236" s="172"/>
      <c r="F236" s="172"/>
      <c r="G236" s="172"/>
      <c r="H236" s="172"/>
      <c r="I236" s="201" t="s">
        <v>402</v>
      </c>
      <c r="J236" s="186" t="s">
        <v>403</v>
      </c>
      <c r="K236" s="187"/>
      <c r="L236" s="187"/>
      <c r="M236" s="187"/>
      <c r="N236" s="187"/>
      <c r="O236" s="187"/>
      <c r="P236" s="187"/>
      <c r="Q236" s="187"/>
      <c r="R236" s="187"/>
      <c r="S236" s="187"/>
      <c r="T236" s="187"/>
      <c r="U236" s="187"/>
      <c r="V236" s="187"/>
      <c r="W236" s="187"/>
      <c r="X236" s="187"/>
      <c r="Y236" s="187"/>
      <c r="Z236" s="187"/>
      <c r="AA236" s="187"/>
      <c r="AB236" s="187"/>
      <c r="AC236" s="187"/>
      <c r="AD236" s="187"/>
      <c r="AE236" s="187"/>
      <c r="AF236" s="187"/>
      <c r="AG236" s="187"/>
      <c r="AH236" s="187"/>
      <c r="AI236" s="187"/>
      <c r="AJ236" s="187"/>
      <c r="AK236" s="187"/>
      <c r="AL236" s="187"/>
      <c r="AM236" s="187"/>
      <c r="AN236" s="187"/>
      <c r="AO236" s="176" t="n">
        <f aca="false">SUM(AN236/$AN$2)</f>
        <v>0</v>
      </c>
      <c r="AP236" s="188" t="n">
        <v>6200000</v>
      </c>
      <c r="AQ236" s="188"/>
      <c r="AR236" s="176" t="n">
        <f aca="false">SUM(AP236/$AN$2)</f>
        <v>822881.412170682</v>
      </c>
      <c r="AS236" s="188"/>
      <c r="AT236" s="188"/>
      <c r="AU236" s="176"/>
      <c r="AV236" s="177" t="n">
        <f aca="false">SUM(AU236/AR236*100)</f>
        <v>0</v>
      </c>
      <c r="BC236" s="143" t="n">
        <f aca="false">SUM(AU236-BB236)</f>
        <v>0</v>
      </c>
    </row>
    <row r="237" customFormat="false" ht="12.75" hidden="false" customHeight="false" outlineLevel="0" collapsed="false">
      <c r="A237" s="178"/>
      <c r="B237" s="172" t="s">
        <v>229</v>
      </c>
      <c r="C237" s="172"/>
      <c r="D237" s="172"/>
      <c r="E237" s="172"/>
      <c r="F237" s="172"/>
      <c r="G237" s="172"/>
      <c r="H237" s="172"/>
      <c r="I237" s="201" t="s">
        <v>316</v>
      </c>
      <c r="J237" s="186" t="s">
        <v>317</v>
      </c>
      <c r="K237" s="187"/>
      <c r="L237" s="187"/>
      <c r="M237" s="187"/>
      <c r="N237" s="187"/>
      <c r="O237" s="187"/>
      <c r="P237" s="187"/>
      <c r="Q237" s="187"/>
      <c r="R237" s="187"/>
      <c r="S237" s="187"/>
      <c r="T237" s="187"/>
      <c r="U237" s="187"/>
      <c r="V237" s="187"/>
      <c r="W237" s="187"/>
      <c r="X237" s="187"/>
      <c r="Y237" s="187"/>
      <c r="Z237" s="187"/>
      <c r="AA237" s="187"/>
      <c r="AB237" s="187"/>
      <c r="AC237" s="187"/>
      <c r="AD237" s="187"/>
      <c r="AE237" s="187"/>
      <c r="AF237" s="187"/>
      <c r="AG237" s="187"/>
      <c r="AH237" s="187"/>
      <c r="AI237" s="187"/>
      <c r="AJ237" s="187"/>
      <c r="AK237" s="187"/>
      <c r="AL237" s="187"/>
      <c r="AM237" s="187"/>
      <c r="AN237" s="187"/>
      <c r="AO237" s="176" t="n">
        <f aca="false">SUM(AN237/$AN$2)</f>
        <v>0</v>
      </c>
      <c r="AP237" s="188" t="n">
        <v>20000</v>
      </c>
      <c r="AQ237" s="188"/>
      <c r="AR237" s="176" t="n">
        <f aca="false">SUM(AP237/$AN$2)</f>
        <v>2654.45616829252</v>
      </c>
      <c r="AS237" s="188"/>
      <c r="AT237" s="188"/>
      <c r="AU237" s="176"/>
      <c r="AV237" s="177" t="n">
        <f aca="false">SUM(AU237/AR237*100)</f>
        <v>0</v>
      </c>
      <c r="BC237" s="143" t="n">
        <f aca="false">SUM(AU237-BB237)</f>
        <v>0</v>
      </c>
    </row>
    <row r="238" customFormat="false" ht="12.75" hidden="false" customHeight="false" outlineLevel="0" collapsed="false">
      <c r="A238" s="189"/>
      <c r="B238" s="190"/>
      <c r="C238" s="190"/>
      <c r="D238" s="190"/>
      <c r="E238" s="190"/>
      <c r="F238" s="190"/>
      <c r="G238" s="190"/>
      <c r="H238" s="190"/>
      <c r="I238" s="191" t="n">
        <v>4</v>
      </c>
      <c r="J238" s="84" t="s">
        <v>71</v>
      </c>
      <c r="K238" s="192" t="e">
        <f aca="false">SUM(K239)</f>
        <v>#REF!</v>
      </c>
      <c r="L238" s="192" t="e">
        <f aca="false">SUM(L239)</f>
        <v>#REF!</v>
      </c>
      <c r="M238" s="192" t="e">
        <f aca="false">SUM(M239)</f>
        <v>#REF!</v>
      </c>
      <c r="N238" s="192" t="n">
        <f aca="false">SUM(N239)</f>
        <v>400000</v>
      </c>
      <c r="O238" s="192" t="n">
        <f aca="false">SUM(O239)</f>
        <v>400000</v>
      </c>
      <c r="P238" s="192" t="n">
        <f aca="false">SUM(P239)</f>
        <v>500000</v>
      </c>
      <c r="Q238" s="192" t="n">
        <f aca="false">SUM(Q239)</f>
        <v>500000</v>
      </c>
      <c r="R238" s="192" t="n">
        <f aca="false">SUM(R239)</f>
        <v>0</v>
      </c>
      <c r="S238" s="192" t="n">
        <f aca="false">SUM(S239)</f>
        <v>500000</v>
      </c>
      <c r="T238" s="192" t="n">
        <f aca="false">SUM(T239)</f>
        <v>0</v>
      </c>
      <c r="U238" s="192" t="n">
        <f aca="false">SUM(U239)</f>
        <v>0</v>
      </c>
      <c r="V238" s="192" t="n">
        <f aca="false">SUM(V239)</f>
        <v>100</v>
      </c>
      <c r="W238" s="192" t="n">
        <f aca="false">SUM(W239)</f>
        <v>625000</v>
      </c>
      <c r="X238" s="192" t="n">
        <f aca="false">SUM(X239)</f>
        <v>200000</v>
      </c>
      <c r="Y238" s="192" t="n">
        <f aca="false">SUM(Y239)</f>
        <v>50000</v>
      </c>
      <c r="Z238" s="192" t="n">
        <f aca="false">SUM(Z239)</f>
        <v>50000</v>
      </c>
      <c r="AA238" s="192" t="n">
        <f aca="false">SUM(AA239)</f>
        <v>50000</v>
      </c>
      <c r="AB238" s="192" t="n">
        <f aca="false">SUM(AB239)</f>
        <v>0</v>
      </c>
      <c r="AC238" s="192" t="n">
        <f aca="false">SUM(AC239)</f>
        <v>50000</v>
      </c>
      <c r="AD238" s="192" t="n">
        <f aca="false">SUM(AD239)</f>
        <v>50000</v>
      </c>
      <c r="AE238" s="192" t="n">
        <f aca="false">SUM(AE239)</f>
        <v>0</v>
      </c>
      <c r="AF238" s="192" t="n">
        <f aca="false">SUM(AF239)</f>
        <v>0</v>
      </c>
      <c r="AG238" s="192" t="n">
        <f aca="false">SUM(AG239)</f>
        <v>50000</v>
      </c>
      <c r="AH238" s="192" t="n">
        <f aca="false">SUM(AH239)</f>
        <v>0</v>
      </c>
      <c r="AI238" s="192" t="n">
        <f aca="false">SUM(AI239)</f>
        <v>200000</v>
      </c>
      <c r="AJ238" s="192" t="n">
        <f aca="false">SUM(AJ239)</f>
        <v>19017.5</v>
      </c>
      <c r="AK238" s="192" t="n">
        <f aca="false">SUM(AK239)</f>
        <v>3620000</v>
      </c>
      <c r="AL238" s="192" t="n">
        <f aca="false">SUM(AL239)</f>
        <v>400000</v>
      </c>
      <c r="AM238" s="192" t="n">
        <f aca="false">SUM(AM239)</f>
        <v>0</v>
      </c>
      <c r="AN238" s="192" t="n">
        <f aca="false">SUM(AN239)</f>
        <v>4020000</v>
      </c>
      <c r="AO238" s="176" t="n">
        <f aca="false">SUM(AN238/$AN$2)</f>
        <v>533545.689826797</v>
      </c>
      <c r="AP238" s="176" t="n">
        <f aca="false">SUM(AP239)</f>
        <v>6470000</v>
      </c>
      <c r="AQ238" s="176" t="n">
        <f aca="false">SUM(AQ239)</f>
        <v>0</v>
      </c>
      <c r="AR238" s="176" t="n">
        <f aca="false">SUM(AP238/$AN$2)</f>
        <v>858716.570442631</v>
      </c>
      <c r="AS238" s="176" t="n">
        <f aca="false">SUM(AS239)</f>
        <v>6500000</v>
      </c>
      <c r="AT238" s="176" t="n">
        <f aca="false">SUM(AT239)</f>
        <v>0</v>
      </c>
      <c r="AU238" s="176"/>
      <c r="AV238" s="177" t="n">
        <f aca="false">SUM(AU238/AR238*100)</f>
        <v>0</v>
      </c>
      <c r="BB238" s="19" t="n">
        <f aca="false">SUM(AW238+AX238+AY238+AZ238+BA238)</f>
        <v>0</v>
      </c>
      <c r="BC238" s="143" t="n">
        <f aca="false">SUM(AU238-BB238)</f>
        <v>0</v>
      </c>
    </row>
    <row r="239" customFormat="false" ht="12.75" hidden="false" customHeight="false" outlineLevel="0" collapsed="false">
      <c r="A239" s="189"/>
      <c r="B239" s="190"/>
      <c r="C239" s="190"/>
      <c r="D239" s="190"/>
      <c r="E239" s="190"/>
      <c r="F239" s="190"/>
      <c r="G239" s="190"/>
      <c r="H239" s="190"/>
      <c r="I239" s="191" t="n">
        <v>42</v>
      </c>
      <c r="J239" s="84" t="s">
        <v>378</v>
      </c>
      <c r="K239" s="192" t="e">
        <f aca="false">SUM(K240:K240)</f>
        <v>#REF!</v>
      </c>
      <c r="L239" s="192" t="e">
        <f aca="false">SUM(L240:L240)</f>
        <v>#REF!</v>
      </c>
      <c r="M239" s="192" t="e">
        <f aca="false">SUM(M240:M240)</f>
        <v>#REF!</v>
      </c>
      <c r="N239" s="192" t="n">
        <f aca="false">SUM(N240)</f>
        <v>400000</v>
      </c>
      <c r="O239" s="192" t="n">
        <f aca="false">SUM(O240)</f>
        <v>400000</v>
      </c>
      <c r="P239" s="192" t="n">
        <f aca="false">SUM(P240)</f>
        <v>500000</v>
      </c>
      <c r="Q239" s="192" t="n">
        <f aca="false">SUM(Q240)</f>
        <v>500000</v>
      </c>
      <c r="R239" s="192" t="n">
        <f aca="false">SUM(R240)</f>
        <v>0</v>
      </c>
      <c r="S239" s="192" t="n">
        <f aca="false">SUM(S240)</f>
        <v>500000</v>
      </c>
      <c r="T239" s="192" t="n">
        <f aca="false">SUM(T240)</f>
        <v>0</v>
      </c>
      <c r="U239" s="192" t="n">
        <f aca="false">SUM(U240)</f>
        <v>0</v>
      </c>
      <c r="V239" s="192" t="n">
        <f aca="false">SUM(V240)</f>
        <v>100</v>
      </c>
      <c r="W239" s="192" t="n">
        <f aca="false">SUM(W240)</f>
        <v>625000</v>
      </c>
      <c r="X239" s="192" t="n">
        <f aca="false">SUM(X240)</f>
        <v>200000</v>
      </c>
      <c r="Y239" s="192" t="n">
        <f aca="false">SUM(Y240)</f>
        <v>50000</v>
      </c>
      <c r="Z239" s="192" t="n">
        <f aca="false">SUM(Z240)</f>
        <v>50000</v>
      </c>
      <c r="AA239" s="192" t="n">
        <f aca="false">SUM(AA240)</f>
        <v>50000</v>
      </c>
      <c r="AB239" s="192" t="n">
        <f aca="false">SUM(AB240)</f>
        <v>0</v>
      </c>
      <c r="AC239" s="192" t="n">
        <f aca="false">SUM(AC240)</f>
        <v>50000</v>
      </c>
      <c r="AD239" s="192" t="n">
        <f aca="false">SUM(AD240)</f>
        <v>50000</v>
      </c>
      <c r="AE239" s="192" t="n">
        <f aca="false">SUM(AE240)</f>
        <v>0</v>
      </c>
      <c r="AF239" s="192" t="n">
        <f aca="false">SUM(AF240)</f>
        <v>0</v>
      </c>
      <c r="AG239" s="192" t="n">
        <f aca="false">SUM(AG240)</f>
        <v>50000</v>
      </c>
      <c r="AH239" s="192" t="n">
        <f aca="false">SUM(AH240)</f>
        <v>0</v>
      </c>
      <c r="AI239" s="192" t="n">
        <f aca="false">SUM(AI240)</f>
        <v>200000</v>
      </c>
      <c r="AJ239" s="192" t="n">
        <f aca="false">SUM(AJ240)</f>
        <v>19017.5</v>
      </c>
      <c r="AK239" s="192" t="n">
        <f aca="false">SUM(AK240)</f>
        <v>3620000</v>
      </c>
      <c r="AL239" s="192" t="n">
        <f aca="false">SUM(AL240)</f>
        <v>400000</v>
      </c>
      <c r="AM239" s="192" t="n">
        <f aca="false">SUM(AM240)</f>
        <v>0</v>
      </c>
      <c r="AN239" s="192" t="n">
        <f aca="false">SUM(AN240)</f>
        <v>4020000</v>
      </c>
      <c r="AO239" s="176" t="n">
        <f aca="false">SUM(AN239/$AN$2)</f>
        <v>533545.689826797</v>
      </c>
      <c r="AP239" s="176" t="n">
        <f aca="false">SUM(AP240)</f>
        <v>6470000</v>
      </c>
      <c r="AQ239" s="176"/>
      <c r="AR239" s="176" t="n">
        <f aca="false">SUM(AP239/$AN$2)</f>
        <v>858716.570442631</v>
      </c>
      <c r="AS239" s="176" t="n">
        <v>6500000</v>
      </c>
      <c r="AT239" s="176"/>
      <c r="AU239" s="176"/>
      <c r="AV239" s="177" t="n">
        <f aca="false">SUM(AU239/AR239*100)</f>
        <v>0</v>
      </c>
      <c r="BB239" s="19" t="n">
        <f aca="false">SUM(AW239+AX239+AY239+AZ239+BA239)</f>
        <v>0</v>
      </c>
      <c r="BC239" s="143" t="n">
        <f aca="false">SUM(AU239-BB239)</f>
        <v>0</v>
      </c>
    </row>
    <row r="240" customFormat="false" ht="12.75" hidden="false" customHeight="false" outlineLevel="0" collapsed="false">
      <c r="A240" s="193"/>
      <c r="B240" s="194"/>
      <c r="C240" s="194"/>
      <c r="D240" s="194"/>
      <c r="E240" s="194"/>
      <c r="F240" s="194"/>
      <c r="G240" s="194"/>
      <c r="H240" s="194"/>
      <c r="I240" s="195" t="n">
        <v>421</v>
      </c>
      <c r="J240" s="196" t="s">
        <v>380</v>
      </c>
      <c r="K240" s="197" t="e">
        <f aca="false">SUM(#REF!)</f>
        <v>#REF!</v>
      </c>
      <c r="L240" s="197" t="e">
        <f aca="false">SUM(#REF!)</f>
        <v>#REF!</v>
      </c>
      <c r="M240" s="197" t="e">
        <f aca="false">SUM(#REF!)</f>
        <v>#REF!</v>
      </c>
      <c r="N240" s="197" t="n">
        <f aca="false">SUM(N242:N242)</f>
        <v>400000</v>
      </c>
      <c r="O240" s="197" t="n">
        <f aca="false">SUM(O242:O242)</f>
        <v>400000</v>
      </c>
      <c r="P240" s="197" t="n">
        <f aca="false">SUM(P242:P242)</f>
        <v>500000</v>
      </c>
      <c r="Q240" s="197" t="n">
        <f aca="false">SUM(Q242:Q242)</f>
        <v>500000</v>
      </c>
      <c r="R240" s="197" t="n">
        <f aca="false">SUM(R242:R242)</f>
        <v>0</v>
      </c>
      <c r="S240" s="197" t="n">
        <f aca="false">SUM(S242:S242)</f>
        <v>500000</v>
      </c>
      <c r="T240" s="197" t="n">
        <f aca="false">SUM(T242:T242)</f>
        <v>0</v>
      </c>
      <c r="U240" s="197" t="n">
        <f aca="false">SUM(U242:U242)</f>
        <v>0</v>
      </c>
      <c r="V240" s="197" t="n">
        <f aca="false">SUM(V242:V242)</f>
        <v>100</v>
      </c>
      <c r="W240" s="197" t="n">
        <f aca="false">SUM(W242:W242)</f>
        <v>625000</v>
      </c>
      <c r="X240" s="197" t="n">
        <f aca="false">SUM(X242:X242)</f>
        <v>200000</v>
      </c>
      <c r="Y240" s="197" t="n">
        <f aca="false">SUM(Y242:Y242)</f>
        <v>50000</v>
      </c>
      <c r="Z240" s="197" t="n">
        <f aca="false">SUM(Z242:Z242)</f>
        <v>50000</v>
      </c>
      <c r="AA240" s="197" t="n">
        <f aca="false">SUM(AA242:AA242)</f>
        <v>50000</v>
      </c>
      <c r="AB240" s="197" t="n">
        <f aca="false">SUM(AB242:AB242)</f>
        <v>0</v>
      </c>
      <c r="AC240" s="197" t="n">
        <f aca="false">SUM(AC242:AC242)</f>
        <v>50000</v>
      </c>
      <c r="AD240" s="197" t="n">
        <f aca="false">SUM(AD242:AD242)</f>
        <v>50000</v>
      </c>
      <c r="AE240" s="197" t="n">
        <f aca="false">SUM(AE242:AE242)</f>
        <v>0</v>
      </c>
      <c r="AF240" s="197" t="n">
        <f aca="false">SUM(AF242:AF242)</f>
        <v>0</v>
      </c>
      <c r="AG240" s="197" t="n">
        <f aca="false">SUM(AG245+AG242)</f>
        <v>50000</v>
      </c>
      <c r="AH240" s="197" t="n">
        <f aca="false">SUM(AH245+AH242)</f>
        <v>0</v>
      </c>
      <c r="AI240" s="197" t="n">
        <f aca="false">SUM(AI245+AI242)</f>
        <v>200000</v>
      </c>
      <c r="AJ240" s="197" t="n">
        <f aca="false">SUM(AJ242:AJ245)</f>
        <v>19017.5</v>
      </c>
      <c r="AK240" s="197" t="n">
        <f aca="false">SUM(AK241:AK245)</f>
        <v>3620000</v>
      </c>
      <c r="AL240" s="197" t="n">
        <f aca="false">SUM(AL241:AL245)</f>
        <v>400000</v>
      </c>
      <c r="AM240" s="197" t="n">
        <f aca="false">SUM(AM241:AM245)</f>
        <v>0</v>
      </c>
      <c r="AN240" s="197" t="n">
        <f aca="false">SUM(AN241:AN245)</f>
        <v>4020000</v>
      </c>
      <c r="AO240" s="176" t="n">
        <f aca="false">SUM(AN240/$AN$2)</f>
        <v>533545.689826797</v>
      </c>
      <c r="AP240" s="188" t="n">
        <f aca="false">SUM(AP241:AP245)</f>
        <v>6470000</v>
      </c>
      <c r="AQ240" s="188"/>
      <c r="AR240" s="176" t="n">
        <f aca="false">SUM(AP240/$AN$2)</f>
        <v>858716.570442631</v>
      </c>
      <c r="AS240" s="188"/>
      <c r="AT240" s="188"/>
      <c r="AU240" s="176"/>
      <c r="AV240" s="177" t="n">
        <f aca="false">SUM(AU240/AR240*100)</f>
        <v>0</v>
      </c>
      <c r="BB240" s="19" t="n">
        <f aca="false">SUM(AW240+AX240+AY240+AZ240+BA240)</f>
        <v>0</v>
      </c>
      <c r="BC240" s="143" t="n">
        <f aca="false">SUM(AU240-BB240)</f>
        <v>0</v>
      </c>
    </row>
    <row r="241" customFormat="false" ht="12.75" hidden="false" customHeight="false" outlineLevel="0" collapsed="false">
      <c r="A241" s="193"/>
      <c r="B241" s="194"/>
      <c r="C241" s="194"/>
      <c r="D241" s="194"/>
      <c r="E241" s="194"/>
      <c r="F241" s="194"/>
      <c r="G241" s="194"/>
      <c r="H241" s="194"/>
      <c r="I241" s="195" t="n">
        <v>42131</v>
      </c>
      <c r="J241" s="196" t="s">
        <v>404</v>
      </c>
      <c r="K241" s="197"/>
      <c r="L241" s="197"/>
      <c r="M241" s="197"/>
      <c r="N241" s="197"/>
      <c r="O241" s="197"/>
      <c r="P241" s="197"/>
      <c r="Q241" s="197"/>
      <c r="R241" s="197"/>
      <c r="S241" s="197"/>
      <c r="T241" s="197"/>
      <c r="U241" s="197"/>
      <c r="V241" s="197"/>
      <c r="W241" s="197"/>
      <c r="X241" s="197"/>
      <c r="Y241" s="197"/>
      <c r="Z241" s="197"/>
      <c r="AA241" s="197"/>
      <c r="AB241" s="197"/>
      <c r="AC241" s="197"/>
      <c r="AD241" s="197"/>
      <c r="AE241" s="197"/>
      <c r="AF241" s="197"/>
      <c r="AG241" s="197"/>
      <c r="AH241" s="197"/>
      <c r="AI241" s="197"/>
      <c r="AJ241" s="197"/>
      <c r="AK241" s="197"/>
      <c r="AL241" s="197" t="n">
        <v>400000</v>
      </c>
      <c r="AM241" s="197"/>
      <c r="AN241" s="197" t="n">
        <f aca="false">SUM(AK241+AL241-AM241)</f>
        <v>400000</v>
      </c>
      <c r="AO241" s="176" t="n">
        <f aca="false">SUM(AN241/$AN$2)</f>
        <v>53089.1233658504</v>
      </c>
      <c r="AP241" s="188" t="n">
        <v>250000</v>
      </c>
      <c r="AQ241" s="188"/>
      <c r="AR241" s="176" t="n">
        <f aca="false">SUM(AP241/$AN$2)</f>
        <v>33180.7021036565</v>
      </c>
      <c r="AS241" s="188"/>
      <c r="AT241" s="188"/>
      <c r="AU241" s="176"/>
      <c r="AV241" s="177" t="n">
        <f aca="false">SUM(AU241/AR241*100)</f>
        <v>0</v>
      </c>
      <c r="BB241" s="19" t="n">
        <f aca="false">SUM(AW241+AX241+AY241+AZ241+BA241)</f>
        <v>0</v>
      </c>
      <c r="BC241" s="143" t="n">
        <f aca="false">SUM(AU241-BB241)</f>
        <v>0</v>
      </c>
    </row>
    <row r="242" customFormat="false" ht="12.75" hidden="false" customHeight="false" outlineLevel="0" collapsed="false">
      <c r="A242" s="193"/>
      <c r="B242" s="194"/>
      <c r="C242" s="194"/>
      <c r="D242" s="194"/>
      <c r="E242" s="194"/>
      <c r="F242" s="194"/>
      <c r="G242" s="194"/>
      <c r="H242" s="194"/>
      <c r="I242" s="195" t="n">
        <v>42141</v>
      </c>
      <c r="J242" s="196" t="s">
        <v>405</v>
      </c>
      <c r="K242" s="197"/>
      <c r="L242" s="197"/>
      <c r="M242" s="197"/>
      <c r="N242" s="197" t="n">
        <v>400000</v>
      </c>
      <c r="O242" s="197" t="n">
        <v>400000</v>
      </c>
      <c r="P242" s="197" t="n">
        <v>500000</v>
      </c>
      <c r="Q242" s="197" t="n">
        <v>500000</v>
      </c>
      <c r="R242" s="197"/>
      <c r="S242" s="197" t="n">
        <v>500000</v>
      </c>
      <c r="T242" s="197"/>
      <c r="U242" s="197"/>
      <c r="V242" s="176" t="n">
        <f aca="false">S242/P242*100</f>
        <v>100</v>
      </c>
      <c r="W242" s="188" t="n">
        <v>625000</v>
      </c>
      <c r="X242" s="197" t="n">
        <v>200000</v>
      </c>
      <c r="Y242" s="197" t="n">
        <v>50000</v>
      </c>
      <c r="Z242" s="197" t="n">
        <v>50000</v>
      </c>
      <c r="AA242" s="197" t="n">
        <v>50000</v>
      </c>
      <c r="AB242" s="197"/>
      <c r="AC242" s="197" t="n">
        <v>50000</v>
      </c>
      <c r="AD242" s="197" t="n">
        <v>50000</v>
      </c>
      <c r="AE242" s="197"/>
      <c r="AF242" s="197"/>
      <c r="AG242" s="198" t="n">
        <f aca="false">SUM(AD242+AE242-AF242)</f>
        <v>50000</v>
      </c>
      <c r="AH242" s="197"/>
      <c r="AI242" s="197" t="n">
        <v>200000</v>
      </c>
      <c r="AJ242" s="129" t="n">
        <v>0</v>
      </c>
      <c r="AK242" s="197" t="n">
        <v>20000</v>
      </c>
      <c r="AL242" s="197"/>
      <c r="AM242" s="197"/>
      <c r="AN242" s="129" t="n">
        <f aca="false">SUM(AK242+AL242-AM242)</f>
        <v>20000</v>
      </c>
      <c r="AO242" s="176" t="n">
        <f aca="false">SUM(AN242/$AN$2)</f>
        <v>2654.45616829252</v>
      </c>
      <c r="AP242" s="131" t="n">
        <v>20000</v>
      </c>
      <c r="AQ242" s="131"/>
      <c r="AR242" s="176" t="n">
        <f aca="false">SUM(AP242/$AN$2)</f>
        <v>2654.45616829252</v>
      </c>
      <c r="AS242" s="131"/>
      <c r="AT242" s="131"/>
      <c r="AU242" s="176"/>
      <c r="AV242" s="177" t="n">
        <f aca="false">SUM(AU242/AR242*100)</f>
        <v>0</v>
      </c>
      <c r="BB242" s="19" t="n">
        <f aca="false">SUM(AW242+AX242+AY242+AZ242+BA242)</f>
        <v>0</v>
      </c>
      <c r="BC242" s="143" t="n">
        <f aca="false">SUM(AU242-BB242)</f>
        <v>0</v>
      </c>
    </row>
    <row r="243" customFormat="false" ht="12.75" hidden="false" customHeight="false" outlineLevel="0" collapsed="false">
      <c r="A243" s="193"/>
      <c r="B243" s="194"/>
      <c r="C243" s="194"/>
      <c r="D243" s="194"/>
      <c r="E243" s="194"/>
      <c r="F243" s="194"/>
      <c r="G243" s="194"/>
      <c r="H243" s="194"/>
      <c r="I243" s="206" t="n">
        <v>42142</v>
      </c>
      <c r="J243" s="196" t="s">
        <v>406</v>
      </c>
      <c r="K243" s="197"/>
      <c r="L243" s="197"/>
      <c r="M243" s="197"/>
      <c r="N243" s="197"/>
      <c r="O243" s="197"/>
      <c r="P243" s="197"/>
      <c r="Q243" s="197"/>
      <c r="R243" s="197"/>
      <c r="S243" s="197"/>
      <c r="T243" s="197"/>
      <c r="U243" s="197"/>
      <c r="V243" s="176"/>
      <c r="W243" s="188"/>
      <c r="X243" s="197"/>
      <c r="Y243" s="197"/>
      <c r="Z243" s="197"/>
      <c r="AA243" s="197"/>
      <c r="AB243" s="197"/>
      <c r="AC243" s="197"/>
      <c r="AD243" s="197"/>
      <c r="AE243" s="197"/>
      <c r="AF243" s="197"/>
      <c r="AG243" s="198"/>
      <c r="AH243" s="197"/>
      <c r="AI243" s="197"/>
      <c r="AJ243" s="129"/>
      <c r="AK243" s="197" t="n">
        <v>600000</v>
      </c>
      <c r="AL243" s="197"/>
      <c r="AM243" s="197"/>
      <c r="AN243" s="129" t="n">
        <f aca="false">SUM(AK243+AL243-AM243)</f>
        <v>600000</v>
      </c>
      <c r="AO243" s="176" t="n">
        <f aca="false">SUM(AN243/$AN$2)</f>
        <v>79633.6850487756</v>
      </c>
      <c r="AP243" s="131" t="n">
        <v>200000</v>
      </c>
      <c r="AQ243" s="131"/>
      <c r="AR243" s="176" t="n">
        <f aca="false">SUM(AP243/$AN$2)</f>
        <v>26544.5616829252</v>
      </c>
      <c r="AS243" s="131"/>
      <c r="AT243" s="131"/>
      <c r="AU243" s="176"/>
      <c r="AV243" s="177" t="n">
        <f aca="false">SUM(AU243/AR243*100)</f>
        <v>0</v>
      </c>
      <c r="BB243" s="19" t="n">
        <f aca="false">SUM(AW243+AX243+AY243+AZ243+BA243)</f>
        <v>0</v>
      </c>
      <c r="BC243" s="143" t="n">
        <f aca="false">SUM(AU243-BB243)</f>
        <v>0</v>
      </c>
    </row>
    <row r="244" customFormat="false" ht="12.75" hidden="false" customHeight="false" outlineLevel="0" collapsed="false">
      <c r="A244" s="193"/>
      <c r="B244" s="194"/>
      <c r="C244" s="194"/>
      <c r="D244" s="194"/>
      <c r="E244" s="194"/>
      <c r="F244" s="194"/>
      <c r="G244" s="194"/>
      <c r="H244" s="194"/>
      <c r="I244" s="195" t="n">
        <v>42142</v>
      </c>
      <c r="J244" s="196" t="s">
        <v>407</v>
      </c>
      <c r="K244" s="197"/>
      <c r="L244" s="197"/>
      <c r="M244" s="197"/>
      <c r="N244" s="197"/>
      <c r="O244" s="197"/>
      <c r="P244" s="197"/>
      <c r="Q244" s="197"/>
      <c r="R244" s="197"/>
      <c r="S244" s="197"/>
      <c r="T244" s="197"/>
      <c r="U244" s="197"/>
      <c r="V244" s="176"/>
      <c r="W244" s="188"/>
      <c r="X244" s="197"/>
      <c r="Y244" s="197"/>
      <c r="Z244" s="197"/>
      <c r="AA244" s="197"/>
      <c r="AB244" s="197"/>
      <c r="AC244" s="197"/>
      <c r="AD244" s="197"/>
      <c r="AE244" s="197"/>
      <c r="AF244" s="197"/>
      <c r="AG244" s="198"/>
      <c r="AH244" s="197"/>
      <c r="AI244" s="197"/>
      <c r="AJ244" s="129"/>
      <c r="AK244" s="197" t="n">
        <v>3000000</v>
      </c>
      <c r="AL244" s="197"/>
      <c r="AM244" s="197"/>
      <c r="AN244" s="129" t="n">
        <f aca="false">SUM(AK244+AL244-AM244)</f>
        <v>3000000</v>
      </c>
      <c r="AO244" s="176" t="n">
        <f aca="false">SUM(AN244/$AN$2)</f>
        <v>398168.425243878</v>
      </c>
      <c r="AP244" s="131" t="n">
        <v>6000000</v>
      </c>
      <c r="AQ244" s="131"/>
      <c r="AR244" s="176" t="n">
        <f aca="false">SUM(AP244/$AN$2)</f>
        <v>796336.850487756</v>
      </c>
      <c r="AS244" s="131"/>
      <c r="AT244" s="131"/>
      <c r="AU244" s="176"/>
      <c r="AV244" s="177" t="n">
        <f aca="false">SUM(AU244/AR244*100)</f>
        <v>0</v>
      </c>
      <c r="BB244" s="19" t="n">
        <f aca="false">SUM(AW244+AX244+AY244+AZ244+BA244)</f>
        <v>0</v>
      </c>
      <c r="BC244" s="143" t="n">
        <f aca="false">SUM(AU244-BB244)</f>
        <v>0</v>
      </c>
    </row>
    <row r="245" customFormat="false" ht="12.75" hidden="true" customHeight="false" outlineLevel="0" collapsed="false">
      <c r="A245" s="193"/>
      <c r="B245" s="194"/>
      <c r="C245" s="194"/>
      <c r="D245" s="194"/>
      <c r="E245" s="194"/>
      <c r="F245" s="194"/>
      <c r="G245" s="194"/>
      <c r="H245" s="194"/>
      <c r="I245" s="195" t="n">
        <v>42147</v>
      </c>
      <c r="J245" s="196" t="s">
        <v>408</v>
      </c>
      <c r="K245" s="197"/>
      <c r="L245" s="197"/>
      <c r="M245" s="197"/>
      <c r="N245" s="197"/>
      <c r="O245" s="197"/>
      <c r="P245" s="197"/>
      <c r="Q245" s="197"/>
      <c r="R245" s="197"/>
      <c r="S245" s="197"/>
      <c r="T245" s="197"/>
      <c r="U245" s="197"/>
      <c r="V245" s="176"/>
      <c r="W245" s="188"/>
      <c r="X245" s="197"/>
      <c r="Y245" s="197"/>
      <c r="Z245" s="197"/>
      <c r="AA245" s="197"/>
      <c r="AB245" s="197"/>
      <c r="AC245" s="197"/>
      <c r="AD245" s="197"/>
      <c r="AE245" s="197"/>
      <c r="AF245" s="197"/>
      <c r="AG245" s="198"/>
      <c r="AH245" s="197"/>
      <c r="AI245" s="197"/>
      <c r="AJ245" s="129" t="n">
        <v>19017.5</v>
      </c>
      <c r="AK245" s="197" t="n">
        <v>0</v>
      </c>
      <c r="AL245" s="197"/>
      <c r="AM245" s="197"/>
      <c r="AN245" s="129" t="n">
        <f aca="false">SUM(AK245+AL245-AM245)</f>
        <v>0</v>
      </c>
      <c r="AO245" s="176" t="n">
        <f aca="false">SUM(AN245/$AN$2)</f>
        <v>0</v>
      </c>
      <c r="AP245" s="131"/>
      <c r="AQ245" s="131"/>
      <c r="AR245" s="176" t="n">
        <f aca="false">SUM(AP245/$AN$2)</f>
        <v>0</v>
      </c>
      <c r="AS245" s="131"/>
      <c r="AT245" s="131"/>
      <c r="AU245" s="176"/>
      <c r="AV245" s="177" t="e">
        <f aca="false">SUM(AU245/AR245*100)</f>
        <v>#DIV/0!</v>
      </c>
      <c r="BB245" s="19" t="n">
        <f aca="false">SUM(AW245+AX245+AY245+AZ245+BA245)</f>
        <v>0</v>
      </c>
      <c r="BC245" s="143" t="n">
        <f aca="false">SUM(AU245-BB245)</f>
        <v>0</v>
      </c>
    </row>
    <row r="246" customFormat="false" ht="12.75" hidden="false" customHeight="false" outlineLevel="0" collapsed="false">
      <c r="A246" s="178" t="s">
        <v>409</v>
      </c>
      <c r="B246" s="172"/>
      <c r="C246" s="172"/>
      <c r="D246" s="172"/>
      <c r="E246" s="172"/>
      <c r="F246" s="172"/>
      <c r="G246" s="172"/>
      <c r="H246" s="172"/>
      <c r="I246" s="185" t="s">
        <v>314</v>
      </c>
      <c r="J246" s="186" t="s">
        <v>410</v>
      </c>
      <c r="K246" s="187" t="e">
        <f aca="false">SUM(K249)</f>
        <v>#REF!</v>
      </c>
      <c r="L246" s="187" t="e">
        <f aca="false">SUM(L249)</f>
        <v>#REF!</v>
      </c>
      <c r="M246" s="187" t="e">
        <f aca="false">SUM(M249)</f>
        <v>#REF!</v>
      </c>
      <c r="N246" s="187" t="n">
        <f aca="false">SUM(N249)</f>
        <v>400000</v>
      </c>
      <c r="O246" s="187" t="n">
        <f aca="false">SUM(O249)</f>
        <v>400000</v>
      </c>
      <c r="P246" s="187" t="n">
        <f aca="false">SUM(P249)</f>
        <v>500000</v>
      </c>
      <c r="Q246" s="187" t="n">
        <f aca="false">SUM(Q249)</f>
        <v>500000</v>
      </c>
      <c r="R246" s="187" t="n">
        <f aca="false">SUM(R249)</f>
        <v>0</v>
      </c>
      <c r="S246" s="187" t="n">
        <f aca="false">SUM(S249)</f>
        <v>500000</v>
      </c>
      <c r="T246" s="187" t="n">
        <f aca="false">SUM(T249)</f>
        <v>0</v>
      </c>
      <c r="U246" s="187" t="n">
        <f aca="false">SUM(U249)</f>
        <v>0</v>
      </c>
      <c r="V246" s="187" t="n">
        <f aca="false">SUM(V249)</f>
        <v>100</v>
      </c>
      <c r="W246" s="187" t="n">
        <f aca="false">SUM(W249)</f>
        <v>0</v>
      </c>
      <c r="X246" s="187" t="n">
        <f aca="false">SUM(X249)</f>
        <v>0</v>
      </c>
      <c r="Y246" s="187" t="n">
        <f aca="false">SUM(Y249)</f>
        <v>50000</v>
      </c>
      <c r="Z246" s="187" t="n">
        <f aca="false">SUM(Z249)</f>
        <v>450000</v>
      </c>
      <c r="AA246" s="187" t="n">
        <f aca="false">SUM(AA249)</f>
        <v>100000</v>
      </c>
      <c r="AB246" s="187" t="n">
        <f aca="false">SUM(AB249)</f>
        <v>0</v>
      </c>
      <c r="AC246" s="187" t="n">
        <f aca="false">SUM(AC249)</f>
        <v>200000</v>
      </c>
      <c r="AD246" s="187" t="n">
        <f aca="false">SUM(AD249)</f>
        <v>200000</v>
      </c>
      <c r="AE246" s="187" t="n">
        <f aca="false">SUM(AE249)</f>
        <v>0</v>
      </c>
      <c r="AF246" s="187" t="n">
        <f aca="false">SUM(AF249)</f>
        <v>0</v>
      </c>
      <c r="AG246" s="187" t="n">
        <f aca="false">SUM(AG249)</f>
        <v>200000</v>
      </c>
      <c r="AH246" s="187" t="n">
        <f aca="false">SUM(AH249)</f>
        <v>143600</v>
      </c>
      <c r="AI246" s="187" t="n">
        <f aca="false">SUM(AI249)</f>
        <v>150000</v>
      </c>
      <c r="AJ246" s="187" t="n">
        <f aca="false">SUM(AJ249)</f>
        <v>0</v>
      </c>
      <c r="AK246" s="187" t="n">
        <f aca="false">SUM(AK249)</f>
        <v>150000</v>
      </c>
      <c r="AL246" s="187" t="n">
        <f aca="false">SUM(AL249)</f>
        <v>50000</v>
      </c>
      <c r="AM246" s="187" t="n">
        <f aca="false">SUM(AM249)</f>
        <v>0</v>
      </c>
      <c r="AN246" s="187" t="n">
        <f aca="false">SUM(AN249)</f>
        <v>200000</v>
      </c>
      <c r="AO246" s="176" t="n">
        <f aca="false">SUM(AN246/$AN$2)</f>
        <v>26544.5616829252</v>
      </c>
      <c r="AP246" s="188" t="n">
        <f aca="false">SUM(AP249)</f>
        <v>200000</v>
      </c>
      <c r="AQ246" s="188" t="n">
        <f aca="false">SUM(AQ249)</f>
        <v>0</v>
      </c>
      <c r="AR246" s="176" t="n">
        <f aca="false">SUM(AP246/$AN$2)</f>
        <v>26544.5616829252</v>
      </c>
      <c r="AS246" s="188" t="n">
        <f aca="false">SUM(AS249)</f>
        <v>200000</v>
      </c>
      <c r="AT246" s="188" t="n">
        <f aca="false">SUM(AT249)</f>
        <v>0</v>
      </c>
      <c r="AU246" s="176" t="n">
        <f aca="false">SUM(AU247)</f>
        <v>0</v>
      </c>
      <c r="AV246" s="177" t="n">
        <f aca="false">SUM(AU246/AR246*100)</f>
        <v>0</v>
      </c>
      <c r="BB246" s="19" t="n">
        <f aca="false">SUM(AW246+AX246+AY246+AZ246+BA246)</f>
        <v>0</v>
      </c>
      <c r="BC246" s="143" t="n">
        <f aca="false">SUM(AU246-BB246)</f>
        <v>0</v>
      </c>
    </row>
    <row r="247" customFormat="false" ht="12.75" hidden="false" customHeight="false" outlineLevel="0" collapsed="false">
      <c r="A247" s="178"/>
      <c r="B247" s="172"/>
      <c r="C247" s="172"/>
      <c r="D247" s="172"/>
      <c r="E247" s="172"/>
      <c r="F247" s="172"/>
      <c r="G247" s="172"/>
      <c r="H247" s="172"/>
      <c r="I247" s="185" t="s">
        <v>377</v>
      </c>
      <c r="J247" s="186"/>
      <c r="K247" s="187" t="e">
        <f aca="false">SUM(K249)</f>
        <v>#REF!</v>
      </c>
      <c r="L247" s="187" t="e">
        <f aca="false">SUM(L249)</f>
        <v>#REF!</v>
      </c>
      <c r="M247" s="187" t="e">
        <f aca="false">SUM(M249)</f>
        <v>#REF!</v>
      </c>
      <c r="N247" s="187" t="n">
        <f aca="false">SUM(N249)</f>
        <v>400000</v>
      </c>
      <c r="O247" s="187" t="n">
        <f aca="false">SUM(O249)</f>
        <v>400000</v>
      </c>
      <c r="P247" s="187" t="n">
        <f aca="false">SUM(P249)</f>
        <v>500000</v>
      </c>
      <c r="Q247" s="187" t="n">
        <f aca="false">SUM(Q249)</f>
        <v>500000</v>
      </c>
      <c r="R247" s="187" t="n">
        <f aca="false">SUM(R249)</f>
        <v>0</v>
      </c>
      <c r="S247" s="187" t="n">
        <f aca="false">SUM(S249)</f>
        <v>500000</v>
      </c>
      <c r="T247" s="187" t="n">
        <f aca="false">SUM(T249)</f>
        <v>0</v>
      </c>
      <c r="U247" s="187" t="n">
        <f aca="false">SUM(U249)</f>
        <v>0</v>
      </c>
      <c r="V247" s="187" t="n">
        <f aca="false">SUM(V249)</f>
        <v>100</v>
      </c>
      <c r="W247" s="187" t="n">
        <f aca="false">SUM(W249)</f>
        <v>0</v>
      </c>
      <c r="X247" s="187" t="n">
        <f aca="false">SUM(X249)</f>
        <v>0</v>
      </c>
      <c r="Y247" s="187" t="n">
        <f aca="false">SUM(Y249)</f>
        <v>50000</v>
      </c>
      <c r="Z247" s="187" t="n">
        <f aca="false">SUM(Z249)</f>
        <v>450000</v>
      </c>
      <c r="AA247" s="187" t="n">
        <f aca="false">SUM(AA249)</f>
        <v>100000</v>
      </c>
      <c r="AB247" s="187" t="n">
        <f aca="false">SUM(AB249)</f>
        <v>0</v>
      </c>
      <c r="AC247" s="187" t="n">
        <f aca="false">SUM(AC249)</f>
        <v>200000</v>
      </c>
      <c r="AD247" s="187" t="n">
        <f aca="false">SUM(AD249)</f>
        <v>200000</v>
      </c>
      <c r="AE247" s="187" t="n">
        <f aca="false">SUM(AE249)</f>
        <v>0</v>
      </c>
      <c r="AF247" s="187" t="n">
        <f aca="false">SUM(AF249)</f>
        <v>0</v>
      </c>
      <c r="AG247" s="187" t="n">
        <f aca="false">SUM(AG249)</f>
        <v>200000</v>
      </c>
      <c r="AH247" s="187" t="n">
        <f aca="false">SUM(AH249)</f>
        <v>143600</v>
      </c>
      <c r="AI247" s="187" t="n">
        <f aca="false">SUM(AI249)</f>
        <v>150000</v>
      </c>
      <c r="AJ247" s="187" t="n">
        <f aca="false">SUM(AJ249)</f>
        <v>0</v>
      </c>
      <c r="AK247" s="187" t="n">
        <f aca="false">SUM(AK249)</f>
        <v>150000</v>
      </c>
      <c r="AL247" s="187" t="n">
        <f aca="false">SUM(AL249)</f>
        <v>50000</v>
      </c>
      <c r="AM247" s="187" t="n">
        <f aca="false">SUM(AM249)</f>
        <v>0</v>
      </c>
      <c r="AN247" s="187" t="n">
        <f aca="false">SUM(AN249)</f>
        <v>200000</v>
      </c>
      <c r="AO247" s="176" t="n">
        <f aca="false">SUM(AN247/$AN$2)</f>
        <v>26544.5616829252</v>
      </c>
      <c r="AP247" s="188" t="n">
        <f aca="false">SUM(AP249)</f>
        <v>200000</v>
      </c>
      <c r="AQ247" s="188" t="n">
        <f aca="false">SUM(AQ249)</f>
        <v>0</v>
      </c>
      <c r="AR247" s="176" t="n">
        <f aca="false">SUM(AP247/$AN$2)</f>
        <v>26544.5616829252</v>
      </c>
      <c r="AS247" s="188" t="n">
        <f aca="false">SUM(AS249)</f>
        <v>200000</v>
      </c>
      <c r="AT247" s="188" t="n">
        <f aca="false">SUM(AT249)</f>
        <v>0</v>
      </c>
      <c r="AU247" s="176" t="n">
        <f aca="false">SUM(AU248)</f>
        <v>0</v>
      </c>
      <c r="AV247" s="177" t="n">
        <f aca="false">SUM(AU247/AR247*100)</f>
        <v>0</v>
      </c>
      <c r="BB247" s="19" t="n">
        <f aca="false">SUM(AW247+AX247+AY247+AZ247+BA247)</f>
        <v>0</v>
      </c>
      <c r="BC247" s="143" t="n">
        <f aca="false">SUM(AU247-BB247)</f>
        <v>0</v>
      </c>
    </row>
    <row r="248" customFormat="false" ht="12.75" hidden="false" customHeight="false" outlineLevel="0" collapsed="false">
      <c r="A248" s="178"/>
      <c r="B248" s="172" t="s">
        <v>229</v>
      </c>
      <c r="C248" s="172"/>
      <c r="D248" s="172"/>
      <c r="E248" s="172"/>
      <c r="F248" s="172"/>
      <c r="G248" s="172"/>
      <c r="H248" s="172"/>
      <c r="I248" s="201" t="s">
        <v>402</v>
      </c>
      <c r="J248" s="186" t="s">
        <v>403</v>
      </c>
      <c r="K248" s="187"/>
      <c r="L248" s="187"/>
      <c r="M248" s="187"/>
      <c r="N248" s="187"/>
      <c r="O248" s="187"/>
      <c r="P248" s="187"/>
      <c r="Q248" s="187"/>
      <c r="R248" s="187"/>
      <c r="S248" s="187"/>
      <c r="T248" s="187"/>
      <c r="U248" s="187"/>
      <c r="V248" s="187"/>
      <c r="W248" s="187"/>
      <c r="X248" s="187"/>
      <c r="Y248" s="187"/>
      <c r="Z248" s="187"/>
      <c r="AA248" s="187"/>
      <c r="AB248" s="187"/>
      <c r="AC248" s="187"/>
      <c r="AD248" s="187"/>
      <c r="AE248" s="187"/>
      <c r="AF248" s="187"/>
      <c r="AG248" s="187"/>
      <c r="AH248" s="187"/>
      <c r="AI248" s="187"/>
      <c r="AJ248" s="187"/>
      <c r="AK248" s="187"/>
      <c r="AL248" s="187"/>
      <c r="AM248" s="187"/>
      <c r="AN248" s="187"/>
      <c r="AO248" s="176" t="n">
        <f aca="false">SUM(AN248/$AN$2)</f>
        <v>0</v>
      </c>
      <c r="AP248" s="188" t="n">
        <v>200000</v>
      </c>
      <c r="AQ248" s="188"/>
      <c r="AR248" s="176" t="n">
        <f aca="false">SUM(AP248/$AN$2)</f>
        <v>26544.5616829252</v>
      </c>
      <c r="AS248" s="188" t="n">
        <v>200000</v>
      </c>
      <c r="AT248" s="188"/>
      <c r="AU248" s="176" t="n">
        <f aca="false">SUM(AU249)</f>
        <v>0</v>
      </c>
      <c r="AV248" s="177" t="n">
        <f aca="false">SUM(AU248/AR248*100)</f>
        <v>0</v>
      </c>
      <c r="BC248" s="143" t="n">
        <f aca="false">SUM(AU248-BB248)</f>
        <v>0</v>
      </c>
    </row>
    <row r="249" customFormat="false" ht="12.75" hidden="false" customHeight="false" outlineLevel="0" collapsed="false">
      <c r="A249" s="189"/>
      <c r="B249" s="190"/>
      <c r="C249" s="190"/>
      <c r="D249" s="190"/>
      <c r="E249" s="190"/>
      <c r="F249" s="190"/>
      <c r="G249" s="190"/>
      <c r="H249" s="190"/>
      <c r="I249" s="191" t="n">
        <v>4</v>
      </c>
      <c r="J249" s="84" t="s">
        <v>71</v>
      </c>
      <c r="K249" s="192" t="e">
        <f aca="false">SUM(K250)</f>
        <v>#REF!</v>
      </c>
      <c r="L249" s="192" t="e">
        <f aca="false">SUM(L250)</f>
        <v>#REF!</v>
      </c>
      <c r="M249" s="192" t="e">
        <f aca="false">SUM(M250)</f>
        <v>#REF!</v>
      </c>
      <c r="N249" s="192" t="n">
        <f aca="false">SUM(N250)</f>
        <v>400000</v>
      </c>
      <c r="O249" s="192" t="n">
        <f aca="false">SUM(O250)</f>
        <v>400000</v>
      </c>
      <c r="P249" s="192" t="n">
        <f aca="false">SUM(P250)</f>
        <v>500000</v>
      </c>
      <c r="Q249" s="192" t="n">
        <f aca="false">SUM(Q250)</f>
        <v>500000</v>
      </c>
      <c r="R249" s="192" t="n">
        <f aca="false">SUM(R250)</f>
        <v>0</v>
      </c>
      <c r="S249" s="192" t="n">
        <f aca="false">SUM(S250)</f>
        <v>500000</v>
      </c>
      <c r="T249" s="192" t="n">
        <f aca="false">SUM(T250)</f>
        <v>0</v>
      </c>
      <c r="U249" s="192" t="n">
        <f aca="false">SUM(U250)</f>
        <v>0</v>
      </c>
      <c r="V249" s="192" t="n">
        <f aca="false">SUM(V250)</f>
        <v>100</v>
      </c>
      <c r="W249" s="192" t="n">
        <f aca="false">SUM(W250)</f>
        <v>0</v>
      </c>
      <c r="X249" s="192" t="n">
        <f aca="false">SUM(X250)</f>
        <v>0</v>
      </c>
      <c r="Y249" s="192" t="n">
        <f aca="false">SUM(Y250)</f>
        <v>50000</v>
      </c>
      <c r="Z249" s="192" t="n">
        <f aca="false">SUM(Z250)</f>
        <v>450000</v>
      </c>
      <c r="AA249" s="192" t="n">
        <f aca="false">SUM(AA250)</f>
        <v>100000</v>
      </c>
      <c r="AB249" s="192" t="n">
        <f aca="false">SUM(AB250)</f>
        <v>0</v>
      </c>
      <c r="AC249" s="192" t="n">
        <f aca="false">SUM(AC250)</f>
        <v>200000</v>
      </c>
      <c r="AD249" s="192" t="n">
        <f aca="false">SUM(AD250)</f>
        <v>200000</v>
      </c>
      <c r="AE249" s="192" t="n">
        <f aca="false">SUM(AE250)</f>
        <v>0</v>
      </c>
      <c r="AF249" s="192" t="n">
        <f aca="false">SUM(AF250)</f>
        <v>0</v>
      </c>
      <c r="AG249" s="192" t="n">
        <f aca="false">SUM(AG250)</f>
        <v>200000</v>
      </c>
      <c r="AH249" s="192" t="n">
        <f aca="false">SUM(AH250)</f>
        <v>143600</v>
      </c>
      <c r="AI249" s="192" t="n">
        <f aca="false">SUM(AI250)</f>
        <v>150000</v>
      </c>
      <c r="AJ249" s="192" t="n">
        <f aca="false">SUM(AJ250)</f>
        <v>0</v>
      </c>
      <c r="AK249" s="192" t="n">
        <f aca="false">SUM(AK250)</f>
        <v>150000</v>
      </c>
      <c r="AL249" s="192" t="n">
        <f aca="false">SUM(AL250)</f>
        <v>50000</v>
      </c>
      <c r="AM249" s="192" t="n">
        <f aca="false">SUM(AM250)</f>
        <v>0</v>
      </c>
      <c r="AN249" s="192" t="n">
        <f aca="false">SUM(AN250)</f>
        <v>200000</v>
      </c>
      <c r="AO249" s="176" t="n">
        <f aca="false">SUM(AN249/$AN$2)</f>
        <v>26544.5616829252</v>
      </c>
      <c r="AP249" s="176" t="n">
        <f aca="false">SUM(AP250)</f>
        <v>200000</v>
      </c>
      <c r="AQ249" s="176" t="n">
        <f aca="false">SUM(AQ250)</f>
        <v>0</v>
      </c>
      <c r="AR249" s="176" t="n">
        <f aca="false">SUM(AP249/$AN$2)</f>
        <v>26544.5616829252</v>
      </c>
      <c r="AS249" s="176" t="n">
        <f aca="false">SUM(AS250)</f>
        <v>200000</v>
      </c>
      <c r="AT249" s="176" t="n">
        <f aca="false">SUM(AT250)</f>
        <v>0</v>
      </c>
      <c r="AU249" s="176" t="n">
        <f aca="false">SUM(AU250)</f>
        <v>0</v>
      </c>
      <c r="AV249" s="177" t="n">
        <f aca="false">SUM(AU249/AR249*100)</f>
        <v>0</v>
      </c>
      <c r="BB249" s="19" t="n">
        <f aca="false">SUM(AW249+AX249+AY249+AZ249+BA249)</f>
        <v>0</v>
      </c>
      <c r="BC249" s="143" t="n">
        <f aca="false">SUM(AU249-BB249)</f>
        <v>0</v>
      </c>
    </row>
    <row r="250" customFormat="false" ht="12.75" hidden="false" customHeight="false" outlineLevel="0" collapsed="false">
      <c r="A250" s="189"/>
      <c r="B250" s="190"/>
      <c r="C250" s="190"/>
      <c r="D250" s="190"/>
      <c r="E250" s="190"/>
      <c r="F250" s="190"/>
      <c r="G250" s="190"/>
      <c r="H250" s="190"/>
      <c r="I250" s="191" t="n">
        <v>42</v>
      </c>
      <c r="J250" s="84" t="s">
        <v>378</v>
      </c>
      <c r="K250" s="192" t="e">
        <f aca="false">SUM(K251:K251)</f>
        <v>#REF!</v>
      </c>
      <c r="L250" s="192" t="e">
        <f aca="false">SUM(L251:L251)</f>
        <v>#REF!</v>
      </c>
      <c r="M250" s="192" t="e">
        <f aca="false">SUM(M251:M251)</f>
        <v>#REF!</v>
      </c>
      <c r="N250" s="192" t="n">
        <f aca="false">SUM(N251)</f>
        <v>400000</v>
      </c>
      <c r="O250" s="192" t="n">
        <f aca="false">SUM(O251)</f>
        <v>400000</v>
      </c>
      <c r="P250" s="192" t="n">
        <f aca="false">SUM(P251)</f>
        <v>500000</v>
      </c>
      <c r="Q250" s="192" t="n">
        <f aca="false">SUM(Q251)</f>
        <v>500000</v>
      </c>
      <c r="R250" s="192" t="n">
        <f aca="false">SUM(R251)</f>
        <v>0</v>
      </c>
      <c r="S250" s="192" t="n">
        <f aca="false">SUM(S251)</f>
        <v>500000</v>
      </c>
      <c r="T250" s="192" t="n">
        <f aca="false">SUM(T251)</f>
        <v>0</v>
      </c>
      <c r="U250" s="192" t="n">
        <f aca="false">SUM(U251)</f>
        <v>0</v>
      </c>
      <c r="V250" s="192" t="n">
        <f aca="false">SUM(V251)</f>
        <v>100</v>
      </c>
      <c r="W250" s="192" t="n">
        <f aca="false">SUM(W251)</f>
        <v>0</v>
      </c>
      <c r="X250" s="192" t="n">
        <f aca="false">SUM(X251)</f>
        <v>0</v>
      </c>
      <c r="Y250" s="192" t="n">
        <f aca="false">SUM(Y251+Y253)</f>
        <v>50000</v>
      </c>
      <c r="Z250" s="192" t="n">
        <f aca="false">SUM(Z251+Z253)</f>
        <v>450000</v>
      </c>
      <c r="AA250" s="192" t="n">
        <f aca="false">SUM(AA251+AA253)</f>
        <v>100000</v>
      </c>
      <c r="AB250" s="192" t="n">
        <f aca="false">SUM(AB251+AB253)</f>
        <v>0</v>
      </c>
      <c r="AC250" s="192" t="n">
        <f aca="false">SUM(AC251+AC253)</f>
        <v>200000</v>
      </c>
      <c r="AD250" s="192" t="n">
        <f aca="false">SUM(AD251+AD253)</f>
        <v>200000</v>
      </c>
      <c r="AE250" s="192" t="n">
        <f aca="false">SUM(AE251+AE253)</f>
        <v>0</v>
      </c>
      <c r="AF250" s="192" t="n">
        <f aca="false">SUM(AF251+AF253)</f>
        <v>0</v>
      </c>
      <c r="AG250" s="192" t="n">
        <f aca="false">SUM(AG251+AG253)</f>
        <v>200000</v>
      </c>
      <c r="AH250" s="192" t="n">
        <f aca="false">SUM(AH251+AH253)</f>
        <v>143600</v>
      </c>
      <c r="AI250" s="192" t="n">
        <f aca="false">SUM(AI251+AI253)</f>
        <v>150000</v>
      </c>
      <c r="AJ250" s="192" t="n">
        <f aca="false">SUM(AJ251+AJ253)</f>
        <v>0</v>
      </c>
      <c r="AK250" s="192" t="n">
        <f aca="false">SUM(AK251+AK253)</f>
        <v>150000</v>
      </c>
      <c r="AL250" s="192" t="n">
        <f aca="false">SUM(AL251+AL253)</f>
        <v>50000</v>
      </c>
      <c r="AM250" s="192" t="n">
        <f aca="false">SUM(AM251+AM253)</f>
        <v>0</v>
      </c>
      <c r="AN250" s="192" t="n">
        <f aca="false">SUM(AN251+AN253)</f>
        <v>200000</v>
      </c>
      <c r="AO250" s="176" t="n">
        <f aca="false">SUM(AN250/$AN$2)</f>
        <v>26544.5616829252</v>
      </c>
      <c r="AP250" s="176" t="n">
        <f aca="false">SUM(AP251+AP253)</f>
        <v>200000</v>
      </c>
      <c r="AQ250" s="176"/>
      <c r="AR250" s="176" t="n">
        <f aca="false">SUM(AP250/$AN$2)</f>
        <v>26544.5616829252</v>
      </c>
      <c r="AS250" s="176" t="n">
        <v>200000</v>
      </c>
      <c r="AT250" s="176"/>
      <c r="AU250" s="176" t="n">
        <f aca="false">SUM(AU251)</f>
        <v>0</v>
      </c>
      <c r="AV250" s="177" t="n">
        <f aca="false">SUM(AU250/AR250*100)</f>
        <v>0</v>
      </c>
      <c r="BB250" s="19" t="n">
        <f aca="false">SUM(AW250+AX250+AY250+AZ250+BA250)</f>
        <v>0</v>
      </c>
      <c r="BC250" s="143" t="n">
        <f aca="false">SUM(AU250-BB250)</f>
        <v>0</v>
      </c>
    </row>
    <row r="251" customFormat="false" ht="12.75" hidden="false" customHeight="false" outlineLevel="0" collapsed="false">
      <c r="A251" s="193"/>
      <c r="B251" s="194" t="s">
        <v>411</v>
      </c>
      <c r="C251" s="194"/>
      <c r="D251" s="194"/>
      <c r="E251" s="194"/>
      <c r="F251" s="194"/>
      <c r="G251" s="194"/>
      <c r="H251" s="194"/>
      <c r="I251" s="195" t="n">
        <v>422</v>
      </c>
      <c r="J251" s="196" t="s">
        <v>321</v>
      </c>
      <c r="K251" s="197" t="e">
        <f aca="false">SUM(#REF!)</f>
        <v>#REF!</v>
      </c>
      <c r="L251" s="197" t="e">
        <f aca="false">SUM(#REF!)</f>
        <v>#REF!</v>
      </c>
      <c r="M251" s="197" t="e">
        <f aca="false">SUM(#REF!)</f>
        <v>#REF!</v>
      </c>
      <c r="N251" s="197" t="n">
        <f aca="false">SUM(N252:N252)</f>
        <v>400000</v>
      </c>
      <c r="O251" s="197" t="n">
        <f aca="false">SUM(O252:O252)</f>
        <v>400000</v>
      </c>
      <c r="P251" s="197" t="n">
        <f aca="false">SUM(P252:P252)</f>
        <v>500000</v>
      </c>
      <c r="Q251" s="197" t="n">
        <f aca="false">SUM(Q252:Q252)</f>
        <v>500000</v>
      </c>
      <c r="R251" s="197" t="n">
        <f aca="false">SUM(R252:R252)</f>
        <v>0</v>
      </c>
      <c r="S251" s="197" t="n">
        <f aca="false">SUM(S252:S252)</f>
        <v>500000</v>
      </c>
      <c r="T251" s="197" t="n">
        <f aca="false">SUM(T252:T252)</f>
        <v>0</v>
      </c>
      <c r="U251" s="197" t="n">
        <f aca="false">SUM(U252:U252)</f>
        <v>0</v>
      </c>
      <c r="V251" s="197" t="n">
        <f aca="false">SUM(V252:V252)</f>
        <v>100</v>
      </c>
      <c r="W251" s="197" t="n">
        <f aca="false">SUM(W252:W252)</f>
        <v>0</v>
      </c>
      <c r="X251" s="197" t="n">
        <f aca="false">SUM(X252:X252)</f>
        <v>0</v>
      </c>
      <c r="Y251" s="197" t="n">
        <f aca="false">SUM(Y252:Y252)</f>
        <v>50000</v>
      </c>
      <c r="Z251" s="197" t="n">
        <f aca="false">SUM(Z252:Z252)</f>
        <v>50000</v>
      </c>
      <c r="AA251" s="197" t="n">
        <f aca="false">SUM(AA252:AA252)</f>
        <v>50000</v>
      </c>
      <c r="AB251" s="197" t="n">
        <f aca="false">SUM(AB252:AB252)</f>
        <v>0</v>
      </c>
      <c r="AC251" s="197" t="n">
        <f aca="false">SUM(AC252:AC252)</f>
        <v>50000</v>
      </c>
      <c r="AD251" s="197" t="n">
        <f aca="false">SUM(AD252:AD252)</f>
        <v>50000</v>
      </c>
      <c r="AE251" s="197" t="n">
        <f aca="false">SUM(AE252:AE252)</f>
        <v>0</v>
      </c>
      <c r="AF251" s="197" t="n">
        <f aca="false">SUM(AF252:AF252)</f>
        <v>0</v>
      </c>
      <c r="AG251" s="197" t="n">
        <f aca="false">SUM(AG252:AG252)</f>
        <v>50000</v>
      </c>
      <c r="AH251" s="197" t="n">
        <f aca="false">SUM(AH252:AH252)</f>
        <v>0</v>
      </c>
      <c r="AI251" s="197" t="n">
        <f aca="false">SUM(AI252:AI252)</f>
        <v>50000</v>
      </c>
      <c r="AJ251" s="197" t="n">
        <f aca="false">SUM(AJ252:AJ252)</f>
        <v>0</v>
      </c>
      <c r="AK251" s="197" t="n">
        <f aca="false">SUM(AK252:AK252)</f>
        <v>150000</v>
      </c>
      <c r="AL251" s="197" t="n">
        <f aca="false">SUM(AL252:AL252)</f>
        <v>50000</v>
      </c>
      <c r="AM251" s="197" t="n">
        <f aca="false">SUM(AM252:AM252)</f>
        <v>0</v>
      </c>
      <c r="AN251" s="197" t="n">
        <f aca="false">SUM(AN252:AN252)</f>
        <v>200000</v>
      </c>
      <c r="AO251" s="176" t="n">
        <f aca="false">SUM(AN251/$AN$2)</f>
        <v>26544.5616829252</v>
      </c>
      <c r="AP251" s="188" t="n">
        <f aca="false">SUM(AP252:AP252)</f>
        <v>200000</v>
      </c>
      <c r="AQ251" s="188"/>
      <c r="AR251" s="176" t="n">
        <f aca="false">SUM(AP251/$AN$2)</f>
        <v>26544.5616829252</v>
      </c>
      <c r="AS251" s="188"/>
      <c r="AT251" s="188"/>
      <c r="AU251" s="176" t="n">
        <f aca="false">SUM(AU252:AU252)</f>
        <v>0</v>
      </c>
      <c r="AV251" s="177" t="n">
        <f aca="false">SUM(AU251/AR251*100)</f>
        <v>0</v>
      </c>
      <c r="BB251" s="19" t="n">
        <f aca="false">SUM(AW251+AX251+AY251+AZ251+BA251)</f>
        <v>0</v>
      </c>
      <c r="BC251" s="143" t="n">
        <f aca="false">SUM(AU251-BB251)</f>
        <v>0</v>
      </c>
    </row>
    <row r="252" customFormat="false" ht="12.75" hidden="false" customHeight="false" outlineLevel="0" collapsed="false">
      <c r="A252" s="193"/>
      <c r="B252" s="194"/>
      <c r="C252" s="194"/>
      <c r="D252" s="194"/>
      <c r="E252" s="194"/>
      <c r="F252" s="194"/>
      <c r="G252" s="194"/>
      <c r="H252" s="194"/>
      <c r="I252" s="195" t="n">
        <v>42231</v>
      </c>
      <c r="J252" s="196" t="s">
        <v>412</v>
      </c>
      <c r="K252" s="197"/>
      <c r="L252" s="197"/>
      <c r="M252" s="197"/>
      <c r="N252" s="197" t="n">
        <v>400000</v>
      </c>
      <c r="O252" s="197" t="n">
        <v>400000</v>
      </c>
      <c r="P252" s="197" t="n">
        <v>500000</v>
      </c>
      <c r="Q252" s="197" t="n">
        <v>500000</v>
      </c>
      <c r="R252" s="197"/>
      <c r="S252" s="197" t="n">
        <v>500000</v>
      </c>
      <c r="T252" s="197"/>
      <c r="U252" s="197"/>
      <c r="V252" s="176" t="n">
        <f aca="false">S252/P252*100</f>
        <v>100</v>
      </c>
      <c r="W252" s="188"/>
      <c r="X252" s="197"/>
      <c r="Y252" s="197" t="n">
        <v>50000</v>
      </c>
      <c r="Z252" s="197" t="n">
        <v>50000</v>
      </c>
      <c r="AA252" s="197" t="n">
        <v>50000</v>
      </c>
      <c r="AB252" s="197"/>
      <c r="AC252" s="197" t="n">
        <v>50000</v>
      </c>
      <c r="AD252" s="197" t="n">
        <v>50000</v>
      </c>
      <c r="AE252" s="197"/>
      <c r="AF252" s="197"/>
      <c r="AG252" s="198" t="n">
        <f aca="false">SUM(AD252+AE252-AF252)</f>
        <v>50000</v>
      </c>
      <c r="AH252" s="197"/>
      <c r="AI252" s="197" t="n">
        <v>50000</v>
      </c>
      <c r="AJ252" s="129" t="n">
        <v>0</v>
      </c>
      <c r="AK252" s="197" t="n">
        <v>150000</v>
      </c>
      <c r="AL252" s="197" t="n">
        <v>50000</v>
      </c>
      <c r="AM252" s="197"/>
      <c r="AN252" s="129" t="n">
        <f aca="false">SUM(AK252+AL252-AM252)</f>
        <v>200000</v>
      </c>
      <c r="AO252" s="176" t="n">
        <f aca="false">SUM(AN252/$AN$2)</f>
        <v>26544.5616829252</v>
      </c>
      <c r="AP252" s="131" t="n">
        <v>200000</v>
      </c>
      <c r="AQ252" s="131"/>
      <c r="AR252" s="176" t="n">
        <f aca="false">SUM(AP252/$AN$2)</f>
        <v>26544.5616829252</v>
      </c>
      <c r="AS252" s="131"/>
      <c r="AT252" s="131"/>
      <c r="AU252" s="176"/>
      <c r="AV252" s="177" t="n">
        <f aca="false">SUM(AU252/AR252*100)</f>
        <v>0</v>
      </c>
      <c r="BB252" s="19" t="n">
        <f aca="false">SUM(AW252+AX252+AY252+AZ252+BA252)</f>
        <v>0</v>
      </c>
      <c r="BC252" s="143" t="n">
        <f aca="false">SUM(AU252-BB252)</f>
        <v>0</v>
      </c>
    </row>
    <row r="253" customFormat="false" ht="12.75" hidden="true" customHeight="false" outlineLevel="0" collapsed="false">
      <c r="A253" s="193"/>
      <c r="B253" s="194"/>
      <c r="C253" s="194"/>
      <c r="D253" s="194"/>
      <c r="E253" s="194"/>
      <c r="F253" s="194"/>
      <c r="G253" s="194"/>
      <c r="H253" s="194"/>
      <c r="I253" s="195" t="n">
        <v>423</v>
      </c>
      <c r="J253" s="196" t="s">
        <v>413</v>
      </c>
      <c r="K253" s="197"/>
      <c r="L253" s="197"/>
      <c r="M253" s="197"/>
      <c r="N253" s="197"/>
      <c r="O253" s="197"/>
      <c r="P253" s="197"/>
      <c r="Q253" s="197"/>
      <c r="R253" s="197"/>
      <c r="S253" s="197"/>
      <c r="T253" s="197"/>
      <c r="U253" s="197"/>
      <c r="V253" s="176"/>
      <c r="W253" s="188"/>
      <c r="X253" s="197"/>
      <c r="Y253" s="197" t="n">
        <f aca="false">SUM(Y254)</f>
        <v>0</v>
      </c>
      <c r="Z253" s="197" t="n">
        <f aca="false">SUM(Z254)</f>
        <v>400000</v>
      </c>
      <c r="AA253" s="197" t="n">
        <f aca="false">AA254</f>
        <v>50000</v>
      </c>
      <c r="AB253" s="197" t="n">
        <f aca="false">AB254</f>
        <v>0</v>
      </c>
      <c r="AC253" s="197" t="n">
        <f aca="false">AC254</f>
        <v>150000</v>
      </c>
      <c r="AD253" s="197" t="n">
        <f aca="false">AD254</f>
        <v>150000</v>
      </c>
      <c r="AE253" s="197" t="n">
        <f aca="false">AE254</f>
        <v>0</v>
      </c>
      <c r="AF253" s="197" t="n">
        <f aca="false">AF254</f>
        <v>0</v>
      </c>
      <c r="AG253" s="197" t="n">
        <f aca="false">AG254</f>
        <v>150000</v>
      </c>
      <c r="AH253" s="197" t="n">
        <f aca="false">AH254</f>
        <v>143600</v>
      </c>
      <c r="AI253" s="197" t="n">
        <f aca="false">AI254</f>
        <v>100000</v>
      </c>
      <c r="AJ253" s="197" t="n">
        <f aca="false">AJ254</f>
        <v>0</v>
      </c>
      <c r="AK253" s="197" t="n">
        <f aca="false">AK254</f>
        <v>0</v>
      </c>
      <c r="AL253" s="197"/>
      <c r="AM253" s="197"/>
      <c r="AN253" s="129" t="n">
        <f aca="false">SUM(AK253+AL253-AM253)</f>
        <v>0</v>
      </c>
      <c r="AO253" s="176" t="n">
        <f aca="false">SUM(AN253/$AN$2)</f>
        <v>0</v>
      </c>
      <c r="AP253" s="131"/>
      <c r="AQ253" s="131"/>
      <c r="AR253" s="176" t="n">
        <f aca="false">SUM(AP253/$AN$2)</f>
        <v>0</v>
      </c>
      <c r="AS253" s="131"/>
      <c r="AT253" s="131"/>
      <c r="AU253" s="176"/>
      <c r="AV253" s="177" t="e">
        <f aca="false">SUM(AU253/AR253*100)</f>
        <v>#DIV/0!</v>
      </c>
      <c r="BB253" s="19" t="n">
        <f aca="false">SUM(AW253+AX253+AY253+AZ253+BA253)</f>
        <v>0</v>
      </c>
      <c r="BC253" s="143" t="n">
        <f aca="false">SUM(AU253-BB253)</f>
        <v>0</v>
      </c>
    </row>
    <row r="254" customFormat="false" ht="12.75" hidden="true" customHeight="false" outlineLevel="0" collapsed="false">
      <c r="A254" s="193"/>
      <c r="B254" s="194"/>
      <c r="C254" s="194"/>
      <c r="D254" s="194"/>
      <c r="E254" s="194"/>
      <c r="F254" s="194"/>
      <c r="G254" s="194"/>
      <c r="H254" s="194"/>
      <c r="I254" s="195" t="n">
        <v>42315</v>
      </c>
      <c r="J254" s="196" t="s">
        <v>414</v>
      </c>
      <c r="K254" s="197"/>
      <c r="L254" s="197"/>
      <c r="M254" s="197"/>
      <c r="N254" s="197"/>
      <c r="O254" s="197"/>
      <c r="P254" s="197"/>
      <c r="Q254" s="197"/>
      <c r="R254" s="197"/>
      <c r="S254" s="197"/>
      <c r="T254" s="197"/>
      <c r="U254" s="197"/>
      <c r="V254" s="176"/>
      <c r="W254" s="188"/>
      <c r="X254" s="197"/>
      <c r="Y254" s="197" t="n">
        <v>0</v>
      </c>
      <c r="Z254" s="197" t="n">
        <v>400000</v>
      </c>
      <c r="AA254" s="197" t="n">
        <v>50000</v>
      </c>
      <c r="AB254" s="197"/>
      <c r="AC254" s="197" t="n">
        <v>150000</v>
      </c>
      <c r="AD254" s="197" t="n">
        <v>150000</v>
      </c>
      <c r="AE254" s="197"/>
      <c r="AF254" s="197"/>
      <c r="AG254" s="198" t="n">
        <f aca="false">SUM(AD254+AE254-AF254)</f>
        <v>150000</v>
      </c>
      <c r="AH254" s="197" t="n">
        <v>143600</v>
      </c>
      <c r="AI254" s="197" t="n">
        <v>100000</v>
      </c>
      <c r="AJ254" s="129" t="n">
        <v>0</v>
      </c>
      <c r="AK254" s="197" t="n">
        <v>0</v>
      </c>
      <c r="AL254" s="197"/>
      <c r="AM254" s="197"/>
      <c r="AN254" s="129" t="n">
        <f aca="false">SUM(AK254+AL254-AM254)</f>
        <v>0</v>
      </c>
      <c r="AO254" s="176" t="n">
        <f aca="false">SUM(AN254/$AN$2)</f>
        <v>0</v>
      </c>
      <c r="AP254" s="131"/>
      <c r="AQ254" s="131"/>
      <c r="AR254" s="176" t="n">
        <f aca="false">SUM(AP254/$AN$2)</f>
        <v>0</v>
      </c>
      <c r="AS254" s="131"/>
      <c r="AT254" s="131"/>
      <c r="AU254" s="176"/>
      <c r="AV254" s="177" t="e">
        <f aca="false">SUM(AU254/AR254*100)</f>
        <v>#DIV/0!</v>
      </c>
      <c r="BB254" s="19" t="n">
        <f aca="false">SUM(AW254+AX254+AY254+AZ254+BA254)</f>
        <v>0</v>
      </c>
      <c r="BC254" s="143" t="n">
        <f aca="false">SUM(AU254-BB254)</f>
        <v>0</v>
      </c>
    </row>
    <row r="255" customFormat="false" ht="12.75" hidden="false" customHeight="false" outlineLevel="0" collapsed="false">
      <c r="A255" s="184" t="s">
        <v>415</v>
      </c>
      <c r="B255" s="200"/>
      <c r="C255" s="200"/>
      <c r="D255" s="200"/>
      <c r="E255" s="200"/>
      <c r="F255" s="200"/>
      <c r="G255" s="200"/>
      <c r="H255" s="200"/>
      <c r="I255" s="180" t="s">
        <v>416</v>
      </c>
      <c r="J255" s="181" t="s">
        <v>417</v>
      </c>
      <c r="K255" s="182" t="e">
        <f aca="false">SUM(K256+K268+K354+K283)</f>
        <v>#REF!</v>
      </c>
      <c r="L255" s="182" t="e">
        <f aca="false">SUM(L256+L268+L354+L283)</f>
        <v>#REF!</v>
      </c>
      <c r="M255" s="182" t="e">
        <f aca="false">SUM(M256+M268+M354+M283)</f>
        <v>#REF!</v>
      </c>
      <c r="N255" s="182" t="n">
        <f aca="false">SUM(N256+N354+N283+N268)</f>
        <v>88000</v>
      </c>
      <c r="O255" s="182" t="n">
        <f aca="false">SUM(O256+O354+O283+O268)</f>
        <v>88000</v>
      </c>
      <c r="P255" s="182" t="n">
        <f aca="false">SUM(P256+P354+P283+P268+P277)</f>
        <v>508000</v>
      </c>
      <c r="Q255" s="182" t="n">
        <f aca="false">SUM(Q256+Q354+Q283+Q268+Q277)</f>
        <v>508000</v>
      </c>
      <c r="R255" s="182" t="n">
        <f aca="false">SUM(R256+R354+R283+R268)</f>
        <v>39709.34</v>
      </c>
      <c r="S255" s="182" t="n">
        <f aca="false">SUM(S256+S354+S283+S268)</f>
        <v>98000</v>
      </c>
      <c r="T255" s="182" t="n">
        <f aca="false">SUM(T256+T354+T283+T268)</f>
        <v>35615.2</v>
      </c>
      <c r="U255" s="182" t="n">
        <f aca="false">SUM(U256+U354+U283+U268)</f>
        <v>0</v>
      </c>
      <c r="V255" s="182" t="n">
        <f aca="false">SUM(V256+V354+V283+V268)</f>
        <v>610</v>
      </c>
      <c r="W255" s="182" t="n">
        <f aca="false">SUM(W256+W354+W283+W268)</f>
        <v>88000</v>
      </c>
      <c r="X255" s="182" t="n">
        <f aca="false">SUM(X256+X354+X283+X268)</f>
        <v>128000</v>
      </c>
      <c r="Y255" s="182" t="n">
        <f aca="false">SUM(Y256+Y354+Y283+Y268)</f>
        <v>123000</v>
      </c>
      <c r="Z255" s="182" t="n">
        <f aca="false">SUM(Z256+Z354+Z283+Z268)</f>
        <v>138000</v>
      </c>
      <c r="AA255" s="182" t="n">
        <f aca="false">SUM(AA256+AA354+AA283+AA268)</f>
        <v>147000</v>
      </c>
      <c r="AB255" s="182" t="n">
        <f aca="false">SUM(AB256+AB354+AB283+AB268)</f>
        <v>57395.38</v>
      </c>
      <c r="AC255" s="182" t="n">
        <f aca="false">SUM(AC256+AC354+AC283+AC268)</f>
        <v>447000</v>
      </c>
      <c r="AD255" s="182" t="n">
        <f aca="false">SUM(AD256+AD354+AD283+AD268)</f>
        <v>439000</v>
      </c>
      <c r="AE255" s="182" t="n">
        <f aca="false">SUM(AE256+AE354+AE283+AE268)</f>
        <v>0</v>
      </c>
      <c r="AF255" s="182" t="n">
        <f aca="false">SUM(AF256+AF354+AF283+AF268)</f>
        <v>0</v>
      </c>
      <c r="AG255" s="182" t="n">
        <f aca="false">SUM(AG256+AG354+AG283+AG268)</f>
        <v>439000</v>
      </c>
      <c r="AH255" s="182" t="n">
        <f aca="false">SUM(AH256+AH354+AH283+AH268)</f>
        <v>228153.98</v>
      </c>
      <c r="AI255" s="182" t="n">
        <f aca="false">SUM(AI256+AI354+AI283+AI268)</f>
        <v>740000</v>
      </c>
      <c r="AJ255" s="182" t="n">
        <f aca="false">SUM(AJ256+AJ354+AJ283+AJ268)</f>
        <v>86900.66</v>
      </c>
      <c r="AK255" s="182" t="n">
        <f aca="false">SUM(AK256+AK354+AK283+AK268)</f>
        <v>862000</v>
      </c>
      <c r="AL255" s="182" t="n">
        <f aca="false">SUM(AL256+AL354+AL283+AL268)</f>
        <v>30000</v>
      </c>
      <c r="AM255" s="182" t="n">
        <f aca="false">SUM(AM256+AM354+AM283+AM268)</f>
        <v>150000</v>
      </c>
      <c r="AN255" s="182" t="n">
        <f aca="false">SUM(AN256+AN354+AN283+AN268)</f>
        <v>742000</v>
      </c>
      <c r="AO255" s="176" t="n">
        <f aca="false">SUM(AN255/$AN$2)</f>
        <v>98480.3238436525</v>
      </c>
      <c r="AP255" s="183" t="n">
        <f aca="false">SUM(AP256+AP354+AP283+AP268)</f>
        <v>531000</v>
      </c>
      <c r="AQ255" s="183" t="n">
        <f aca="false">SUM(AQ256+AQ354+AQ283+AQ268)</f>
        <v>0</v>
      </c>
      <c r="AR255" s="176" t="n">
        <f aca="false">SUM(AP255/$AN$2)</f>
        <v>70475.8112681664</v>
      </c>
      <c r="AS255" s="183" t="n">
        <f aca="false">SUM(AS256+AS354+AS283+AS268)</f>
        <v>665000</v>
      </c>
      <c r="AT255" s="183" t="n">
        <f aca="false">SUM(AT256+AT354+AT283+AT268)</f>
        <v>0</v>
      </c>
      <c r="AU255" s="176" t="n">
        <f aca="false">SUM(AU256+AU268+AU283)</f>
        <v>8529.55</v>
      </c>
      <c r="AV255" s="177" t="n">
        <f aca="false">SUM(AU255/AR255*100)</f>
        <v>12.1028049858757</v>
      </c>
      <c r="BB255" s="19" t="n">
        <f aca="false">SUM(AW255+AX255+AY255+AZ255+BA255)</f>
        <v>0</v>
      </c>
      <c r="BC255" s="143" t="n">
        <f aca="false">SUM(AU255-BB255)</f>
        <v>8529.55</v>
      </c>
    </row>
    <row r="256" customFormat="false" ht="12.75" hidden="false" customHeight="false" outlineLevel="0" collapsed="false">
      <c r="A256" s="171" t="s">
        <v>418</v>
      </c>
      <c r="B256" s="172"/>
      <c r="C256" s="172"/>
      <c r="D256" s="172"/>
      <c r="E256" s="172"/>
      <c r="F256" s="172"/>
      <c r="G256" s="172"/>
      <c r="H256" s="172"/>
      <c r="I256" s="173" t="s">
        <v>207</v>
      </c>
      <c r="J256" s="174" t="s">
        <v>419</v>
      </c>
      <c r="K256" s="175" t="n">
        <f aca="false">SUM(K257)</f>
        <v>71746.5</v>
      </c>
      <c r="L256" s="175" t="n">
        <f aca="false">SUM(L257)</f>
        <v>180000</v>
      </c>
      <c r="M256" s="175" t="n">
        <f aca="false">SUM(M257)</f>
        <v>180000</v>
      </c>
      <c r="N256" s="175" t="n">
        <f aca="false">SUM(N257)</f>
        <v>61000</v>
      </c>
      <c r="O256" s="175" t="n">
        <f aca="false">SUM(O257)</f>
        <v>61000</v>
      </c>
      <c r="P256" s="175" t="n">
        <f aca="false">SUM(P257)</f>
        <v>70000</v>
      </c>
      <c r="Q256" s="175" t="n">
        <f aca="false">SUM(Q257)</f>
        <v>70000</v>
      </c>
      <c r="R256" s="175" t="n">
        <f aca="false">SUM(R257)</f>
        <v>21923.2</v>
      </c>
      <c r="S256" s="175" t="n">
        <f aca="false">SUM(S257)</f>
        <v>60000</v>
      </c>
      <c r="T256" s="175" t="n">
        <f aca="false">SUM(T257)</f>
        <v>16193.2</v>
      </c>
      <c r="U256" s="175" t="n">
        <f aca="false">SUM(U257)</f>
        <v>0</v>
      </c>
      <c r="V256" s="175" t="n">
        <f aca="false">SUM(V257)</f>
        <v>210</v>
      </c>
      <c r="W256" s="175" t="n">
        <f aca="false">SUM(W257)</f>
        <v>50000</v>
      </c>
      <c r="X256" s="175" t="n">
        <f aca="false">SUM(X257)</f>
        <v>60000</v>
      </c>
      <c r="Y256" s="175" t="n">
        <f aca="false">SUM(Y257)</f>
        <v>60000</v>
      </c>
      <c r="Z256" s="175" t="n">
        <f aca="false">SUM(Z257)</f>
        <v>75000</v>
      </c>
      <c r="AA256" s="175" t="n">
        <f aca="false">SUM(AA257)</f>
        <v>60000</v>
      </c>
      <c r="AB256" s="175" t="n">
        <f aca="false">SUM(AB257)</f>
        <v>23896.8</v>
      </c>
      <c r="AC256" s="175" t="n">
        <f aca="false">SUM(AC257)</f>
        <v>80000</v>
      </c>
      <c r="AD256" s="175" t="n">
        <f aca="false">SUM(AD257)</f>
        <v>82000</v>
      </c>
      <c r="AE256" s="175" t="n">
        <f aca="false">SUM(AE257)</f>
        <v>0</v>
      </c>
      <c r="AF256" s="175" t="n">
        <f aca="false">SUM(AF257)</f>
        <v>0</v>
      </c>
      <c r="AG256" s="175" t="n">
        <f aca="false">SUM(AG257)</f>
        <v>82000</v>
      </c>
      <c r="AH256" s="175" t="n">
        <f aca="false">SUM(AH257)</f>
        <v>55837.46</v>
      </c>
      <c r="AI256" s="175" t="n">
        <f aca="false">SUM(AI257)</f>
        <v>130000</v>
      </c>
      <c r="AJ256" s="175" t="n">
        <f aca="false">SUM(AJ257)</f>
        <v>63901.96</v>
      </c>
      <c r="AK256" s="175" t="n">
        <f aca="false">SUM(AK257)</f>
        <v>252000</v>
      </c>
      <c r="AL256" s="175" t="n">
        <f aca="false">SUM(AL257)</f>
        <v>30000</v>
      </c>
      <c r="AM256" s="175" t="n">
        <f aca="false">SUM(AM257)</f>
        <v>0</v>
      </c>
      <c r="AN256" s="175" t="n">
        <f aca="false">SUM(AN257)</f>
        <v>282000</v>
      </c>
      <c r="AO256" s="176" t="n">
        <f aca="false">SUM(AN256/$AN$2)</f>
        <v>37427.8319729246</v>
      </c>
      <c r="AP256" s="176" t="n">
        <f aca="false">SUM(AP257)</f>
        <v>227000</v>
      </c>
      <c r="AQ256" s="176" t="n">
        <f aca="false">SUM(AQ257)</f>
        <v>0</v>
      </c>
      <c r="AR256" s="176" t="n">
        <f aca="false">SUM(AP256/$AN$2)</f>
        <v>30128.0775101201</v>
      </c>
      <c r="AS256" s="176" t="n">
        <f aca="false">SUM(AS257)</f>
        <v>250000</v>
      </c>
      <c r="AT256" s="176" t="n">
        <f aca="false">SUM(AT257)</f>
        <v>0</v>
      </c>
      <c r="AU256" s="176" t="n">
        <f aca="false">SUM(AU257)</f>
        <v>8529.55</v>
      </c>
      <c r="AV256" s="177" t="n">
        <f aca="false">SUM(AU256/AR256*100)</f>
        <v>28.3109667290749</v>
      </c>
      <c r="BB256" s="19" t="n">
        <f aca="false">SUM(AW256+AX256+AY256+AZ256+BA256)</f>
        <v>0</v>
      </c>
      <c r="BC256" s="143" t="n">
        <f aca="false">SUM(AU256-BB256)</f>
        <v>8529.55</v>
      </c>
    </row>
    <row r="257" customFormat="false" ht="12.75" hidden="false" customHeight="false" outlineLevel="0" collapsed="false">
      <c r="A257" s="171"/>
      <c r="B257" s="172"/>
      <c r="C257" s="172"/>
      <c r="D257" s="172"/>
      <c r="E257" s="172"/>
      <c r="F257" s="172"/>
      <c r="G257" s="172"/>
      <c r="H257" s="172"/>
      <c r="I257" s="180" t="s">
        <v>420</v>
      </c>
      <c r="J257" s="181"/>
      <c r="K257" s="182" t="n">
        <f aca="false">SUM(K259)</f>
        <v>71746.5</v>
      </c>
      <c r="L257" s="182" t="n">
        <f aca="false">SUM(L259)</f>
        <v>180000</v>
      </c>
      <c r="M257" s="182" t="n">
        <f aca="false">SUM(M259)</f>
        <v>180000</v>
      </c>
      <c r="N257" s="182" t="n">
        <f aca="false">SUM(N259)</f>
        <v>61000</v>
      </c>
      <c r="O257" s="182" t="n">
        <f aca="false">SUM(O259)</f>
        <v>61000</v>
      </c>
      <c r="P257" s="182" t="n">
        <f aca="false">SUM(P259)</f>
        <v>70000</v>
      </c>
      <c r="Q257" s="182" t="n">
        <f aca="false">SUM(Q259)</f>
        <v>70000</v>
      </c>
      <c r="R257" s="182" t="n">
        <f aca="false">SUM(R259)</f>
        <v>21923.2</v>
      </c>
      <c r="S257" s="182" t="n">
        <f aca="false">SUM(S259)</f>
        <v>60000</v>
      </c>
      <c r="T257" s="182" t="n">
        <f aca="false">SUM(T259)</f>
        <v>16193.2</v>
      </c>
      <c r="U257" s="182" t="n">
        <f aca="false">SUM(U259)</f>
        <v>0</v>
      </c>
      <c r="V257" s="182" t="n">
        <f aca="false">SUM(V259)</f>
        <v>210</v>
      </c>
      <c r="W257" s="182" t="n">
        <f aca="false">SUM(W259)</f>
        <v>50000</v>
      </c>
      <c r="X257" s="182" t="n">
        <f aca="false">SUM(X259)</f>
        <v>60000</v>
      </c>
      <c r="Y257" s="182" t="n">
        <f aca="false">SUM(Y259)</f>
        <v>60000</v>
      </c>
      <c r="Z257" s="182" t="n">
        <f aca="false">SUM(Z259)</f>
        <v>75000</v>
      </c>
      <c r="AA257" s="182" t="n">
        <f aca="false">SUM(AA259)</f>
        <v>60000</v>
      </c>
      <c r="AB257" s="182" t="n">
        <f aca="false">SUM(AB259)</f>
        <v>23896.8</v>
      </c>
      <c r="AC257" s="182" t="n">
        <f aca="false">SUM(AC259)</f>
        <v>80000</v>
      </c>
      <c r="AD257" s="182" t="n">
        <f aca="false">SUM(AD259)</f>
        <v>82000</v>
      </c>
      <c r="AE257" s="182" t="n">
        <f aca="false">SUM(AE259)</f>
        <v>0</v>
      </c>
      <c r="AF257" s="182" t="n">
        <f aca="false">SUM(AF259)</f>
        <v>0</v>
      </c>
      <c r="AG257" s="182" t="n">
        <f aca="false">SUM(AG259)</f>
        <v>82000</v>
      </c>
      <c r="AH257" s="182" t="n">
        <f aca="false">SUM(AH259)</f>
        <v>55837.46</v>
      </c>
      <c r="AI257" s="182" t="n">
        <f aca="false">SUM(AI259)</f>
        <v>130000</v>
      </c>
      <c r="AJ257" s="182" t="n">
        <f aca="false">SUM(AJ259)</f>
        <v>63901.96</v>
      </c>
      <c r="AK257" s="182" t="n">
        <f aca="false">SUM(AK259)</f>
        <v>252000</v>
      </c>
      <c r="AL257" s="182" t="n">
        <f aca="false">SUM(AL259)</f>
        <v>30000</v>
      </c>
      <c r="AM257" s="182" t="n">
        <f aca="false">SUM(AM259)</f>
        <v>0</v>
      </c>
      <c r="AN257" s="182" t="n">
        <f aca="false">SUM(AN259)</f>
        <v>282000</v>
      </c>
      <c r="AO257" s="176" t="n">
        <f aca="false">SUM(AN257/$AN$2)</f>
        <v>37427.8319729246</v>
      </c>
      <c r="AP257" s="183" t="n">
        <f aca="false">SUM(AP259)</f>
        <v>227000</v>
      </c>
      <c r="AQ257" s="183" t="n">
        <f aca="false">SUM(AQ259)</f>
        <v>0</v>
      </c>
      <c r="AR257" s="176" t="n">
        <f aca="false">SUM(AP257/$AN$2)</f>
        <v>30128.0775101201</v>
      </c>
      <c r="AS257" s="183" t="n">
        <f aca="false">SUM(AS259)</f>
        <v>250000</v>
      </c>
      <c r="AT257" s="183" t="n">
        <f aca="false">SUM(AT259)</f>
        <v>0</v>
      </c>
      <c r="AU257" s="176" t="n">
        <f aca="false">SUM(AU258)</f>
        <v>8529.55</v>
      </c>
      <c r="AV257" s="177" t="n">
        <f aca="false">SUM(AU257/AR257*100)</f>
        <v>28.3109667290749</v>
      </c>
      <c r="BB257" s="19" t="n">
        <f aca="false">SUM(AW257+AX257+AY257+AZ257+BA257)</f>
        <v>0</v>
      </c>
      <c r="BC257" s="143" t="n">
        <f aca="false">SUM(AU257-BB257)</f>
        <v>8529.55</v>
      </c>
    </row>
    <row r="258" customFormat="false" ht="12.75" hidden="false" customHeight="false" outlineLevel="0" collapsed="false">
      <c r="A258" s="171"/>
      <c r="B258" s="172" t="s">
        <v>210</v>
      </c>
      <c r="C258" s="172"/>
      <c r="D258" s="172"/>
      <c r="E258" s="172"/>
      <c r="F258" s="172"/>
      <c r="G258" s="172"/>
      <c r="H258" s="172"/>
      <c r="I258" s="185" t="s">
        <v>211</v>
      </c>
      <c r="J258" s="186" t="s">
        <v>114</v>
      </c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Z258" s="182"/>
      <c r="AA258" s="182"/>
      <c r="AB258" s="182"/>
      <c r="AC258" s="182"/>
      <c r="AD258" s="182"/>
      <c r="AE258" s="182"/>
      <c r="AF258" s="182"/>
      <c r="AG258" s="182"/>
      <c r="AH258" s="182"/>
      <c r="AI258" s="182"/>
      <c r="AJ258" s="182"/>
      <c r="AK258" s="182"/>
      <c r="AL258" s="182"/>
      <c r="AM258" s="182"/>
      <c r="AN258" s="182"/>
      <c r="AO258" s="176" t="n">
        <f aca="false">SUM(AN258/$AN$2)</f>
        <v>0</v>
      </c>
      <c r="AP258" s="183" t="n">
        <v>227000</v>
      </c>
      <c r="AQ258" s="183"/>
      <c r="AR258" s="176" t="n">
        <f aca="false">SUM(AP258/$AN$2)</f>
        <v>30128.0775101201</v>
      </c>
      <c r="AS258" s="183" t="n">
        <v>250000</v>
      </c>
      <c r="AT258" s="183"/>
      <c r="AU258" s="176" t="n">
        <f aca="false">SUM(AU259)</f>
        <v>8529.55</v>
      </c>
      <c r="AV258" s="177" t="n">
        <f aca="false">SUM(AU258/AR258*100)</f>
        <v>28.3109667290749</v>
      </c>
      <c r="BC258" s="143" t="n">
        <f aca="false">SUM(AU258-BB258)</f>
        <v>8529.55</v>
      </c>
    </row>
    <row r="259" customFormat="false" ht="12.75" hidden="false" customHeight="false" outlineLevel="0" collapsed="false">
      <c r="A259" s="189"/>
      <c r="B259" s="190"/>
      <c r="C259" s="190"/>
      <c r="D259" s="190"/>
      <c r="E259" s="190"/>
      <c r="F259" s="190"/>
      <c r="G259" s="190"/>
      <c r="H259" s="190"/>
      <c r="I259" s="191" t="n">
        <v>3</v>
      </c>
      <c r="J259" s="84" t="s">
        <v>64</v>
      </c>
      <c r="K259" s="192" t="n">
        <f aca="false">SUM(K260)</f>
        <v>71746.5</v>
      </c>
      <c r="L259" s="192" t="n">
        <f aca="false">SUM(L260)</f>
        <v>180000</v>
      </c>
      <c r="M259" s="192" t="n">
        <f aca="false">SUM(M260)</f>
        <v>180000</v>
      </c>
      <c r="N259" s="192" t="n">
        <f aca="false">SUM(N260)</f>
        <v>61000</v>
      </c>
      <c r="O259" s="192" t="n">
        <f aca="false">SUM(O260)</f>
        <v>61000</v>
      </c>
      <c r="P259" s="192" t="n">
        <f aca="false">SUM(P260)</f>
        <v>70000</v>
      </c>
      <c r="Q259" s="192" t="n">
        <f aca="false">SUM(Q260)</f>
        <v>70000</v>
      </c>
      <c r="R259" s="192" t="n">
        <f aca="false">SUM(R260)</f>
        <v>21923.2</v>
      </c>
      <c r="S259" s="192" t="n">
        <f aca="false">SUM(S260)</f>
        <v>60000</v>
      </c>
      <c r="T259" s="192" t="n">
        <f aca="false">SUM(T260)</f>
        <v>16193.2</v>
      </c>
      <c r="U259" s="192" t="n">
        <f aca="false">SUM(U260)</f>
        <v>0</v>
      </c>
      <c r="V259" s="192" t="n">
        <f aca="false">SUM(V260)</f>
        <v>210</v>
      </c>
      <c r="W259" s="192" t="n">
        <f aca="false">SUM(W260)</f>
        <v>50000</v>
      </c>
      <c r="X259" s="192" t="n">
        <f aca="false">SUM(X260)</f>
        <v>60000</v>
      </c>
      <c r="Y259" s="192" t="n">
        <f aca="false">SUM(Y260)</f>
        <v>60000</v>
      </c>
      <c r="Z259" s="192" t="n">
        <f aca="false">SUM(Z260)</f>
        <v>75000</v>
      </c>
      <c r="AA259" s="192" t="n">
        <f aca="false">SUM(AA260)</f>
        <v>60000</v>
      </c>
      <c r="AB259" s="192" t="n">
        <f aca="false">SUM(AB260)</f>
        <v>23896.8</v>
      </c>
      <c r="AC259" s="192" t="n">
        <f aca="false">SUM(AC260)</f>
        <v>80000</v>
      </c>
      <c r="AD259" s="192" t="n">
        <f aca="false">SUM(AD260)</f>
        <v>82000</v>
      </c>
      <c r="AE259" s="192" t="n">
        <f aca="false">SUM(AE260)</f>
        <v>0</v>
      </c>
      <c r="AF259" s="192" t="n">
        <f aca="false">SUM(AF260)</f>
        <v>0</v>
      </c>
      <c r="AG259" s="192" t="n">
        <f aca="false">SUM(AG260)</f>
        <v>82000</v>
      </c>
      <c r="AH259" s="192" t="n">
        <f aca="false">SUM(AH260)</f>
        <v>55837.46</v>
      </c>
      <c r="AI259" s="192" t="n">
        <f aca="false">SUM(AI260)</f>
        <v>130000</v>
      </c>
      <c r="AJ259" s="192" t="n">
        <f aca="false">SUM(AJ260)</f>
        <v>63901.96</v>
      </c>
      <c r="AK259" s="192" t="n">
        <f aca="false">SUM(AK260)</f>
        <v>252000</v>
      </c>
      <c r="AL259" s="192" t="n">
        <f aca="false">SUM(AL260)</f>
        <v>30000</v>
      </c>
      <c r="AM259" s="192" t="n">
        <f aca="false">SUM(AM260)</f>
        <v>0</v>
      </c>
      <c r="AN259" s="192" t="n">
        <f aca="false">SUM(AN260)</f>
        <v>282000</v>
      </c>
      <c r="AO259" s="176" t="n">
        <f aca="false">SUM(AN259/$AN$2)</f>
        <v>37427.8319729246</v>
      </c>
      <c r="AP259" s="176" t="n">
        <f aca="false">SUM(AP260)</f>
        <v>227000</v>
      </c>
      <c r="AQ259" s="176" t="n">
        <f aca="false">SUM(AQ260)</f>
        <v>0</v>
      </c>
      <c r="AR259" s="176" t="n">
        <f aca="false">SUM(AP259/$AN$2)</f>
        <v>30128.0775101201</v>
      </c>
      <c r="AS259" s="176" t="n">
        <f aca="false">SUM(AS260)</f>
        <v>250000</v>
      </c>
      <c r="AT259" s="176" t="n">
        <f aca="false">SUM(AT260)</f>
        <v>0</v>
      </c>
      <c r="AU259" s="176" t="n">
        <f aca="false">SUM(AU260)</f>
        <v>8529.55</v>
      </c>
      <c r="AV259" s="177" t="n">
        <f aca="false">SUM(AU259/AR259*100)</f>
        <v>28.3109667290749</v>
      </c>
      <c r="BB259" s="19" t="n">
        <f aca="false">SUM(AW259+AX259+AY259+AZ259+BA259)</f>
        <v>0</v>
      </c>
      <c r="BC259" s="143" t="n">
        <f aca="false">SUM(AU259-BB259)</f>
        <v>8529.55</v>
      </c>
    </row>
    <row r="260" customFormat="false" ht="12.75" hidden="false" customHeight="false" outlineLevel="0" collapsed="false">
      <c r="A260" s="189"/>
      <c r="B260" s="190"/>
      <c r="C260" s="190"/>
      <c r="D260" s="190"/>
      <c r="E260" s="190"/>
      <c r="F260" s="190"/>
      <c r="G260" s="190"/>
      <c r="H260" s="190"/>
      <c r="I260" s="191" t="n">
        <v>37</v>
      </c>
      <c r="J260" s="84" t="s">
        <v>359</v>
      </c>
      <c r="K260" s="192" t="n">
        <f aca="false">SUM(K261)</f>
        <v>71746.5</v>
      </c>
      <c r="L260" s="192" t="n">
        <f aca="false">SUM(L261)</f>
        <v>180000</v>
      </c>
      <c r="M260" s="192" t="n">
        <f aca="false">SUM(M261)</f>
        <v>180000</v>
      </c>
      <c r="N260" s="192" t="n">
        <f aca="false">SUM(N261)</f>
        <v>61000</v>
      </c>
      <c r="O260" s="192" t="n">
        <f aca="false">SUM(O261)</f>
        <v>61000</v>
      </c>
      <c r="P260" s="192" t="n">
        <f aca="false">SUM(P261)</f>
        <v>70000</v>
      </c>
      <c r="Q260" s="192" t="n">
        <f aca="false">SUM(Q261)</f>
        <v>70000</v>
      </c>
      <c r="R260" s="192" t="n">
        <f aca="false">SUM(R261)</f>
        <v>21923.2</v>
      </c>
      <c r="S260" s="192" t="n">
        <f aca="false">SUM(S261)</f>
        <v>60000</v>
      </c>
      <c r="T260" s="192" t="n">
        <f aca="false">SUM(T261)</f>
        <v>16193.2</v>
      </c>
      <c r="U260" s="192" t="n">
        <f aca="false">SUM(U261)</f>
        <v>0</v>
      </c>
      <c r="V260" s="192" t="n">
        <f aca="false">SUM(V261)</f>
        <v>210</v>
      </c>
      <c r="W260" s="192" t="n">
        <f aca="false">SUM(W261)</f>
        <v>50000</v>
      </c>
      <c r="X260" s="192" t="n">
        <f aca="false">SUM(X261)</f>
        <v>60000</v>
      </c>
      <c r="Y260" s="192" t="n">
        <f aca="false">SUM(Y261)</f>
        <v>60000</v>
      </c>
      <c r="Z260" s="192" t="n">
        <f aca="false">SUM(Z261)</f>
        <v>75000</v>
      </c>
      <c r="AA260" s="192" t="n">
        <f aca="false">SUM(AA261)</f>
        <v>60000</v>
      </c>
      <c r="AB260" s="192" t="n">
        <f aca="false">SUM(AB261)</f>
        <v>23896.8</v>
      </c>
      <c r="AC260" s="192" t="n">
        <f aca="false">SUM(AC261)</f>
        <v>80000</v>
      </c>
      <c r="AD260" s="192" t="n">
        <f aca="false">SUM(AD261)</f>
        <v>82000</v>
      </c>
      <c r="AE260" s="192" t="n">
        <f aca="false">SUM(AE261)</f>
        <v>0</v>
      </c>
      <c r="AF260" s="192" t="n">
        <f aca="false">SUM(AF261)</f>
        <v>0</v>
      </c>
      <c r="AG260" s="192" t="n">
        <f aca="false">SUM(AG261)</f>
        <v>82000</v>
      </c>
      <c r="AH260" s="192" t="n">
        <f aca="false">SUM(AH261)</f>
        <v>55837.46</v>
      </c>
      <c r="AI260" s="192" t="n">
        <f aca="false">SUM(AI261)</f>
        <v>130000</v>
      </c>
      <c r="AJ260" s="192" t="n">
        <f aca="false">SUM(AJ261)</f>
        <v>63901.96</v>
      </c>
      <c r="AK260" s="192" t="n">
        <f aca="false">SUM(AK261)</f>
        <v>252000</v>
      </c>
      <c r="AL260" s="192" t="n">
        <f aca="false">SUM(AL261)</f>
        <v>30000</v>
      </c>
      <c r="AM260" s="192" t="n">
        <f aca="false">SUM(AM261)</f>
        <v>0</v>
      </c>
      <c r="AN260" s="192" t="n">
        <f aca="false">SUM(AN261)</f>
        <v>282000</v>
      </c>
      <c r="AO260" s="176" t="n">
        <f aca="false">SUM(AN260/$AN$2)</f>
        <v>37427.8319729246</v>
      </c>
      <c r="AP260" s="176" t="n">
        <f aca="false">SUM(AP261)</f>
        <v>227000</v>
      </c>
      <c r="AQ260" s="176"/>
      <c r="AR260" s="176" t="n">
        <f aca="false">SUM(AP260/$AN$2)</f>
        <v>30128.0775101201</v>
      </c>
      <c r="AS260" s="176" t="n">
        <v>250000</v>
      </c>
      <c r="AT260" s="176"/>
      <c r="AU260" s="176" t="n">
        <f aca="false">SUM(AU261)</f>
        <v>8529.55</v>
      </c>
      <c r="AV260" s="177" t="n">
        <f aca="false">SUM(AU260/AR260*100)</f>
        <v>28.3109667290749</v>
      </c>
      <c r="BB260" s="19" t="n">
        <f aca="false">SUM(AW260+AX260+AY260+AZ260+BA260)</f>
        <v>0</v>
      </c>
      <c r="BC260" s="143" t="n">
        <f aca="false">SUM(AU260-BB260)</f>
        <v>8529.55</v>
      </c>
    </row>
    <row r="261" customFormat="false" ht="12.75" hidden="false" customHeight="false" outlineLevel="0" collapsed="false">
      <c r="A261" s="193"/>
      <c r="B261" s="194" t="s">
        <v>83</v>
      </c>
      <c r="C261" s="194"/>
      <c r="D261" s="194"/>
      <c r="E261" s="194"/>
      <c r="F261" s="194"/>
      <c r="G261" s="194"/>
      <c r="H261" s="194"/>
      <c r="I261" s="195" t="n">
        <v>372</v>
      </c>
      <c r="J261" s="196" t="s">
        <v>421</v>
      </c>
      <c r="K261" s="197" t="n">
        <f aca="false">SUM(K262)</f>
        <v>71746.5</v>
      </c>
      <c r="L261" s="197" t="n">
        <f aca="false">SUM(L262)</f>
        <v>180000</v>
      </c>
      <c r="M261" s="197" t="n">
        <f aca="false">SUM(M262)</f>
        <v>180000</v>
      </c>
      <c r="N261" s="197" t="n">
        <f aca="false">SUM(N262:N263)</f>
        <v>61000</v>
      </c>
      <c r="O261" s="197" t="n">
        <f aca="false">SUM(O262:O263)</f>
        <v>61000</v>
      </c>
      <c r="P261" s="197" t="n">
        <f aca="false">SUM(P262:P263)</f>
        <v>70000</v>
      </c>
      <c r="Q261" s="197" t="n">
        <f aca="false">SUM(Q262:Q263)</f>
        <v>70000</v>
      </c>
      <c r="R261" s="197" t="n">
        <f aca="false">SUM(R262:R263)</f>
        <v>21923.2</v>
      </c>
      <c r="S261" s="197" t="n">
        <f aca="false">SUM(S262:S263)</f>
        <v>60000</v>
      </c>
      <c r="T261" s="197" t="n">
        <f aca="false">SUM(T262:T263)</f>
        <v>16193.2</v>
      </c>
      <c r="U261" s="197" t="n">
        <f aca="false">SUM(U262:U263)</f>
        <v>0</v>
      </c>
      <c r="V261" s="197" t="n">
        <f aca="false">SUM(V262:V263)</f>
        <v>210</v>
      </c>
      <c r="W261" s="197" t="n">
        <f aca="false">SUM(W262:W263)</f>
        <v>50000</v>
      </c>
      <c r="X261" s="197" t="n">
        <f aca="false">SUM(X262:X267)</f>
        <v>60000</v>
      </c>
      <c r="Y261" s="197" t="n">
        <f aca="false">SUM(Y262:Y267)</f>
        <v>60000</v>
      </c>
      <c r="Z261" s="197" t="n">
        <f aca="false">SUM(Z262:Z267)</f>
        <v>75000</v>
      </c>
      <c r="AA261" s="197" t="n">
        <f aca="false">SUM(AA262:AA267)</f>
        <v>60000</v>
      </c>
      <c r="AB261" s="197" t="n">
        <f aca="false">SUM(AB262:AB267)</f>
        <v>23896.8</v>
      </c>
      <c r="AC261" s="197" t="n">
        <f aca="false">SUM(AC262:AC267)</f>
        <v>80000</v>
      </c>
      <c r="AD261" s="197" t="n">
        <f aca="false">SUM(AD262:AD267)</f>
        <v>82000</v>
      </c>
      <c r="AE261" s="197" t="n">
        <f aca="false">SUM(AE262:AE267)</f>
        <v>0</v>
      </c>
      <c r="AF261" s="197" t="n">
        <f aca="false">SUM(AF262:AF267)</f>
        <v>0</v>
      </c>
      <c r="AG261" s="197" t="n">
        <f aca="false">SUM(AG262:AG267)</f>
        <v>82000</v>
      </c>
      <c r="AH261" s="197" t="n">
        <f aca="false">SUM(AH262:AH267)</f>
        <v>55837.46</v>
      </c>
      <c r="AI261" s="197" t="n">
        <f aca="false">SUM(AI262:AI267)</f>
        <v>130000</v>
      </c>
      <c r="AJ261" s="197" t="n">
        <f aca="false">SUM(AJ262:AJ267)</f>
        <v>63901.96</v>
      </c>
      <c r="AK261" s="197" t="n">
        <f aca="false">SUM(AK262:AK267)</f>
        <v>252000</v>
      </c>
      <c r="AL261" s="197" t="n">
        <f aca="false">SUM(AL262:AL267)</f>
        <v>30000</v>
      </c>
      <c r="AM261" s="197" t="n">
        <f aca="false">SUM(AM262:AM267)</f>
        <v>0</v>
      </c>
      <c r="AN261" s="197" t="n">
        <f aca="false">SUM(AN262:AN267)</f>
        <v>282000</v>
      </c>
      <c r="AO261" s="176" t="n">
        <f aca="false">SUM(AN261/$AN$2)</f>
        <v>37427.8319729246</v>
      </c>
      <c r="AP261" s="188" t="n">
        <f aca="false">SUM(AP262:AP267)</f>
        <v>227000</v>
      </c>
      <c r="AQ261" s="188"/>
      <c r="AR261" s="176" t="n">
        <f aca="false">SUM(AP261/$AN$2)</f>
        <v>30128.0775101201</v>
      </c>
      <c r="AS261" s="188"/>
      <c r="AT261" s="188"/>
      <c r="AU261" s="176" t="n">
        <f aca="false">SUM(AU262:AU267)</f>
        <v>8529.55</v>
      </c>
      <c r="AV261" s="177" t="n">
        <f aca="false">SUM(AU261/AR261*100)</f>
        <v>28.3109667290749</v>
      </c>
      <c r="BB261" s="19" t="n">
        <f aca="false">SUM(AW261+AX261+AY261+AZ261+BA261)</f>
        <v>0</v>
      </c>
      <c r="BC261" s="143" t="n">
        <f aca="false">SUM(AU261-BB261)</f>
        <v>8529.55</v>
      </c>
    </row>
    <row r="262" customFormat="false" ht="12.75" hidden="false" customHeight="false" outlineLevel="0" collapsed="false">
      <c r="A262" s="193"/>
      <c r="B262" s="194"/>
      <c r="C262" s="194"/>
      <c r="D262" s="194"/>
      <c r="E262" s="194"/>
      <c r="F262" s="194"/>
      <c r="G262" s="194"/>
      <c r="H262" s="194"/>
      <c r="I262" s="195" t="n">
        <v>37211</v>
      </c>
      <c r="J262" s="196" t="s">
        <v>422</v>
      </c>
      <c r="K262" s="197" t="n">
        <v>71746.5</v>
      </c>
      <c r="L262" s="197" t="n">
        <v>180000</v>
      </c>
      <c r="M262" s="197" t="n">
        <v>180000</v>
      </c>
      <c r="N262" s="197" t="n">
        <v>44000</v>
      </c>
      <c r="O262" s="197" t="n">
        <v>44000</v>
      </c>
      <c r="P262" s="197" t="n">
        <v>50000</v>
      </c>
      <c r="Q262" s="197" t="n">
        <v>50000</v>
      </c>
      <c r="R262" s="197" t="n">
        <v>8923.2</v>
      </c>
      <c r="S262" s="188" t="n">
        <v>30000</v>
      </c>
      <c r="T262" s="197" t="n">
        <v>7893.2</v>
      </c>
      <c r="U262" s="197"/>
      <c r="V262" s="176" t="n">
        <f aca="false">S262/P262*100</f>
        <v>60</v>
      </c>
      <c r="W262" s="188" t="n">
        <v>25000</v>
      </c>
      <c r="X262" s="197" t="n">
        <v>20000</v>
      </c>
      <c r="Y262" s="197" t="n">
        <v>20000</v>
      </c>
      <c r="Z262" s="197" t="n">
        <v>20000</v>
      </c>
      <c r="AA262" s="197" t="n">
        <v>20000</v>
      </c>
      <c r="AB262" s="197" t="n">
        <v>5896.8</v>
      </c>
      <c r="AC262" s="197" t="n">
        <v>20000</v>
      </c>
      <c r="AD262" s="197" t="n">
        <v>20000</v>
      </c>
      <c r="AE262" s="197"/>
      <c r="AF262" s="197"/>
      <c r="AG262" s="198" t="n">
        <f aca="false">SUM(AD262+AE262-AF262)</f>
        <v>20000</v>
      </c>
      <c r="AH262" s="197" t="n">
        <v>9287.46</v>
      </c>
      <c r="AI262" s="197" t="n">
        <v>20000</v>
      </c>
      <c r="AJ262" s="129" t="n">
        <v>10601.96</v>
      </c>
      <c r="AK262" s="197" t="n">
        <v>20000</v>
      </c>
      <c r="AL262" s="197"/>
      <c r="AM262" s="197"/>
      <c r="AN262" s="129" t="n">
        <f aca="false">SUM(AK262+AL262-AM262)</f>
        <v>20000</v>
      </c>
      <c r="AO262" s="176" t="n">
        <f aca="false">SUM(AN262/$AN$2)</f>
        <v>2654.45616829252</v>
      </c>
      <c r="AP262" s="131" t="n">
        <v>20000</v>
      </c>
      <c r="AQ262" s="131"/>
      <c r="AR262" s="176" t="n">
        <f aca="false">SUM(AP262/$AN$2)</f>
        <v>2654.45616829252</v>
      </c>
      <c r="AS262" s="131"/>
      <c r="AT262" s="131"/>
      <c r="AU262" s="176" t="n">
        <v>347.85</v>
      </c>
      <c r="AV262" s="177" t="n">
        <f aca="false">SUM(AU262/AR262*100)</f>
        <v>13.104379125</v>
      </c>
      <c r="AW262" s="176" t="n">
        <v>347.85</v>
      </c>
      <c r="AX262" s="129"/>
      <c r="BB262" s="19" t="n">
        <f aca="false">SUM(AW262+AX262+AY262+AZ262+BA262)</f>
        <v>347.85</v>
      </c>
      <c r="BC262" s="143" t="n">
        <f aca="false">SUM(AU262-BB262)</f>
        <v>0</v>
      </c>
    </row>
    <row r="263" customFormat="false" ht="12.75" hidden="false" customHeight="false" outlineLevel="0" collapsed="false">
      <c r="A263" s="193"/>
      <c r="B263" s="194"/>
      <c r="C263" s="194"/>
      <c r="D263" s="194"/>
      <c r="E263" s="194"/>
      <c r="F263" s="194"/>
      <c r="G263" s="194"/>
      <c r="H263" s="194"/>
      <c r="I263" s="195" t="n">
        <v>37211</v>
      </c>
      <c r="J263" s="196" t="s">
        <v>423</v>
      </c>
      <c r="K263" s="197"/>
      <c r="L263" s="197"/>
      <c r="M263" s="197"/>
      <c r="N263" s="197" t="n">
        <v>17000</v>
      </c>
      <c r="O263" s="197" t="n">
        <v>17000</v>
      </c>
      <c r="P263" s="197" t="n">
        <v>20000</v>
      </c>
      <c r="Q263" s="197" t="n">
        <v>20000</v>
      </c>
      <c r="R263" s="197" t="n">
        <v>13000</v>
      </c>
      <c r="S263" s="188" t="n">
        <v>30000</v>
      </c>
      <c r="T263" s="197" t="n">
        <v>8300</v>
      </c>
      <c r="U263" s="197"/>
      <c r="V263" s="176" t="n">
        <f aca="false">S263/P263*100</f>
        <v>150</v>
      </c>
      <c r="W263" s="188" t="n">
        <v>25000</v>
      </c>
      <c r="X263" s="197" t="n">
        <v>30000</v>
      </c>
      <c r="Y263" s="197" t="n">
        <v>30000</v>
      </c>
      <c r="Z263" s="197" t="n">
        <v>45000</v>
      </c>
      <c r="AA263" s="197" t="n">
        <v>30000</v>
      </c>
      <c r="AB263" s="197" t="n">
        <v>18000</v>
      </c>
      <c r="AC263" s="197" t="n">
        <v>50000</v>
      </c>
      <c r="AD263" s="197" t="n">
        <v>50000</v>
      </c>
      <c r="AE263" s="197"/>
      <c r="AF263" s="197"/>
      <c r="AG263" s="198" t="n">
        <f aca="false">SUM(AD263+AE263-AF263)</f>
        <v>50000</v>
      </c>
      <c r="AH263" s="197" t="n">
        <v>37100</v>
      </c>
      <c r="AI263" s="197" t="n">
        <v>70000</v>
      </c>
      <c r="AJ263" s="129" t="n">
        <v>27300</v>
      </c>
      <c r="AK263" s="197" t="n">
        <v>70000</v>
      </c>
      <c r="AL263" s="197" t="n">
        <v>10000</v>
      </c>
      <c r="AM263" s="197"/>
      <c r="AN263" s="129" t="n">
        <f aca="false">SUM(AK263+AL263-AM263)</f>
        <v>80000</v>
      </c>
      <c r="AO263" s="176" t="n">
        <f aca="false">SUM(AN263/$AN$2)</f>
        <v>10617.8246731701</v>
      </c>
      <c r="AP263" s="131" t="n">
        <v>50000</v>
      </c>
      <c r="AQ263" s="131"/>
      <c r="AR263" s="176" t="n">
        <f aca="false">SUM(AP263/$AN$2)</f>
        <v>6636.1404207313</v>
      </c>
      <c r="AS263" s="131"/>
      <c r="AT263" s="131"/>
      <c r="AU263" s="176" t="n">
        <v>3550</v>
      </c>
      <c r="AV263" s="177" t="n">
        <f aca="false">SUM(AU263/AR263*100)</f>
        <v>53.49495</v>
      </c>
      <c r="AW263" s="176" t="n">
        <v>3550</v>
      </c>
      <c r="AX263" s="129"/>
      <c r="BB263" s="19" t="n">
        <f aca="false">SUM(AW263+AX263+AY263+AZ263+BA263)</f>
        <v>3550</v>
      </c>
      <c r="BC263" s="143" t="n">
        <f aca="false">SUM(AU263-BB263)</f>
        <v>0</v>
      </c>
    </row>
    <row r="264" customFormat="false" ht="12.75" hidden="false" customHeight="false" outlineLevel="0" collapsed="false">
      <c r="A264" s="193"/>
      <c r="B264" s="194"/>
      <c r="C264" s="194"/>
      <c r="D264" s="194"/>
      <c r="E264" s="194"/>
      <c r="F264" s="194"/>
      <c r="G264" s="194"/>
      <c r="H264" s="194"/>
      <c r="I264" s="195" t="n">
        <v>37211</v>
      </c>
      <c r="J264" s="196" t="s">
        <v>424</v>
      </c>
      <c r="K264" s="197"/>
      <c r="L264" s="197"/>
      <c r="M264" s="197"/>
      <c r="N264" s="197"/>
      <c r="O264" s="197"/>
      <c r="P264" s="197"/>
      <c r="Q264" s="197"/>
      <c r="R264" s="197"/>
      <c r="S264" s="188"/>
      <c r="T264" s="197"/>
      <c r="U264" s="197"/>
      <c r="V264" s="176"/>
      <c r="W264" s="188"/>
      <c r="X264" s="197"/>
      <c r="Y264" s="197"/>
      <c r="Z264" s="197"/>
      <c r="AA264" s="197"/>
      <c r="AB264" s="197"/>
      <c r="AC264" s="197"/>
      <c r="AD264" s="197"/>
      <c r="AE264" s="197"/>
      <c r="AF264" s="197"/>
      <c r="AG264" s="198"/>
      <c r="AH264" s="197"/>
      <c r="AI264" s="197"/>
      <c r="AJ264" s="129"/>
      <c r="AK264" s="197" t="n">
        <v>70000</v>
      </c>
      <c r="AL264" s="197"/>
      <c r="AM264" s="197"/>
      <c r="AN264" s="129" t="n">
        <f aca="false">SUM(AK264+AL264-AM264)</f>
        <v>70000</v>
      </c>
      <c r="AO264" s="176" t="n">
        <f aca="false">SUM(AN264/$AN$2)</f>
        <v>9290.59658902382</v>
      </c>
      <c r="AP264" s="131" t="n">
        <v>70000</v>
      </c>
      <c r="AQ264" s="131"/>
      <c r="AR264" s="176" t="n">
        <f aca="false">SUM(AP264/$AN$2)</f>
        <v>9290.59658902382</v>
      </c>
      <c r="AS264" s="131"/>
      <c r="AT264" s="131"/>
      <c r="AU264" s="176"/>
      <c r="AV264" s="177" t="n">
        <f aca="false">SUM(AU264/AR264*100)</f>
        <v>0</v>
      </c>
      <c r="AW264" s="176"/>
      <c r="AX264" s="129"/>
      <c r="BB264" s="19" t="n">
        <f aca="false">SUM(AW264+AX264+AY264+AZ264+BA264)</f>
        <v>0</v>
      </c>
      <c r="BC264" s="143" t="n">
        <f aca="false">SUM(AU264-BB264)</f>
        <v>0</v>
      </c>
    </row>
    <row r="265" customFormat="false" ht="12.75" hidden="false" customHeight="false" outlineLevel="0" collapsed="false">
      <c r="A265" s="193"/>
      <c r="B265" s="194"/>
      <c r="C265" s="194"/>
      <c r="D265" s="194"/>
      <c r="E265" s="194"/>
      <c r="F265" s="194"/>
      <c r="G265" s="194"/>
      <c r="H265" s="194"/>
      <c r="I265" s="195" t="n">
        <v>3722</v>
      </c>
      <c r="J265" s="196" t="s">
        <v>425</v>
      </c>
      <c r="K265" s="197"/>
      <c r="L265" s="197"/>
      <c r="M265" s="197"/>
      <c r="N265" s="197"/>
      <c r="O265" s="197"/>
      <c r="P265" s="197"/>
      <c r="Q265" s="197"/>
      <c r="R265" s="197"/>
      <c r="S265" s="188"/>
      <c r="T265" s="197"/>
      <c r="U265" s="197"/>
      <c r="V265" s="176"/>
      <c r="W265" s="188"/>
      <c r="X265" s="197"/>
      <c r="Y265" s="197"/>
      <c r="Z265" s="197"/>
      <c r="AA265" s="197"/>
      <c r="AB265" s="197"/>
      <c r="AC265" s="197"/>
      <c r="AD265" s="197"/>
      <c r="AE265" s="197"/>
      <c r="AF265" s="197"/>
      <c r="AG265" s="198"/>
      <c r="AH265" s="197"/>
      <c r="AI265" s="197" t="n">
        <v>30000</v>
      </c>
      <c r="AJ265" s="129" t="n">
        <v>0</v>
      </c>
      <c r="AK265" s="197" t="n">
        <v>30000</v>
      </c>
      <c r="AL265" s="197"/>
      <c r="AM265" s="197"/>
      <c r="AN265" s="129" t="n">
        <f aca="false">SUM(AK265+AL265-AM265)</f>
        <v>30000</v>
      </c>
      <c r="AO265" s="176" t="n">
        <f aca="false">SUM(AN265/$AN$2)</f>
        <v>3981.68425243878</v>
      </c>
      <c r="AP265" s="131" t="n">
        <v>15000</v>
      </c>
      <c r="AQ265" s="131"/>
      <c r="AR265" s="176" t="n">
        <f aca="false">SUM(AP265/$AN$2)</f>
        <v>1990.84212621939</v>
      </c>
      <c r="AS265" s="131"/>
      <c r="AT265" s="131"/>
      <c r="AU265" s="176"/>
      <c r="AV265" s="177" t="n">
        <f aca="false">SUM(AU265/AR265*100)</f>
        <v>0</v>
      </c>
      <c r="AW265" s="176"/>
      <c r="AX265" s="129"/>
      <c r="BB265" s="19" t="n">
        <f aca="false">SUM(AW265+AX265+AY265+AZ265+BA265)</f>
        <v>0</v>
      </c>
      <c r="BC265" s="143" t="n">
        <f aca="false">SUM(AU265-BB265)</f>
        <v>0</v>
      </c>
    </row>
    <row r="266" customFormat="false" ht="12.75" hidden="false" customHeight="false" outlineLevel="0" collapsed="false">
      <c r="A266" s="193"/>
      <c r="B266" s="194"/>
      <c r="C266" s="194"/>
      <c r="D266" s="194"/>
      <c r="E266" s="194"/>
      <c r="F266" s="194"/>
      <c r="G266" s="194"/>
      <c r="H266" s="194"/>
      <c r="I266" s="195" t="n">
        <v>37221</v>
      </c>
      <c r="J266" s="196" t="s">
        <v>426</v>
      </c>
      <c r="K266" s="197"/>
      <c r="L266" s="197"/>
      <c r="M266" s="197"/>
      <c r="N266" s="197"/>
      <c r="O266" s="197"/>
      <c r="P266" s="197"/>
      <c r="Q266" s="197"/>
      <c r="R266" s="197"/>
      <c r="S266" s="188"/>
      <c r="T266" s="197"/>
      <c r="U266" s="197"/>
      <c r="V266" s="176"/>
      <c r="W266" s="188"/>
      <c r="X266" s="197"/>
      <c r="Y266" s="197"/>
      <c r="Z266" s="197"/>
      <c r="AA266" s="197"/>
      <c r="AB266" s="197"/>
      <c r="AC266" s="197"/>
      <c r="AD266" s="197"/>
      <c r="AE266" s="197"/>
      <c r="AF266" s="197"/>
      <c r="AG266" s="198"/>
      <c r="AH266" s="197"/>
      <c r="AI266" s="197"/>
      <c r="AJ266" s="129" t="n">
        <v>26000</v>
      </c>
      <c r="AK266" s="197" t="n">
        <v>52000</v>
      </c>
      <c r="AL266" s="197"/>
      <c r="AM266" s="197"/>
      <c r="AN266" s="129" t="n">
        <f aca="false">SUM(AK266+AL266-AM266)</f>
        <v>52000</v>
      </c>
      <c r="AO266" s="176" t="n">
        <f aca="false">SUM(AN266/$AN$2)</f>
        <v>6901.58603756055</v>
      </c>
      <c r="AP266" s="131" t="n">
        <v>72000</v>
      </c>
      <c r="AQ266" s="131"/>
      <c r="AR266" s="176" t="n">
        <f aca="false">SUM(AP266/$AN$2)</f>
        <v>9556.04220585308</v>
      </c>
      <c r="AS266" s="131"/>
      <c r="AT266" s="131"/>
      <c r="AU266" s="176" t="n">
        <v>4631.7</v>
      </c>
      <c r="AV266" s="177" t="n">
        <f aca="false">SUM(AU266/AR266*100)</f>
        <v>48.468810625</v>
      </c>
      <c r="AW266" s="176" t="n">
        <v>4631.7</v>
      </c>
      <c r="AX266" s="129"/>
      <c r="BB266" s="19" t="n">
        <f aca="false">SUM(AW266+AX266+AY266+AZ266+BA266)</f>
        <v>4631.7</v>
      </c>
      <c r="BC266" s="143" t="n">
        <f aca="false">SUM(AU266-BB266)</f>
        <v>0</v>
      </c>
    </row>
    <row r="267" customFormat="false" ht="12.75" hidden="false" customHeight="false" outlineLevel="0" collapsed="false">
      <c r="A267" s="193"/>
      <c r="B267" s="194"/>
      <c r="C267" s="194"/>
      <c r="D267" s="194"/>
      <c r="E267" s="194"/>
      <c r="F267" s="194"/>
      <c r="G267" s="194"/>
      <c r="H267" s="194"/>
      <c r="I267" s="206" t="n">
        <v>3722</v>
      </c>
      <c r="J267" s="196" t="s">
        <v>427</v>
      </c>
      <c r="K267" s="197"/>
      <c r="L267" s="197"/>
      <c r="M267" s="197"/>
      <c r="N267" s="197"/>
      <c r="O267" s="197"/>
      <c r="P267" s="197"/>
      <c r="Q267" s="197"/>
      <c r="R267" s="197"/>
      <c r="S267" s="188"/>
      <c r="T267" s="197"/>
      <c r="U267" s="197"/>
      <c r="V267" s="176"/>
      <c r="W267" s="188"/>
      <c r="X267" s="197" t="n">
        <v>10000</v>
      </c>
      <c r="Y267" s="197" t="n">
        <v>10000</v>
      </c>
      <c r="Z267" s="197" t="n">
        <v>10000</v>
      </c>
      <c r="AA267" s="197" t="n">
        <v>10000</v>
      </c>
      <c r="AB267" s="197"/>
      <c r="AC267" s="197" t="n">
        <v>10000</v>
      </c>
      <c r="AD267" s="197" t="n">
        <v>12000</v>
      </c>
      <c r="AE267" s="197"/>
      <c r="AF267" s="197"/>
      <c r="AG267" s="198" t="n">
        <f aca="false">SUM(AD267+AE267-AF267)</f>
        <v>12000</v>
      </c>
      <c r="AH267" s="197" t="n">
        <v>9450</v>
      </c>
      <c r="AI267" s="197" t="n">
        <v>10000</v>
      </c>
      <c r="AJ267" s="129" t="n">
        <v>0</v>
      </c>
      <c r="AK267" s="197" t="n">
        <v>10000</v>
      </c>
      <c r="AL267" s="197" t="n">
        <v>20000</v>
      </c>
      <c r="AM267" s="197"/>
      <c r="AN267" s="129" t="n">
        <f aca="false">SUM(AK267+AL267-AM267)</f>
        <v>30000</v>
      </c>
      <c r="AO267" s="176" t="n">
        <f aca="false">SUM(AN267/$AN$2)</f>
        <v>3981.68425243878</v>
      </c>
      <c r="AP267" s="131" t="n">
        <v>0</v>
      </c>
      <c r="AQ267" s="131"/>
      <c r="AR267" s="176" t="n">
        <f aca="false">SUM(AP267/$AN$2)</f>
        <v>0</v>
      </c>
      <c r="AS267" s="131"/>
      <c r="AT267" s="131"/>
      <c r="AU267" s="176"/>
      <c r="AV267" s="177" t="n">
        <v>0</v>
      </c>
      <c r="BB267" s="19" t="n">
        <f aca="false">SUM(AW267+AX267+AY267+AZ267+BA267)</f>
        <v>0</v>
      </c>
      <c r="BC267" s="143" t="n">
        <f aca="false">SUM(AU267-BB267)</f>
        <v>0</v>
      </c>
    </row>
    <row r="268" customFormat="false" ht="12.75" hidden="false" customHeight="false" outlineLevel="0" collapsed="false">
      <c r="A268" s="178" t="s">
        <v>428</v>
      </c>
      <c r="B268" s="172"/>
      <c r="C268" s="172"/>
      <c r="D268" s="172"/>
      <c r="E268" s="172"/>
      <c r="F268" s="172"/>
      <c r="G268" s="172"/>
      <c r="H268" s="172"/>
      <c r="I268" s="185" t="s">
        <v>207</v>
      </c>
      <c r="J268" s="186" t="s">
        <v>429</v>
      </c>
      <c r="K268" s="187" t="e">
        <f aca="false">SUM(#REF!)</f>
        <v>#REF!</v>
      </c>
      <c r="L268" s="187" t="e">
        <f aca="false">SUM(#REF!)</f>
        <v>#REF!</v>
      </c>
      <c r="M268" s="187" t="e">
        <f aca="false">SUM(#REF!)</f>
        <v>#REF!</v>
      </c>
      <c r="N268" s="175" t="n">
        <f aca="false">SUM(N269)</f>
        <v>16000</v>
      </c>
      <c r="O268" s="175" t="n">
        <f aca="false">SUM(O269)</f>
        <v>16000</v>
      </c>
      <c r="P268" s="175" t="n">
        <f aca="false">SUM(P269)</f>
        <v>25000</v>
      </c>
      <c r="Q268" s="175" t="n">
        <f aca="false">SUM(Q269)</f>
        <v>25000</v>
      </c>
      <c r="R268" s="175" t="n">
        <f aca="false">SUM(R269)</f>
        <v>16786.14</v>
      </c>
      <c r="S268" s="175" t="n">
        <f aca="false">SUM(S269)</f>
        <v>25000</v>
      </c>
      <c r="T268" s="175" t="n">
        <f aca="false">SUM(T269)</f>
        <v>16422</v>
      </c>
      <c r="U268" s="175" t="n">
        <f aca="false">SUM(U269)</f>
        <v>0</v>
      </c>
      <c r="V268" s="175" t="n">
        <f aca="false">SUM(V269)</f>
        <v>200</v>
      </c>
      <c r="W268" s="175" t="n">
        <f aca="false">SUM(W269)</f>
        <v>25000</v>
      </c>
      <c r="X268" s="175" t="n">
        <f aca="false">SUM(X269)</f>
        <v>25000</v>
      </c>
      <c r="Y268" s="175" t="n">
        <f aca="false">SUM(Y269)</f>
        <v>30000</v>
      </c>
      <c r="Z268" s="175" t="n">
        <f aca="false">SUM(Z269)</f>
        <v>30000</v>
      </c>
      <c r="AA268" s="175" t="n">
        <f aca="false">SUM(AA269)</f>
        <v>30000</v>
      </c>
      <c r="AB268" s="175" t="n">
        <f aca="false">SUM(AB269)</f>
        <v>15498.58</v>
      </c>
      <c r="AC268" s="175" t="n">
        <f aca="false">SUM(AC269)</f>
        <v>30000</v>
      </c>
      <c r="AD268" s="175" t="n">
        <f aca="false">SUM(AD269)</f>
        <v>45000</v>
      </c>
      <c r="AE268" s="175" t="n">
        <f aca="false">SUM(AE269)</f>
        <v>0</v>
      </c>
      <c r="AF268" s="175" t="n">
        <f aca="false">SUM(AF269)</f>
        <v>0</v>
      </c>
      <c r="AG268" s="175" t="n">
        <f aca="false">SUM(AG269)</f>
        <v>45000</v>
      </c>
      <c r="AH268" s="175" t="n">
        <f aca="false">SUM(AH269)</f>
        <v>28479.63</v>
      </c>
      <c r="AI268" s="175" t="n">
        <f aca="false">SUM(AI269)</f>
        <v>45000</v>
      </c>
      <c r="AJ268" s="175" t="n">
        <f aca="false">SUM(AJ269)</f>
        <v>12998.7</v>
      </c>
      <c r="AK268" s="175" t="n">
        <f aca="false">SUM(AK269)</f>
        <v>45000</v>
      </c>
      <c r="AL268" s="175" t="n">
        <f aca="false">SUM(AL269)</f>
        <v>0</v>
      </c>
      <c r="AM268" s="175" t="n">
        <f aca="false">SUM(AM269)</f>
        <v>0</v>
      </c>
      <c r="AN268" s="175" t="n">
        <f aca="false">SUM(AN269)</f>
        <v>45000</v>
      </c>
      <c r="AO268" s="176" t="n">
        <f aca="false">SUM(AN268/$AN$2)</f>
        <v>5972.52637865817</v>
      </c>
      <c r="AP268" s="176" t="n">
        <f aca="false">SUM(AP269)</f>
        <v>34000</v>
      </c>
      <c r="AQ268" s="176" t="n">
        <f aca="false">SUM(AQ269)</f>
        <v>0</v>
      </c>
      <c r="AR268" s="176" t="n">
        <f aca="false">SUM(AP268/$AN$2)</f>
        <v>4512.57548609729</v>
      </c>
      <c r="AS268" s="176" t="n">
        <f aca="false">SUM(AS269)</f>
        <v>35000</v>
      </c>
      <c r="AT268" s="176" t="n">
        <f aca="false">SUM(AT269)</f>
        <v>0</v>
      </c>
      <c r="AU268" s="176" t="n">
        <v>0</v>
      </c>
      <c r="AV268" s="177" t="n">
        <f aca="false">SUM(AU268/AR268*100)</f>
        <v>0</v>
      </c>
      <c r="BB268" s="19" t="n">
        <f aca="false">SUM(AW268+AX268+AY268+AZ268+BA268)</f>
        <v>0</v>
      </c>
      <c r="BC268" s="143" t="n">
        <f aca="false">SUM(AU268-BB268)</f>
        <v>0</v>
      </c>
    </row>
    <row r="269" customFormat="false" ht="12.75" hidden="false" customHeight="false" outlineLevel="0" collapsed="false">
      <c r="A269" s="171"/>
      <c r="B269" s="172"/>
      <c r="C269" s="172"/>
      <c r="D269" s="172"/>
      <c r="E269" s="172"/>
      <c r="F269" s="172"/>
      <c r="G269" s="172"/>
      <c r="H269" s="172"/>
      <c r="I269" s="180" t="s">
        <v>420</v>
      </c>
      <c r="J269" s="181"/>
      <c r="K269" s="182" t="e">
        <f aca="false">SUM(#REF!)</f>
        <v>#REF!</v>
      </c>
      <c r="L269" s="182" t="e">
        <f aca="false">SUM(#REF!)</f>
        <v>#REF!</v>
      </c>
      <c r="M269" s="182" t="e">
        <f aca="false">SUM(#REF!)</f>
        <v>#REF!</v>
      </c>
      <c r="N269" s="182" t="n">
        <f aca="false">SUM(N271)</f>
        <v>16000</v>
      </c>
      <c r="O269" s="182" t="n">
        <f aca="false">SUM(O271)</f>
        <v>16000</v>
      </c>
      <c r="P269" s="182" t="n">
        <f aca="false">SUM(P271)</f>
        <v>25000</v>
      </c>
      <c r="Q269" s="182" t="n">
        <f aca="false">SUM(Q271)</f>
        <v>25000</v>
      </c>
      <c r="R269" s="182" t="n">
        <f aca="false">SUM(R271)</f>
        <v>16786.14</v>
      </c>
      <c r="S269" s="182" t="n">
        <f aca="false">SUM(S271)</f>
        <v>25000</v>
      </c>
      <c r="T269" s="182" t="n">
        <f aca="false">SUM(T271)</f>
        <v>16422</v>
      </c>
      <c r="U269" s="182" t="n">
        <f aca="false">SUM(U271)</f>
        <v>0</v>
      </c>
      <c r="V269" s="182" t="n">
        <f aca="false">SUM(V271)</f>
        <v>200</v>
      </c>
      <c r="W269" s="182" t="n">
        <f aca="false">SUM(W271)</f>
        <v>25000</v>
      </c>
      <c r="X269" s="182" t="n">
        <f aca="false">SUM(X271)</f>
        <v>25000</v>
      </c>
      <c r="Y269" s="182" t="n">
        <f aca="false">SUM(Y271)</f>
        <v>30000</v>
      </c>
      <c r="Z269" s="182" t="n">
        <f aca="false">SUM(Z271)</f>
        <v>30000</v>
      </c>
      <c r="AA269" s="182" t="n">
        <f aca="false">SUM(AA271)</f>
        <v>30000</v>
      </c>
      <c r="AB269" s="182" t="n">
        <f aca="false">SUM(AB271)</f>
        <v>15498.58</v>
      </c>
      <c r="AC269" s="182" t="n">
        <f aca="false">SUM(AC271)</f>
        <v>30000</v>
      </c>
      <c r="AD269" s="182" t="n">
        <f aca="false">SUM(AD271)</f>
        <v>45000</v>
      </c>
      <c r="AE269" s="182" t="n">
        <f aca="false">SUM(AE271)</f>
        <v>0</v>
      </c>
      <c r="AF269" s="182" t="n">
        <f aca="false">SUM(AF271)</f>
        <v>0</v>
      </c>
      <c r="AG269" s="182" t="n">
        <f aca="false">SUM(AG271)</f>
        <v>45000</v>
      </c>
      <c r="AH269" s="182" t="n">
        <f aca="false">SUM(AH271)</f>
        <v>28479.63</v>
      </c>
      <c r="AI269" s="182" t="n">
        <f aca="false">SUM(AI271)</f>
        <v>45000</v>
      </c>
      <c r="AJ269" s="182" t="n">
        <f aca="false">SUM(AJ271)</f>
        <v>12998.7</v>
      </c>
      <c r="AK269" s="182" t="n">
        <f aca="false">SUM(AK271)</f>
        <v>45000</v>
      </c>
      <c r="AL269" s="182" t="n">
        <f aca="false">SUM(AL271)</f>
        <v>0</v>
      </c>
      <c r="AM269" s="182" t="n">
        <f aca="false">SUM(AM271)</f>
        <v>0</v>
      </c>
      <c r="AN269" s="182" t="n">
        <f aca="false">SUM(AN271)</f>
        <v>45000</v>
      </c>
      <c r="AO269" s="176" t="n">
        <f aca="false">SUM(AN269/$AN$2)</f>
        <v>5972.52637865817</v>
      </c>
      <c r="AP269" s="183" t="n">
        <f aca="false">SUM(AP271)</f>
        <v>34000</v>
      </c>
      <c r="AQ269" s="183" t="n">
        <f aca="false">SUM(AQ271)</f>
        <v>0</v>
      </c>
      <c r="AR269" s="176" t="n">
        <f aca="false">SUM(AP269/$AN$2)</f>
        <v>4512.57548609729</v>
      </c>
      <c r="AS269" s="183" t="n">
        <f aca="false">SUM(AS271)</f>
        <v>35000</v>
      </c>
      <c r="AT269" s="183" t="n">
        <f aca="false">SUM(AT271)</f>
        <v>0</v>
      </c>
      <c r="AU269" s="176" t="n">
        <v>0</v>
      </c>
      <c r="AV269" s="177" t="n">
        <f aca="false">SUM(AU269/AR269*100)</f>
        <v>0</v>
      </c>
      <c r="BB269" s="19" t="n">
        <f aca="false">SUM(AW269+AX269+AY269+AZ269+BA269)</f>
        <v>0</v>
      </c>
      <c r="BC269" s="143" t="n">
        <f aca="false">SUM(AU269-BB269)</f>
        <v>0</v>
      </c>
    </row>
    <row r="270" customFormat="false" ht="12.75" hidden="false" customHeight="false" outlineLevel="0" collapsed="false">
      <c r="A270" s="171"/>
      <c r="B270" s="172" t="s">
        <v>210</v>
      </c>
      <c r="C270" s="172"/>
      <c r="D270" s="172"/>
      <c r="E270" s="172"/>
      <c r="F270" s="172"/>
      <c r="G270" s="172"/>
      <c r="H270" s="172"/>
      <c r="I270" s="185" t="s">
        <v>211</v>
      </c>
      <c r="J270" s="186" t="s">
        <v>114</v>
      </c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Z270" s="182"/>
      <c r="AA270" s="182"/>
      <c r="AB270" s="182"/>
      <c r="AC270" s="182"/>
      <c r="AD270" s="182"/>
      <c r="AE270" s="182"/>
      <c r="AF270" s="182"/>
      <c r="AG270" s="182"/>
      <c r="AH270" s="182"/>
      <c r="AI270" s="182"/>
      <c r="AJ270" s="182"/>
      <c r="AK270" s="182"/>
      <c r="AL270" s="182"/>
      <c r="AM270" s="182"/>
      <c r="AN270" s="182"/>
      <c r="AO270" s="176" t="n">
        <f aca="false">SUM(AN270/$AN$2)</f>
        <v>0</v>
      </c>
      <c r="AP270" s="183" t="n">
        <v>34000</v>
      </c>
      <c r="AQ270" s="183"/>
      <c r="AR270" s="176" t="n">
        <f aca="false">SUM(AP270/$AN$2)</f>
        <v>4512.57548609729</v>
      </c>
      <c r="AS270" s="183"/>
      <c r="AT270" s="183"/>
      <c r="AU270" s="176" t="n">
        <v>0</v>
      </c>
      <c r="AV270" s="177" t="n">
        <f aca="false">SUM(AU270/AR270*100)</f>
        <v>0</v>
      </c>
      <c r="BC270" s="143" t="n">
        <f aca="false">SUM(AU270-BB270)</f>
        <v>0</v>
      </c>
    </row>
    <row r="271" customFormat="false" ht="12.75" hidden="false" customHeight="false" outlineLevel="0" collapsed="false">
      <c r="A271" s="211"/>
      <c r="B271" s="190"/>
      <c r="C271" s="190"/>
      <c r="D271" s="190"/>
      <c r="E271" s="190"/>
      <c r="F271" s="190"/>
      <c r="G271" s="190"/>
      <c r="H271" s="190"/>
      <c r="I271" s="191" t="n">
        <v>3</v>
      </c>
      <c r="J271" s="84" t="s">
        <v>64</v>
      </c>
      <c r="K271" s="212"/>
      <c r="L271" s="212"/>
      <c r="M271" s="212"/>
      <c r="N271" s="212" t="n">
        <f aca="false">SUM(N272+N280)</f>
        <v>16000</v>
      </c>
      <c r="O271" s="212" t="n">
        <f aca="false">SUM(O272+O280)</f>
        <v>16000</v>
      </c>
      <c r="P271" s="212" t="n">
        <f aca="false">SUM(P272)</f>
        <v>25000</v>
      </c>
      <c r="Q271" s="212" t="n">
        <f aca="false">SUM(Q272)</f>
        <v>25000</v>
      </c>
      <c r="R271" s="212" t="n">
        <f aca="false">SUM(R272+R280)</f>
        <v>16786.14</v>
      </c>
      <c r="S271" s="212" t="n">
        <f aca="false">SUM(S272+S280)</f>
        <v>25000</v>
      </c>
      <c r="T271" s="212" t="n">
        <f aca="false">SUM(T272+T280)</f>
        <v>16422</v>
      </c>
      <c r="U271" s="212" t="n">
        <f aca="false">SUM(U272+U280)</f>
        <v>0</v>
      </c>
      <c r="V271" s="212" t="n">
        <f aca="false">SUM(V272+V280)</f>
        <v>200</v>
      </c>
      <c r="W271" s="212" t="n">
        <f aca="false">SUM(W272+W280)</f>
        <v>25000</v>
      </c>
      <c r="X271" s="212" t="n">
        <f aca="false">SUM(X272+X280)</f>
        <v>25000</v>
      </c>
      <c r="Y271" s="212" t="n">
        <f aca="false">SUM(Y272+Y280)</f>
        <v>30000</v>
      </c>
      <c r="Z271" s="212" t="n">
        <f aca="false">SUM(Z272+Z280)</f>
        <v>30000</v>
      </c>
      <c r="AA271" s="212" t="n">
        <f aca="false">SUM(AA272+AA280)</f>
        <v>30000</v>
      </c>
      <c r="AB271" s="212" t="n">
        <f aca="false">SUM(AB272+AB280)</f>
        <v>15498.58</v>
      </c>
      <c r="AC271" s="212" t="n">
        <f aca="false">SUM(AC272+AC280)</f>
        <v>30000</v>
      </c>
      <c r="AD271" s="212" t="n">
        <f aca="false">SUM(AD272+AD280)</f>
        <v>45000</v>
      </c>
      <c r="AE271" s="212" t="n">
        <f aca="false">SUM(AE272+AE280)</f>
        <v>0</v>
      </c>
      <c r="AF271" s="212" t="n">
        <f aca="false">SUM(AF272+AF280)</f>
        <v>0</v>
      </c>
      <c r="AG271" s="212" t="n">
        <f aca="false">SUM(AG272+AG280)</f>
        <v>45000</v>
      </c>
      <c r="AH271" s="212" t="n">
        <f aca="false">SUM(AH272+AH280)</f>
        <v>28479.63</v>
      </c>
      <c r="AI271" s="212" t="n">
        <f aca="false">SUM(AI272+AI280)</f>
        <v>45000</v>
      </c>
      <c r="AJ271" s="212" t="n">
        <f aca="false">SUM(AJ272+AJ280)</f>
        <v>12998.7</v>
      </c>
      <c r="AK271" s="212" t="n">
        <f aca="false">SUM(AK272+AK280)</f>
        <v>45000</v>
      </c>
      <c r="AL271" s="212" t="n">
        <f aca="false">SUM(AL272+AL280)</f>
        <v>0</v>
      </c>
      <c r="AM271" s="212" t="n">
        <f aca="false">SUM(AM272+AM280)</f>
        <v>0</v>
      </c>
      <c r="AN271" s="212" t="n">
        <f aca="false">SUM(AN272+AN280)</f>
        <v>45000</v>
      </c>
      <c r="AO271" s="176" t="n">
        <f aca="false">SUM(AN271/$AN$2)</f>
        <v>5972.52637865817</v>
      </c>
      <c r="AP271" s="183" t="n">
        <f aca="false">SUM(AP272+AP280)</f>
        <v>34000</v>
      </c>
      <c r="AQ271" s="183" t="n">
        <f aca="false">SUM(AQ272+AQ280)</f>
        <v>0</v>
      </c>
      <c r="AR271" s="176" t="n">
        <f aca="false">SUM(AP271/$AN$2)</f>
        <v>4512.57548609729</v>
      </c>
      <c r="AS271" s="183" t="n">
        <v>35000</v>
      </c>
      <c r="AT271" s="183" t="n">
        <f aca="false">SUM(AT272+AT280)</f>
        <v>0</v>
      </c>
      <c r="AU271" s="176" t="n">
        <v>0</v>
      </c>
      <c r="AV271" s="177" t="n">
        <f aca="false">SUM(AU271/AR271*100)</f>
        <v>0</v>
      </c>
      <c r="BB271" s="19" t="n">
        <f aca="false">SUM(AW271+AX271+AY271+AZ271+BA271)</f>
        <v>0</v>
      </c>
      <c r="BC271" s="143" t="n">
        <f aca="false">SUM(AU271-BB271)</f>
        <v>0</v>
      </c>
    </row>
    <row r="272" customFormat="false" ht="12.75" hidden="false" customHeight="false" outlineLevel="0" collapsed="false">
      <c r="A272" s="189"/>
      <c r="B272" s="190"/>
      <c r="C272" s="190"/>
      <c r="D272" s="190"/>
      <c r="E272" s="190"/>
      <c r="F272" s="190"/>
      <c r="G272" s="190"/>
      <c r="H272" s="190"/>
      <c r="I272" s="191" t="n">
        <v>37</v>
      </c>
      <c r="J272" s="84" t="s">
        <v>359</v>
      </c>
      <c r="K272" s="192" t="n">
        <f aca="false">SUM(K273)</f>
        <v>25650</v>
      </c>
      <c r="L272" s="192" t="n">
        <f aca="false">SUM(L273)</f>
        <v>40000</v>
      </c>
      <c r="M272" s="192" t="n">
        <f aca="false">SUM(M273)</f>
        <v>40000</v>
      </c>
      <c r="N272" s="192" t="n">
        <f aca="false">SUM(N273)</f>
        <v>16000</v>
      </c>
      <c r="O272" s="192" t="n">
        <f aca="false">SUM(O273)</f>
        <v>16000</v>
      </c>
      <c r="P272" s="192" t="n">
        <f aca="false">SUM(P273)</f>
        <v>25000</v>
      </c>
      <c r="Q272" s="192" t="n">
        <f aca="false">SUM(Q273)</f>
        <v>25000</v>
      </c>
      <c r="R272" s="192" t="n">
        <f aca="false">SUM(R273)</f>
        <v>14665.8</v>
      </c>
      <c r="S272" s="192" t="n">
        <f aca="false">SUM(S273)</f>
        <v>25000</v>
      </c>
      <c r="T272" s="192" t="n">
        <f aca="false">SUM(T273)</f>
        <v>16422</v>
      </c>
      <c r="U272" s="192" t="n">
        <f aca="false">SUM(U273)</f>
        <v>0</v>
      </c>
      <c r="V272" s="192" t="n">
        <f aca="false">SUM(V273)</f>
        <v>200</v>
      </c>
      <c r="W272" s="192" t="n">
        <f aca="false">SUM(W273)</f>
        <v>25000</v>
      </c>
      <c r="X272" s="192" t="n">
        <f aca="false">SUM(X273)</f>
        <v>25000</v>
      </c>
      <c r="Y272" s="192" t="n">
        <f aca="false">SUM(Y273)</f>
        <v>30000</v>
      </c>
      <c r="Z272" s="192" t="n">
        <f aca="false">SUM(Z273)</f>
        <v>30000</v>
      </c>
      <c r="AA272" s="192" t="n">
        <f aca="false">SUM(AA273)</f>
        <v>30000</v>
      </c>
      <c r="AB272" s="192" t="n">
        <f aca="false">SUM(AB273)</f>
        <v>15498.58</v>
      </c>
      <c r="AC272" s="192" t="n">
        <f aca="false">SUM(AC273)</f>
        <v>30000</v>
      </c>
      <c r="AD272" s="192" t="n">
        <f aca="false">SUM(AD273)</f>
        <v>45000</v>
      </c>
      <c r="AE272" s="192" t="n">
        <f aca="false">SUM(AE273)</f>
        <v>0</v>
      </c>
      <c r="AF272" s="192" t="n">
        <f aca="false">SUM(AF273)</f>
        <v>0</v>
      </c>
      <c r="AG272" s="192" t="n">
        <f aca="false">SUM(AG273)</f>
        <v>45000</v>
      </c>
      <c r="AH272" s="192" t="n">
        <f aca="false">SUM(AH273)</f>
        <v>28479.63</v>
      </c>
      <c r="AI272" s="192" t="n">
        <f aca="false">SUM(AI273)</f>
        <v>45000</v>
      </c>
      <c r="AJ272" s="192" t="n">
        <f aca="false">SUM(AJ273)</f>
        <v>12998.7</v>
      </c>
      <c r="AK272" s="192" t="n">
        <f aca="false">SUM(AK273)</f>
        <v>45000</v>
      </c>
      <c r="AL272" s="192" t="n">
        <f aca="false">SUM(AL273)</f>
        <v>0</v>
      </c>
      <c r="AM272" s="192" t="n">
        <f aca="false">SUM(AM273)</f>
        <v>0</v>
      </c>
      <c r="AN272" s="192" t="n">
        <f aca="false">SUM(AN273)</f>
        <v>45000</v>
      </c>
      <c r="AO272" s="176" t="n">
        <f aca="false">SUM(AN272/$AN$2)</f>
        <v>5972.52637865817</v>
      </c>
      <c r="AP272" s="176" t="n">
        <f aca="false">SUM(AP273)</f>
        <v>34000</v>
      </c>
      <c r="AQ272" s="176"/>
      <c r="AR272" s="176" t="n">
        <f aca="false">SUM(AP272/$AN$2)</f>
        <v>4512.57548609729</v>
      </c>
      <c r="AS272" s="176" t="n">
        <v>35000</v>
      </c>
      <c r="AT272" s="176"/>
      <c r="AU272" s="176" t="n">
        <v>0</v>
      </c>
      <c r="AV272" s="177" t="n">
        <f aca="false">SUM(AU272/AR272*100)</f>
        <v>0</v>
      </c>
      <c r="BB272" s="19" t="n">
        <f aca="false">SUM(AW272+AX272+AY272+AZ272+BA272)</f>
        <v>0</v>
      </c>
      <c r="BC272" s="143" t="n">
        <f aca="false">SUM(AU272-BB272)</f>
        <v>0</v>
      </c>
    </row>
    <row r="273" customFormat="false" ht="12.75" hidden="false" customHeight="false" outlineLevel="0" collapsed="false">
      <c r="A273" s="193"/>
      <c r="B273" s="194" t="s">
        <v>83</v>
      </c>
      <c r="C273" s="194"/>
      <c r="D273" s="194"/>
      <c r="E273" s="194"/>
      <c r="F273" s="194"/>
      <c r="G273" s="194"/>
      <c r="H273" s="194"/>
      <c r="I273" s="195" t="n">
        <v>372</v>
      </c>
      <c r="J273" s="196" t="s">
        <v>421</v>
      </c>
      <c r="K273" s="197" t="n">
        <f aca="false">SUM(K274)</f>
        <v>25650</v>
      </c>
      <c r="L273" s="197" t="n">
        <f aca="false">SUM(L274)</f>
        <v>40000</v>
      </c>
      <c r="M273" s="197" t="n">
        <f aca="false">SUM(M274)</f>
        <v>40000</v>
      </c>
      <c r="N273" s="197" t="n">
        <f aca="false">SUM(N274:N276)</f>
        <v>16000</v>
      </c>
      <c r="O273" s="197" t="n">
        <f aca="false">SUM(O274:O276)</f>
        <v>16000</v>
      </c>
      <c r="P273" s="197" t="n">
        <f aca="false">SUM(P274:P276)</f>
        <v>25000</v>
      </c>
      <c r="Q273" s="197" t="n">
        <f aca="false">SUM(Q274:Q276)</f>
        <v>25000</v>
      </c>
      <c r="R273" s="197" t="n">
        <f aca="false">SUM(R274:R276)</f>
        <v>14665.8</v>
      </c>
      <c r="S273" s="197" t="n">
        <f aca="false">SUM(S274:S276)</f>
        <v>25000</v>
      </c>
      <c r="T273" s="197" t="n">
        <f aca="false">SUM(T274:T276)</f>
        <v>16422</v>
      </c>
      <c r="U273" s="197" t="n">
        <f aca="false">SUM(U274:U276)</f>
        <v>0</v>
      </c>
      <c r="V273" s="197" t="n">
        <f aca="false">SUM(V274:V276)</f>
        <v>200</v>
      </c>
      <c r="W273" s="197" t="n">
        <f aca="false">SUM(W274:W276)</f>
        <v>25000</v>
      </c>
      <c r="X273" s="197" t="n">
        <f aca="false">SUM(X274:X276)</f>
        <v>25000</v>
      </c>
      <c r="Y273" s="197" t="n">
        <f aca="false">SUM(Y274:Y276)</f>
        <v>30000</v>
      </c>
      <c r="Z273" s="197" t="n">
        <f aca="false">SUM(Z274:Z276)</f>
        <v>30000</v>
      </c>
      <c r="AA273" s="197" t="n">
        <f aca="false">SUM(AA274:AA276)</f>
        <v>30000</v>
      </c>
      <c r="AB273" s="197" t="n">
        <f aca="false">SUM(AB274:AB276)</f>
        <v>15498.58</v>
      </c>
      <c r="AC273" s="197" t="n">
        <f aca="false">SUM(AC274:AC276)</f>
        <v>30000</v>
      </c>
      <c r="AD273" s="197" t="n">
        <f aca="false">SUM(AD274:AD276)</f>
        <v>45000</v>
      </c>
      <c r="AE273" s="197" t="n">
        <f aca="false">SUM(AE274:AE276)</f>
        <v>0</v>
      </c>
      <c r="AF273" s="197" t="n">
        <f aca="false">SUM(AF274:AF276)</f>
        <v>0</v>
      </c>
      <c r="AG273" s="197" t="n">
        <f aca="false">SUM(AG274:AG276)</f>
        <v>45000</v>
      </c>
      <c r="AH273" s="197" t="n">
        <f aca="false">SUM(AH274:AH276)</f>
        <v>28479.63</v>
      </c>
      <c r="AI273" s="197" t="n">
        <f aca="false">SUM(AI274:AI276)</f>
        <v>45000</v>
      </c>
      <c r="AJ273" s="197" t="n">
        <f aca="false">SUM(AJ274:AJ276)</f>
        <v>12998.7</v>
      </c>
      <c r="AK273" s="197" t="n">
        <f aca="false">SUM(AK274:AK276)</f>
        <v>45000</v>
      </c>
      <c r="AL273" s="197" t="n">
        <f aca="false">SUM(AL274:AL276)</f>
        <v>0</v>
      </c>
      <c r="AM273" s="197" t="n">
        <f aca="false">SUM(AM274:AM276)</f>
        <v>0</v>
      </c>
      <c r="AN273" s="197" t="n">
        <f aca="false">SUM(AN274:AN276)</f>
        <v>45000</v>
      </c>
      <c r="AO273" s="176" t="n">
        <f aca="false">SUM(AN273/$AN$2)</f>
        <v>5972.52637865817</v>
      </c>
      <c r="AP273" s="188" t="n">
        <f aca="false">SUM(AP274:AP276)</f>
        <v>34000</v>
      </c>
      <c r="AQ273" s="188"/>
      <c r="AR273" s="176" t="n">
        <f aca="false">SUM(AP273/$AN$2)</f>
        <v>4512.57548609729</v>
      </c>
      <c r="AS273" s="188"/>
      <c r="AT273" s="188"/>
      <c r="AU273" s="176" t="n">
        <v>0</v>
      </c>
      <c r="AV273" s="177" t="n">
        <f aca="false">SUM(AU273/AR273*100)</f>
        <v>0</v>
      </c>
      <c r="BB273" s="19" t="n">
        <f aca="false">SUM(AW273+AX273+AY273+AZ273+BA273)</f>
        <v>0</v>
      </c>
      <c r="BC273" s="143" t="n">
        <f aca="false">SUM(AU273-BB273)</f>
        <v>0</v>
      </c>
    </row>
    <row r="274" customFormat="false" ht="12.75" hidden="false" customHeight="false" outlineLevel="0" collapsed="false">
      <c r="A274" s="193"/>
      <c r="B274" s="194"/>
      <c r="C274" s="194"/>
      <c r="D274" s="194"/>
      <c r="E274" s="194"/>
      <c r="F274" s="194"/>
      <c r="G274" s="194"/>
      <c r="H274" s="194"/>
      <c r="I274" s="195" t="n">
        <v>37211</v>
      </c>
      <c r="J274" s="196" t="s">
        <v>430</v>
      </c>
      <c r="K274" s="197" t="n">
        <v>25650</v>
      </c>
      <c r="L274" s="197" t="n">
        <v>40000</v>
      </c>
      <c r="M274" s="197" t="n">
        <v>40000</v>
      </c>
      <c r="N274" s="197" t="n">
        <v>6000</v>
      </c>
      <c r="O274" s="197" t="n">
        <v>6000</v>
      </c>
      <c r="P274" s="197" t="n">
        <v>10000</v>
      </c>
      <c r="Q274" s="197" t="n">
        <v>10000</v>
      </c>
      <c r="R274" s="197" t="n">
        <v>4289</v>
      </c>
      <c r="S274" s="197" t="n">
        <v>10000</v>
      </c>
      <c r="T274" s="197" t="n">
        <v>2847</v>
      </c>
      <c r="U274" s="197"/>
      <c r="V274" s="176" t="n">
        <f aca="false">S274/P274*100</f>
        <v>100</v>
      </c>
      <c r="W274" s="188" t="n">
        <v>10000</v>
      </c>
      <c r="X274" s="197" t="n">
        <v>10000</v>
      </c>
      <c r="Y274" s="197" t="n">
        <v>15000</v>
      </c>
      <c r="Z274" s="197" t="n">
        <v>10000</v>
      </c>
      <c r="AA274" s="197" t="n">
        <v>15000</v>
      </c>
      <c r="AB274" s="197"/>
      <c r="AC274" s="197" t="n">
        <v>15000</v>
      </c>
      <c r="AD274" s="197" t="n">
        <v>15000</v>
      </c>
      <c r="AE274" s="197"/>
      <c r="AF274" s="197"/>
      <c r="AG274" s="198" t="n">
        <f aca="false">SUM(AD274+AE274-AF274)</f>
        <v>15000</v>
      </c>
      <c r="AH274" s="197" t="n">
        <v>14980.98</v>
      </c>
      <c r="AI274" s="197" t="n">
        <v>15000</v>
      </c>
      <c r="AJ274" s="129" t="n">
        <v>0</v>
      </c>
      <c r="AK274" s="197" t="n">
        <v>15000</v>
      </c>
      <c r="AL274" s="197"/>
      <c r="AM274" s="197"/>
      <c r="AN274" s="129" t="n">
        <f aca="false">SUM(AK274+AL274-AM274)</f>
        <v>15000</v>
      </c>
      <c r="AO274" s="176" t="n">
        <f aca="false">SUM(AN274/$AN$2)</f>
        <v>1990.84212621939</v>
      </c>
      <c r="AP274" s="131" t="n">
        <v>15000</v>
      </c>
      <c r="AQ274" s="131"/>
      <c r="AR274" s="176" t="n">
        <f aca="false">SUM(AP274/$AN$2)</f>
        <v>1990.84212621939</v>
      </c>
      <c r="AS274" s="131"/>
      <c r="AT274" s="131"/>
      <c r="AU274" s="176"/>
      <c r="AV274" s="177" t="n">
        <f aca="false">SUM(AU274/AR274*100)</f>
        <v>0</v>
      </c>
      <c r="BB274" s="19" t="n">
        <f aca="false">SUM(AW274+AX274+AY274+AZ274+BA274)</f>
        <v>0</v>
      </c>
      <c r="BC274" s="143" t="n">
        <f aca="false">SUM(AU274-BB274)</f>
        <v>0</v>
      </c>
    </row>
    <row r="275" customFormat="false" ht="12.75" hidden="false" customHeight="false" outlineLevel="0" collapsed="false">
      <c r="A275" s="193"/>
      <c r="B275" s="194"/>
      <c r="C275" s="194"/>
      <c r="D275" s="194"/>
      <c r="E275" s="194"/>
      <c r="F275" s="194"/>
      <c r="G275" s="194"/>
      <c r="H275" s="194"/>
      <c r="I275" s="195" t="n">
        <v>37211</v>
      </c>
      <c r="J275" s="196" t="s">
        <v>431</v>
      </c>
      <c r="K275" s="197"/>
      <c r="L275" s="197"/>
      <c r="M275" s="197"/>
      <c r="N275" s="197"/>
      <c r="O275" s="197"/>
      <c r="P275" s="197"/>
      <c r="Q275" s="197"/>
      <c r="R275" s="197"/>
      <c r="S275" s="197"/>
      <c r="T275" s="197"/>
      <c r="U275" s="197"/>
      <c r="V275" s="176"/>
      <c r="W275" s="188"/>
      <c r="X275" s="197"/>
      <c r="Y275" s="197"/>
      <c r="Z275" s="197"/>
      <c r="AA275" s="197"/>
      <c r="AB275" s="197"/>
      <c r="AC275" s="197"/>
      <c r="AD275" s="197"/>
      <c r="AE275" s="197"/>
      <c r="AF275" s="197"/>
      <c r="AG275" s="198"/>
      <c r="AH275" s="197"/>
      <c r="AI275" s="197"/>
      <c r="AJ275" s="129"/>
      <c r="AK275" s="197"/>
      <c r="AL275" s="197"/>
      <c r="AM275" s="197"/>
      <c r="AN275" s="129"/>
      <c r="AO275" s="176" t="n">
        <f aca="false">SUM(AN275/$AN$2)</f>
        <v>0</v>
      </c>
      <c r="AP275" s="131" t="n">
        <v>4000</v>
      </c>
      <c r="AQ275" s="131"/>
      <c r="AR275" s="176" t="n">
        <f aca="false">SUM(AP275/$AN$2)</f>
        <v>530.891233658504</v>
      </c>
      <c r="AS275" s="131"/>
      <c r="AT275" s="131"/>
      <c r="AU275" s="176"/>
      <c r="AV275" s="177" t="n">
        <f aca="false">SUM(AU275/AR275*100)</f>
        <v>0</v>
      </c>
      <c r="BB275" s="19" t="n">
        <f aca="false">SUM(AW275+AX275+AY275+AZ275+BA275)</f>
        <v>0</v>
      </c>
      <c r="BC275" s="143" t="n">
        <f aca="false">SUM(AU275-BB275)</f>
        <v>0</v>
      </c>
    </row>
    <row r="276" customFormat="false" ht="12.75" hidden="false" customHeight="false" outlineLevel="0" collapsed="false">
      <c r="A276" s="193"/>
      <c r="B276" s="194"/>
      <c r="C276" s="194"/>
      <c r="D276" s="194"/>
      <c r="E276" s="194"/>
      <c r="F276" s="194"/>
      <c r="G276" s="194"/>
      <c r="H276" s="194"/>
      <c r="I276" s="195" t="n">
        <v>37211</v>
      </c>
      <c r="J276" s="196" t="s">
        <v>432</v>
      </c>
      <c r="K276" s="197"/>
      <c r="L276" s="197"/>
      <c r="M276" s="197"/>
      <c r="N276" s="197" t="n">
        <v>10000</v>
      </c>
      <c r="O276" s="197" t="n">
        <v>10000</v>
      </c>
      <c r="P276" s="197" t="n">
        <v>15000</v>
      </c>
      <c r="Q276" s="197" t="n">
        <v>15000</v>
      </c>
      <c r="R276" s="197" t="n">
        <v>10376.8</v>
      </c>
      <c r="S276" s="197" t="n">
        <v>15000</v>
      </c>
      <c r="T276" s="197" t="n">
        <v>13575</v>
      </c>
      <c r="U276" s="197"/>
      <c r="V276" s="176" t="n">
        <f aca="false">S276/P276*100</f>
        <v>100</v>
      </c>
      <c r="W276" s="188" t="n">
        <v>15000</v>
      </c>
      <c r="X276" s="197" t="n">
        <v>15000</v>
      </c>
      <c r="Y276" s="197" t="n">
        <v>15000</v>
      </c>
      <c r="Z276" s="197" t="n">
        <v>20000</v>
      </c>
      <c r="AA276" s="197" t="n">
        <v>15000</v>
      </c>
      <c r="AB276" s="197" t="n">
        <v>15498.58</v>
      </c>
      <c r="AC276" s="197" t="n">
        <v>15000</v>
      </c>
      <c r="AD276" s="197" t="n">
        <v>30000</v>
      </c>
      <c r="AE276" s="197"/>
      <c r="AF276" s="197"/>
      <c r="AG276" s="198" t="n">
        <f aca="false">SUM(AD276+AE276-AF276)</f>
        <v>30000</v>
      </c>
      <c r="AH276" s="197" t="n">
        <v>13498.65</v>
      </c>
      <c r="AI276" s="197" t="n">
        <v>30000</v>
      </c>
      <c r="AJ276" s="129" t="n">
        <v>12998.7</v>
      </c>
      <c r="AK276" s="197" t="n">
        <v>30000</v>
      </c>
      <c r="AL276" s="197"/>
      <c r="AM276" s="197"/>
      <c r="AN276" s="129" t="n">
        <f aca="false">SUM(AK276+AL276-AM276)</f>
        <v>30000</v>
      </c>
      <c r="AO276" s="176" t="n">
        <f aca="false">SUM(AN276/$AN$2)</f>
        <v>3981.68425243878</v>
      </c>
      <c r="AP276" s="131" t="n">
        <v>15000</v>
      </c>
      <c r="AQ276" s="131"/>
      <c r="AR276" s="176" t="n">
        <f aca="false">SUM(AP276/$AN$2)</f>
        <v>1990.84212621939</v>
      </c>
      <c r="AS276" s="131"/>
      <c r="AT276" s="131"/>
      <c r="AU276" s="176"/>
      <c r="AV276" s="177" t="n">
        <f aca="false">SUM(AU276/AR276*100)</f>
        <v>0</v>
      </c>
      <c r="BB276" s="19" t="n">
        <f aca="false">SUM(AW276+AX276+AY276+AZ276+BA276)</f>
        <v>0</v>
      </c>
      <c r="BC276" s="143" t="n">
        <f aca="false">SUM(AU276-BB276)</f>
        <v>0</v>
      </c>
    </row>
    <row r="277" customFormat="false" ht="12.75" hidden="true" customHeight="false" outlineLevel="0" collapsed="false">
      <c r="A277" s="213" t="s">
        <v>433</v>
      </c>
      <c r="B277" s="214"/>
      <c r="C277" s="214"/>
      <c r="D277" s="214"/>
      <c r="E277" s="214"/>
      <c r="F277" s="214"/>
      <c r="G277" s="214"/>
      <c r="H277" s="214"/>
      <c r="I277" s="215" t="s">
        <v>434</v>
      </c>
      <c r="J277" s="214"/>
      <c r="K277" s="214"/>
      <c r="L277" s="214"/>
      <c r="M277" s="214"/>
      <c r="N277" s="214"/>
      <c r="O277" s="214"/>
      <c r="P277" s="216" t="n">
        <f aca="false">SUM(P278)</f>
        <v>400000</v>
      </c>
      <c r="Q277" s="216" t="n">
        <f aca="false">SUM(Q278)</f>
        <v>400000</v>
      </c>
      <c r="R277" s="216" t="n">
        <f aca="false">SUM(R278)</f>
        <v>2120.34</v>
      </c>
      <c r="S277" s="216" t="n">
        <f aca="false">SUM(S278)</f>
        <v>0</v>
      </c>
      <c r="T277" s="216" t="n">
        <f aca="false">SUM(T278)</f>
        <v>0</v>
      </c>
      <c r="U277" s="216" t="n">
        <f aca="false">SUM(U278)</f>
        <v>0</v>
      </c>
      <c r="V277" s="216" t="n">
        <f aca="false">SUM(V278)</f>
        <v>0</v>
      </c>
      <c r="W277" s="216"/>
      <c r="X277" s="197"/>
      <c r="Y277" s="197"/>
      <c r="Z277" s="197"/>
      <c r="AA277" s="197" t="n">
        <v>0</v>
      </c>
      <c r="AB277" s="197"/>
      <c r="AC277" s="197" t="n">
        <v>0</v>
      </c>
      <c r="AD277" s="197"/>
      <c r="AE277" s="197"/>
      <c r="AF277" s="197"/>
      <c r="AG277" s="198" t="n">
        <f aca="false">SUM(AC277+AE277-AF277)</f>
        <v>0</v>
      </c>
      <c r="AH277" s="197"/>
      <c r="AI277" s="197"/>
      <c r="AJ277" s="129"/>
      <c r="AK277" s="197"/>
      <c r="AL277" s="197"/>
      <c r="AM277" s="197"/>
      <c r="AN277" s="129" t="n">
        <f aca="false">SUM(AK277+AL277-AM277)</f>
        <v>0</v>
      </c>
      <c r="AO277" s="176" t="n">
        <f aca="false">SUM(AN277/$AN$2)</f>
        <v>0</v>
      </c>
      <c r="AP277" s="131"/>
      <c r="AQ277" s="131"/>
      <c r="AR277" s="176" t="n">
        <f aca="false">SUM(AP277/$AN$2)</f>
        <v>0</v>
      </c>
      <c r="AS277" s="131"/>
      <c r="AT277" s="131"/>
      <c r="AU277" s="176"/>
      <c r="AV277" s="177" t="e">
        <f aca="false">SUM(AU277/AR277*100)</f>
        <v>#DIV/0!</v>
      </c>
      <c r="BB277" s="19" t="n">
        <f aca="false">SUM(AW277+AX277+AY277+AZ277+BA277)</f>
        <v>0</v>
      </c>
      <c r="BC277" s="143" t="n">
        <f aca="false">SUM(AU277-BB277)</f>
        <v>0</v>
      </c>
    </row>
    <row r="278" customFormat="false" ht="12.75" hidden="true" customHeight="false" outlineLevel="0" collapsed="false">
      <c r="A278" s="217"/>
      <c r="B278" s="218"/>
      <c r="C278" s="218"/>
      <c r="D278" s="218"/>
      <c r="E278" s="218"/>
      <c r="F278" s="218"/>
      <c r="G278" s="218"/>
      <c r="H278" s="218"/>
      <c r="I278" s="219" t="s">
        <v>435</v>
      </c>
      <c r="J278" s="218"/>
      <c r="K278" s="218"/>
      <c r="L278" s="218"/>
      <c r="M278" s="218"/>
      <c r="N278" s="218"/>
      <c r="O278" s="218"/>
      <c r="P278" s="220" t="n">
        <f aca="false">SUM(P279)</f>
        <v>400000</v>
      </c>
      <c r="Q278" s="220" t="n">
        <f aca="false">SUM(Q279)</f>
        <v>400000</v>
      </c>
      <c r="R278" s="220" t="n">
        <f aca="false">SUM(R279)</f>
        <v>2120.34</v>
      </c>
      <c r="S278" s="220" t="n">
        <f aca="false">SUM(S279)</f>
        <v>0</v>
      </c>
      <c r="T278" s="220" t="n">
        <f aca="false">SUM(T279)</f>
        <v>0</v>
      </c>
      <c r="U278" s="220" t="n">
        <f aca="false">SUM(U279)</f>
        <v>0</v>
      </c>
      <c r="V278" s="220" t="n">
        <f aca="false">SUM(V279)</f>
        <v>0</v>
      </c>
      <c r="W278" s="220"/>
      <c r="X278" s="197"/>
      <c r="Y278" s="197"/>
      <c r="Z278" s="197"/>
      <c r="AA278" s="197" t="n">
        <v>0</v>
      </c>
      <c r="AB278" s="197"/>
      <c r="AC278" s="197" t="n">
        <v>0</v>
      </c>
      <c r="AD278" s="197"/>
      <c r="AE278" s="197"/>
      <c r="AF278" s="197"/>
      <c r="AG278" s="198" t="n">
        <f aca="false">SUM(AC278+AE278-AF278)</f>
        <v>0</v>
      </c>
      <c r="AH278" s="197"/>
      <c r="AI278" s="197"/>
      <c r="AJ278" s="129"/>
      <c r="AK278" s="197"/>
      <c r="AL278" s="197"/>
      <c r="AM278" s="197"/>
      <c r="AN278" s="129" t="n">
        <f aca="false">SUM(AK278+AL278-AM278)</f>
        <v>0</v>
      </c>
      <c r="AO278" s="176" t="n">
        <f aca="false">SUM(AN278/$AN$2)</f>
        <v>0</v>
      </c>
      <c r="AP278" s="131"/>
      <c r="AQ278" s="131"/>
      <c r="AR278" s="176" t="n">
        <f aca="false">SUM(AP278/$AN$2)</f>
        <v>0</v>
      </c>
      <c r="AS278" s="131"/>
      <c r="AT278" s="131"/>
      <c r="AU278" s="176"/>
      <c r="AV278" s="177" t="e">
        <f aca="false">SUM(AU278/AR278*100)</f>
        <v>#DIV/0!</v>
      </c>
      <c r="BB278" s="19" t="n">
        <f aca="false">SUM(AW278+AX278+AY278+AZ278+BA278)</f>
        <v>0</v>
      </c>
      <c r="BC278" s="143" t="n">
        <f aca="false">SUM(AU278-BB278)</f>
        <v>0</v>
      </c>
    </row>
    <row r="279" customFormat="false" ht="12.75" hidden="true" customHeight="false" outlineLevel="0" collapsed="false">
      <c r="A279" s="189"/>
      <c r="B279" s="190"/>
      <c r="C279" s="190"/>
      <c r="D279" s="190"/>
      <c r="E279" s="190"/>
      <c r="F279" s="190"/>
      <c r="G279" s="190"/>
      <c r="H279" s="190"/>
      <c r="I279" s="191" t="n">
        <v>3</v>
      </c>
      <c r="J279" s="84" t="s">
        <v>64</v>
      </c>
      <c r="K279" s="192"/>
      <c r="L279" s="192"/>
      <c r="M279" s="192"/>
      <c r="N279" s="192"/>
      <c r="O279" s="192"/>
      <c r="P279" s="192" t="n">
        <f aca="false">SUM(P280)</f>
        <v>400000</v>
      </c>
      <c r="Q279" s="192" t="n">
        <f aca="false">SUM(Q280)</f>
        <v>400000</v>
      </c>
      <c r="R279" s="192" t="n">
        <f aca="false">SUM(R280)</f>
        <v>2120.34</v>
      </c>
      <c r="S279" s="192" t="n">
        <f aca="false">SUM(S280)</f>
        <v>0</v>
      </c>
      <c r="T279" s="192" t="n">
        <f aca="false">SUM(T280)</f>
        <v>0</v>
      </c>
      <c r="U279" s="192" t="n">
        <f aca="false">SUM(U280)</f>
        <v>0</v>
      </c>
      <c r="V279" s="176" t="n">
        <f aca="false">S279/P279*100</f>
        <v>0</v>
      </c>
      <c r="W279" s="176"/>
      <c r="X279" s="192"/>
      <c r="Y279" s="192"/>
      <c r="Z279" s="192"/>
      <c r="AA279" s="192" t="n">
        <v>0</v>
      </c>
      <c r="AB279" s="192"/>
      <c r="AC279" s="192" t="n">
        <v>0</v>
      </c>
      <c r="AD279" s="192"/>
      <c r="AE279" s="192"/>
      <c r="AF279" s="192"/>
      <c r="AG279" s="198" t="n">
        <f aca="false">SUM(AC279+AE279-AF279)</f>
        <v>0</v>
      </c>
      <c r="AH279" s="197"/>
      <c r="AI279" s="197"/>
      <c r="AJ279" s="129"/>
      <c r="AK279" s="197"/>
      <c r="AL279" s="197"/>
      <c r="AM279" s="197"/>
      <c r="AN279" s="129" t="n">
        <f aca="false">SUM(AK279+AL279-AM279)</f>
        <v>0</v>
      </c>
      <c r="AO279" s="176" t="n">
        <f aca="false">SUM(AN279/$AN$2)</f>
        <v>0</v>
      </c>
      <c r="AP279" s="131"/>
      <c r="AQ279" s="131"/>
      <c r="AR279" s="176" t="n">
        <f aca="false">SUM(AP279/$AN$2)</f>
        <v>0</v>
      </c>
      <c r="AS279" s="131"/>
      <c r="AT279" s="131"/>
      <c r="AU279" s="176"/>
      <c r="AV279" s="177" t="e">
        <f aca="false">SUM(AU279/AR279*100)</f>
        <v>#DIV/0!</v>
      </c>
      <c r="BB279" s="19" t="n">
        <f aca="false">SUM(AW279+AX279+AY279+AZ279+BA279)</f>
        <v>0</v>
      </c>
      <c r="BC279" s="143" t="n">
        <f aca="false">SUM(AU279-BB279)</f>
        <v>0</v>
      </c>
    </row>
    <row r="280" customFormat="false" ht="12.75" hidden="true" customHeight="false" outlineLevel="0" collapsed="false">
      <c r="A280" s="189"/>
      <c r="B280" s="190"/>
      <c r="C280" s="190"/>
      <c r="D280" s="190"/>
      <c r="E280" s="190"/>
      <c r="F280" s="190"/>
      <c r="G280" s="190"/>
      <c r="H280" s="190"/>
      <c r="I280" s="191" t="n">
        <v>38</v>
      </c>
      <c r="J280" s="84" t="s">
        <v>70</v>
      </c>
      <c r="K280" s="192"/>
      <c r="L280" s="192"/>
      <c r="M280" s="192"/>
      <c r="N280" s="192"/>
      <c r="O280" s="192"/>
      <c r="P280" s="192" t="n">
        <f aca="false">SUM(P282)</f>
        <v>400000</v>
      </c>
      <c r="Q280" s="192" t="n">
        <f aca="false">SUM(Q282)</f>
        <v>400000</v>
      </c>
      <c r="R280" s="192" t="n">
        <f aca="false">SUM(R282)</f>
        <v>2120.34</v>
      </c>
      <c r="S280" s="192" t="n">
        <f aca="false">SUM(S282)</f>
        <v>0</v>
      </c>
      <c r="T280" s="192" t="n">
        <f aca="false">SUM(T282)</f>
        <v>0</v>
      </c>
      <c r="U280" s="192" t="n">
        <v>0</v>
      </c>
      <c r="V280" s="176" t="n">
        <f aca="false">S280/P280*100</f>
        <v>0</v>
      </c>
      <c r="W280" s="176"/>
      <c r="X280" s="192"/>
      <c r="Y280" s="192"/>
      <c r="Z280" s="192"/>
      <c r="AA280" s="192" t="n">
        <v>0</v>
      </c>
      <c r="AB280" s="192"/>
      <c r="AC280" s="192" t="n">
        <v>0</v>
      </c>
      <c r="AD280" s="192"/>
      <c r="AE280" s="192"/>
      <c r="AF280" s="192"/>
      <c r="AG280" s="198" t="n">
        <f aca="false">SUM(AC280+AE280-AF280)</f>
        <v>0</v>
      </c>
      <c r="AH280" s="197"/>
      <c r="AI280" s="197"/>
      <c r="AJ280" s="129"/>
      <c r="AK280" s="197"/>
      <c r="AL280" s="197"/>
      <c r="AM280" s="197"/>
      <c r="AN280" s="129" t="n">
        <f aca="false">SUM(AK280+AL280-AM280)</f>
        <v>0</v>
      </c>
      <c r="AO280" s="176" t="n">
        <f aca="false">SUM(AN280/$AN$2)</f>
        <v>0</v>
      </c>
      <c r="AP280" s="131"/>
      <c r="AQ280" s="131"/>
      <c r="AR280" s="176" t="n">
        <f aca="false">SUM(AP280/$AN$2)</f>
        <v>0</v>
      </c>
      <c r="AS280" s="131"/>
      <c r="AT280" s="131"/>
      <c r="AU280" s="176"/>
      <c r="AV280" s="177" t="e">
        <f aca="false">SUM(AU280/AR280*100)</f>
        <v>#DIV/0!</v>
      </c>
      <c r="BB280" s="19" t="n">
        <f aca="false">SUM(AW280+AX280+AY280+AZ280+BA280)</f>
        <v>0</v>
      </c>
      <c r="BC280" s="143" t="n">
        <f aca="false">SUM(AU280-BB280)</f>
        <v>0</v>
      </c>
    </row>
    <row r="281" customFormat="false" ht="12.75" hidden="true" customHeight="false" outlineLevel="0" collapsed="false">
      <c r="A281" s="193"/>
      <c r="B281" s="194"/>
      <c r="C281" s="194"/>
      <c r="D281" s="194"/>
      <c r="E281" s="194"/>
      <c r="F281" s="194"/>
      <c r="G281" s="194"/>
      <c r="H281" s="194"/>
      <c r="I281" s="195" t="n">
        <v>382</v>
      </c>
      <c r="J281" s="196" t="s">
        <v>436</v>
      </c>
      <c r="K281" s="197"/>
      <c r="L281" s="197"/>
      <c r="M281" s="197"/>
      <c r="N281" s="197"/>
      <c r="O281" s="197"/>
      <c r="P281" s="197" t="n">
        <f aca="false">SUM(P282)</f>
        <v>400000</v>
      </c>
      <c r="Q281" s="197" t="n">
        <f aca="false">SUM(Q282)</f>
        <v>400000</v>
      </c>
      <c r="R281" s="197" t="n">
        <f aca="false">SUM(R282)</f>
        <v>2120.34</v>
      </c>
      <c r="S281" s="197" t="n">
        <f aca="false">SUM(S282)</f>
        <v>0</v>
      </c>
      <c r="T281" s="197" t="n">
        <f aca="false">SUM(T282)</f>
        <v>0</v>
      </c>
      <c r="U281" s="197"/>
      <c r="V281" s="176" t="n">
        <f aca="false">S281/P281*100</f>
        <v>0</v>
      </c>
      <c r="W281" s="188"/>
      <c r="X281" s="197"/>
      <c r="Y281" s="197"/>
      <c r="Z281" s="197"/>
      <c r="AA281" s="197" t="n">
        <v>0</v>
      </c>
      <c r="AB281" s="197"/>
      <c r="AC281" s="197" t="n">
        <v>0</v>
      </c>
      <c r="AD281" s="197"/>
      <c r="AE281" s="197"/>
      <c r="AF281" s="197"/>
      <c r="AG281" s="198" t="n">
        <f aca="false">SUM(AC281+AE281-AF281)</f>
        <v>0</v>
      </c>
      <c r="AH281" s="197"/>
      <c r="AI281" s="197"/>
      <c r="AJ281" s="129"/>
      <c r="AK281" s="197"/>
      <c r="AL281" s="197"/>
      <c r="AM281" s="197"/>
      <c r="AN281" s="129" t="n">
        <f aca="false">SUM(AK281+AL281-AM281)</f>
        <v>0</v>
      </c>
      <c r="AO281" s="176" t="n">
        <f aca="false">SUM(AN281/$AN$2)</f>
        <v>0</v>
      </c>
      <c r="AP281" s="131"/>
      <c r="AQ281" s="131"/>
      <c r="AR281" s="176" t="n">
        <f aca="false">SUM(AP281/$AN$2)</f>
        <v>0</v>
      </c>
      <c r="AS281" s="131"/>
      <c r="AT281" s="131"/>
      <c r="AU281" s="176"/>
      <c r="AV281" s="177" t="e">
        <f aca="false">SUM(AU281/AR281*100)</f>
        <v>#DIV/0!</v>
      </c>
      <c r="BB281" s="19" t="n">
        <f aca="false">SUM(AW281+AX281+AY281+AZ281+BA281)</f>
        <v>0</v>
      </c>
      <c r="BC281" s="143" t="n">
        <f aca="false">SUM(AU281-BB281)</f>
        <v>0</v>
      </c>
    </row>
    <row r="282" customFormat="false" ht="12.75" hidden="true" customHeight="false" outlineLevel="0" collapsed="false">
      <c r="A282" s="193"/>
      <c r="B282" s="194"/>
      <c r="C282" s="194"/>
      <c r="D282" s="194"/>
      <c r="E282" s="194"/>
      <c r="F282" s="194"/>
      <c r="G282" s="194"/>
      <c r="H282" s="194"/>
      <c r="I282" s="195" t="n">
        <v>38221</v>
      </c>
      <c r="J282" s="196" t="s">
        <v>437</v>
      </c>
      <c r="K282" s="197"/>
      <c r="L282" s="197"/>
      <c r="M282" s="197"/>
      <c r="N282" s="197"/>
      <c r="O282" s="197"/>
      <c r="P282" s="197" t="n">
        <v>400000</v>
      </c>
      <c r="Q282" s="197" t="n">
        <v>400000</v>
      </c>
      <c r="R282" s="197" t="n">
        <v>2120.34</v>
      </c>
      <c r="S282" s="197"/>
      <c r="T282" s="197"/>
      <c r="U282" s="197"/>
      <c r="V282" s="176" t="n">
        <f aca="false">S282/P282*100</f>
        <v>0</v>
      </c>
      <c r="W282" s="188"/>
      <c r="X282" s="197"/>
      <c r="Y282" s="197"/>
      <c r="Z282" s="197"/>
      <c r="AA282" s="197" t="n">
        <v>0</v>
      </c>
      <c r="AB282" s="197"/>
      <c r="AC282" s="197" t="n">
        <v>0</v>
      </c>
      <c r="AD282" s="197"/>
      <c r="AE282" s="197"/>
      <c r="AF282" s="197"/>
      <c r="AG282" s="198" t="n">
        <f aca="false">SUM(AC282+AE282-AF282)</f>
        <v>0</v>
      </c>
      <c r="AH282" s="197"/>
      <c r="AI282" s="197"/>
      <c r="AJ282" s="129"/>
      <c r="AK282" s="197"/>
      <c r="AL282" s="197"/>
      <c r="AM282" s="197"/>
      <c r="AN282" s="129" t="n">
        <f aca="false">SUM(AK282+AL282-AM282)</f>
        <v>0</v>
      </c>
      <c r="AO282" s="176" t="n">
        <f aca="false">SUM(AN282/$AN$2)</f>
        <v>0</v>
      </c>
      <c r="AP282" s="131"/>
      <c r="AQ282" s="131"/>
      <c r="AR282" s="176" t="n">
        <f aca="false">SUM(AP282/$AN$2)</f>
        <v>0</v>
      </c>
      <c r="AS282" s="131"/>
      <c r="AT282" s="131"/>
      <c r="AU282" s="176"/>
      <c r="AV282" s="177" t="e">
        <f aca="false">SUM(AU282/AR282*100)</f>
        <v>#DIV/0!</v>
      </c>
      <c r="BB282" s="19" t="n">
        <f aca="false">SUM(AW282+AX282+AY282+AZ282+BA282)</f>
        <v>0</v>
      </c>
      <c r="BC282" s="143" t="n">
        <f aca="false">SUM(AU282-BB282)</f>
        <v>0</v>
      </c>
    </row>
    <row r="283" customFormat="false" ht="12.75" hidden="false" customHeight="false" outlineLevel="0" collapsed="false">
      <c r="A283" s="178" t="s">
        <v>438</v>
      </c>
      <c r="B283" s="172"/>
      <c r="C283" s="172"/>
      <c r="D283" s="172"/>
      <c r="E283" s="172"/>
      <c r="F283" s="172"/>
      <c r="G283" s="172"/>
      <c r="H283" s="172"/>
      <c r="I283" s="185" t="s">
        <v>207</v>
      </c>
      <c r="J283" s="186" t="s">
        <v>439</v>
      </c>
      <c r="K283" s="187" t="n">
        <f aca="false">SUM(K284)</f>
        <v>10000</v>
      </c>
      <c r="L283" s="187" t="n">
        <f aca="false">SUM(L284)</f>
        <v>20000</v>
      </c>
      <c r="M283" s="187" t="n">
        <f aca="false">SUM(M284)</f>
        <v>20000</v>
      </c>
      <c r="N283" s="187" t="n">
        <f aca="false">SUM(N284)</f>
        <v>3000</v>
      </c>
      <c r="O283" s="187" t="n">
        <f aca="false">SUM(O284)</f>
        <v>3000</v>
      </c>
      <c r="P283" s="187" t="n">
        <f aca="false">SUM(P284)</f>
        <v>3000</v>
      </c>
      <c r="Q283" s="187" t="n">
        <f aca="false">SUM(Q284)</f>
        <v>3000</v>
      </c>
      <c r="R283" s="187" t="n">
        <f aca="false">SUM(R284)</f>
        <v>0</v>
      </c>
      <c r="S283" s="187" t="n">
        <f aca="false">SUM(S284)</f>
        <v>3000</v>
      </c>
      <c r="T283" s="187" t="n">
        <f aca="false">SUM(T284)</f>
        <v>0</v>
      </c>
      <c r="U283" s="187" t="n">
        <f aca="false">SUM(U284)</f>
        <v>0</v>
      </c>
      <c r="V283" s="187" t="n">
        <f aca="false">SUM(V284)</f>
        <v>100</v>
      </c>
      <c r="W283" s="187" t="n">
        <f aca="false">SUM(W284)</f>
        <v>3000</v>
      </c>
      <c r="X283" s="187" t="n">
        <f aca="false">SUM(X284)</f>
        <v>3000</v>
      </c>
      <c r="Y283" s="187" t="n">
        <f aca="false">SUM(Y284)</f>
        <v>3000</v>
      </c>
      <c r="Z283" s="187" t="n">
        <f aca="false">SUM(Z284)</f>
        <v>3000</v>
      </c>
      <c r="AA283" s="187" t="n">
        <f aca="false">SUM(AA284)</f>
        <v>22000</v>
      </c>
      <c r="AB283" s="187" t="n">
        <f aca="false">SUM(AB284)</f>
        <v>0</v>
      </c>
      <c r="AC283" s="187" t="n">
        <f aca="false">SUM(AC284)</f>
        <v>22000</v>
      </c>
      <c r="AD283" s="187" t="n">
        <f aca="false">SUM(AD284)</f>
        <v>22000</v>
      </c>
      <c r="AE283" s="187" t="n">
        <f aca="false">SUM(AE284)</f>
        <v>0</v>
      </c>
      <c r="AF283" s="187" t="n">
        <f aca="false">SUM(AF284)</f>
        <v>0</v>
      </c>
      <c r="AG283" s="187" t="n">
        <f aca="false">SUM(AG284)</f>
        <v>22000</v>
      </c>
      <c r="AH283" s="187" t="n">
        <f aca="false">SUM(AH284)</f>
        <v>10836.89</v>
      </c>
      <c r="AI283" s="187" t="n">
        <f aca="false">SUM(AI284)</f>
        <v>10000</v>
      </c>
      <c r="AJ283" s="187" t="n">
        <f aca="false">SUM(AJ284)</f>
        <v>10000</v>
      </c>
      <c r="AK283" s="187" t="n">
        <f aca="false">SUM(AK284)</f>
        <v>10000</v>
      </c>
      <c r="AL283" s="187" t="n">
        <f aca="false">SUM(AL284)</f>
        <v>0</v>
      </c>
      <c r="AM283" s="187" t="n">
        <f aca="false">SUM(AM284)</f>
        <v>0</v>
      </c>
      <c r="AN283" s="187" t="n">
        <f aca="false">SUM(AN284)</f>
        <v>10000</v>
      </c>
      <c r="AO283" s="176" t="n">
        <f aca="false">SUM(AN283/$AN$2)</f>
        <v>1327.22808414626</v>
      </c>
      <c r="AP283" s="188" t="n">
        <f aca="false">SUM(AP284)</f>
        <v>10000</v>
      </c>
      <c r="AQ283" s="188" t="n">
        <f aca="false">SUM(AQ284)</f>
        <v>0</v>
      </c>
      <c r="AR283" s="176" t="n">
        <f aca="false">SUM(AP283/$AN$2)</f>
        <v>1327.22808414626</v>
      </c>
      <c r="AS283" s="188" t="n">
        <f aca="false">SUM(AS284)</f>
        <v>10000</v>
      </c>
      <c r="AT283" s="188" t="n">
        <f aca="false">SUM(AT284)</f>
        <v>0</v>
      </c>
      <c r="AU283" s="176" t="n">
        <v>0</v>
      </c>
      <c r="AV283" s="177" t="n">
        <f aca="false">SUM(AU283/AR283*100)</f>
        <v>0</v>
      </c>
      <c r="BB283" s="19" t="n">
        <f aca="false">SUM(AW283+AX283+AY283+AZ283+BA283)</f>
        <v>0</v>
      </c>
      <c r="BC283" s="143" t="n">
        <f aca="false">SUM(AU283-BB283)</f>
        <v>0</v>
      </c>
    </row>
    <row r="284" customFormat="false" ht="12.75" hidden="false" customHeight="false" outlineLevel="0" collapsed="false">
      <c r="A284" s="178"/>
      <c r="B284" s="172"/>
      <c r="C284" s="172"/>
      <c r="D284" s="172"/>
      <c r="E284" s="172"/>
      <c r="F284" s="172"/>
      <c r="G284" s="172"/>
      <c r="H284" s="172"/>
      <c r="I284" s="185" t="s">
        <v>420</v>
      </c>
      <c r="J284" s="186"/>
      <c r="K284" s="187" t="n">
        <f aca="false">SUM(K286)</f>
        <v>10000</v>
      </c>
      <c r="L284" s="187" t="n">
        <f aca="false">SUM(L286)</f>
        <v>20000</v>
      </c>
      <c r="M284" s="187" t="n">
        <f aca="false">SUM(M286)</f>
        <v>20000</v>
      </c>
      <c r="N284" s="187" t="n">
        <f aca="false">SUM(N286)</f>
        <v>3000</v>
      </c>
      <c r="O284" s="187" t="n">
        <f aca="false">SUM(O286)</f>
        <v>3000</v>
      </c>
      <c r="P284" s="187" t="n">
        <f aca="false">SUM(P286)</f>
        <v>3000</v>
      </c>
      <c r="Q284" s="187" t="n">
        <f aca="false">SUM(Q286)</f>
        <v>3000</v>
      </c>
      <c r="R284" s="187" t="n">
        <f aca="false">SUM(R286)</f>
        <v>0</v>
      </c>
      <c r="S284" s="187" t="n">
        <f aca="false">SUM(S286)</f>
        <v>3000</v>
      </c>
      <c r="T284" s="187" t="n">
        <f aca="false">SUM(T286)</f>
        <v>0</v>
      </c>
      <c r="U284" s="187" t="n">
        <f aca="false">SUM(U286)</f>
        <v>0</v>
      </c>
      <c r="V284" s="187" t="n">
        <f aca="false">SUM(V286)</f>
        <v>100</v>
      </c>
      <c r="W284" s="187" t="n">
        <f aca="false">SUM(W286)</f>
        <v>3000</v>
      </c>
      <c r="X284" s="187" t="n">
        <f aca="false">SUM(X286)</f>
        <v>3000</v>
      </c>
      <c r="Y284" s="187" t="n">
        <f aca="false">SUM(Y286)</f>
        <v>3000</v>
      </c>
      <c r="Z284" s="187" t="n">
        <f aca="false">SUM(Z286)</f>
        <v>3000</v>
      </c>
      <c r="AA284" s="187" t="n">
        <f aca="false">SUM(AA286)</f>
        <v>22000</v>
      </c>
      <c r="AB284" s="187" t="n">
        <f aca="false">SUM(AB286)</f>
        <v>0</v>
      </c>
      <c r="AC284" s="187" t="n">
        <f aca="false">SUM(AC286)</f>
        <v>22000</v>
      </c>
      <c r="AD284" s="187" t="n">
        <f aca="false">SUM(AD286)</f>
        <v>22000</v>
      </c>
      <c r="AE284" s="187" t="n">
        <f aca="false">SUM(AE286)</f>
        <v>0</v>
      </c>
      <c r="AF284" s="187" t="n">
        <f aca="false">SUM(AF286)</f>
        <v>0</v>
      </c>
      <c r="AG284" s="187" t="n">
        <f aca="false">SUM(AG286)</f>
        <v>22000</v>
      </c>
      <c r="AH284" s="187" t="n">
        <f aca="false">SUM(AH286)</f>
        <v>10836.89</v>
      </c>
      <c r="AI284" s="187" t="n">
        <f aca="false">SUM(AI286)</f>
        <v>10000</v>
      </c>
      <c r="AJ284" s="187" t="n">
        <f aca="false">SUM(AJ286)</f>
        <v>10000</v>
      </c>
      <c r="AK284" s="187" t="n">
        <f aca="false">SUM(AK286)</f>
        <v>10000</v>
      </c>
      <c r="AL284" s="187" t="n">
        <f aca="false">SUM(AL286)</f>
        <v>0</v>
      </c>
      <c r="AM284" s="187" t="n">
        <f aca="false">SUM(AM286)</f>
        <v>0</v>
      </c>
      <c r="AN284" s="187" t="n">
        <f aca="false">SUM(AN286)</f>
        <v>10000</v>
      </c>
      <c r="AO284" s="176" t="n">
        <f aca="false">SUM(AN284/$AN$2)</f>
        <v>1327.22808414626</v>
      </c>
      <c r="AP284" s="188" t="n">
        <f aca="false">SUM(AP286)</f>
        <v>10000</v>
      </c>
      <c r="AQ284" s="188" t="n">
        <f aca="false">SUM(AQ286)</f>
        <v>0</v>
      </c>
      <c r="AR284" s="176" t="n">
        <f aca="false">SUM(AP284/$AN$2)</f>
        <v>1327.22808414626</v>
      </c>
      <c r="AS284" s="188" t="n">
        <f aca="false">SUM(AS286)</f>
        <v>10000</v>
      </c>
      <c r="AT284" s="188" t="n">
        <f aca="false">SUM(AT286)</f>
        <v>0</v>
      </c>
      <c r="AU284" s="176" t="n">
        <v>0</v>
      </c>
      <c r="AV284" s="177" t="n">
        <f aca="false">SUM(AU284/AR284*100)</f>
        <v>0</v>
      </c>
      <c r="BB284" s="19" t="n">
        <f aca="false">SUM(AW284+AX284+AY284+AZ284+BA284)</f>
        <v>0</v>
      </c>
      <c r="BC284" s="143" t="n">
        <f aca="false">SUM(AU284-BB284)</f>
        <v>0</v>
      </c>
    </row>
    <row r="285" customFormat="false" ht="12.75" hidden="false" customHeight="false" outlineLevel="0" collapsed="false">
      <c r="A285" s="178"/>
      <c r="B285" s="172" t="s">
        <v>210</v>
      </c>
      <c r="C285" s="172"/>
      <c r="D285" s="172"/>
      <c r="E285" s="172"/>
      <c r="F285" s="172"/>
      <c r="G285" s="172"/>
      <c r="H285" s="172"/>
      <c r="I285" s="185" t="s">
        <v>211</v>
      </c>
      <c r="J285" s="186" t="s">
        <v>114</v>
      </c>
      <c r="K285" s="187"/>
      <c r="L285" s="187"/>
      <c r="M285" s="187"/>
      <c r="N285" s="187"/>
      <c r="O285" s="187"/>
      <c r="P285" s="187"/>
      <c r="Q285" s="187"/>
      <c r="R285" s="187"/>
      <c r="S285" s="187"/>
      <c r="T285" s="187"/>
      <c r="U285" s="187"/>
      <c r="V285" s="187"/>
      <c r="W285" s="187"/>
      <c r="X285" s="187"/>
      <c r="Y285" s="187"/>
      <c r="Z285" s="187"/>
      <c r="AA285" s="187"/>
      <c r="AB285" s="187"/>
      <c r="AC285" s="187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7"/>
      <c r="AO285" s="176" t="n">
        <f aca="false">SUM(AN285/$AN$2)</f>
        <v>0</v>
      </c>
      <c r="AP285" s="188" t="n">
        <v>10000</v>
      </c>
      <c r="AQ285" s="188"/>
      <c r="AR285" s="176" t="n">
        <f aca="false">SUM(AP285/$AN$2)</f>
        <v>1327.22808414626</v>
      </c>
      <c r="AS285" s="188" t="n">
        <v>10000</v>
      </c>
      <c r="AT285" s="188"/>
      <c r="AU285" s="176" t="n">
        <v>0</v>
      </c>
      <c r="AV285" s="177" t="n">
        <f aca="false">SUM(AU285/AR285*100)</f>
        <v>0</v>
      </c>
      <c r="BC285" s="143" t="n">
        <f aca="false">SUM(AU285-BB285)</f>
        <v>0</v>
      </c>
    </row>
    <row r="286" customFormat="false" ht="12.75" hidden="false" customHeight="false" outlineLevel="0" collapsed="false">
      <c r="A286" s="189"/>
      <c r="B286" s="190"/>
      <c r="C286" s="190"/>
      <c r="D286" s="190"/>
      <c r="E286" s="190"/>
      <c r="F286" s="190"/>
      <c r="G286" s="190"/>
      <c r="H286" s="190"/>
      <c r="I286" s="191" t="n">
        <v>3</v>
      </c>
      <c r="J286" s="84" t="s">
        <v>64</v>
      </c>
      <c r="K286" s="192" t="n">
        <f aca="false">SUM(K287)</f>
        <v>10000</v>
      </c>
      <c r="L286" s="192" t="n">
        <f aca="false">SUM(L287)</f>
        <v>20000</v>
      </c>
      <c r="M286" s="192" t="n">
        <f aca="false">SUM(M287)</f>
        <v>20000</v>
      </c>
      <c r="N286" s="192" t="n">
        <f aca="false">SUM(N287)</f>
        <v>3000</v>
      </c>
      <c r="O286" s="192" t="n">
        <f aca="false">SUM(O287)</f>
        <v>3000</v>
      </c>
      <c r="P286" s="192" t="n">
        <f aca="false">SUM(P287)</f>
        <v>3000</v>
      </c>
      <c r="Q286" s="192" t="n">
        <f aca="false">SUM(Q287)</f>
        <v>3000</v>
      </c>
      <c r="R286" s="192" t="n">
        <f aca="false">SUM(R287)</f>
        <v>0</v>
      </c>
      <c r="S286" s="192" t="n">
        <f aca="false">SUM(S287)</f>
        <v>3000</v>
      </c>
      <c r="T286" s="192" t="n">
        <f aca="false">SUM(T287)</f>
        <v>0</v>
      </c>
      <c r="U286" s="192" t="n">
        <f aca="false">SUM(U287)</f>
        <v>0</v>
      </c>
      <c r="V286" s="192" t="n">
        <f aca="false">SUM(V287)</f>
        <v>100</v>
      </c>
      <c r="W286" s="192" t="n">
        <f aca="false">SUM(W287)</f>
        <v>3000</v>
      </c>
      <c r="X286" s="192" t="n">
        <f aca="false">SUM(X287)</f>
        <v>3000</v>
      </c>
      <c r="Y286" s="192" t="n">
        <f aca="false">SUM(Y287)</f>
        <v>3000</v>
      </c>
      <c r="Z286" s="192" t="n">
        <f aca="false">SUM(Z287)</f>
        <v>3000</v>
      </c>
      <c r="AA286" s="192" t="n">
        <f aca="false">SUM(AA287)</f>
        <v>22000</v>
      </c>
      <c r="AB286" s="192" t="n">
        <f aca="false">SUM(AB287)</f>
        <v>0</v>
      </c>
      <c r="AC286" s="192" t="n">
        <f aca="false">SUM(AC287)</f>
        <v>22000</v>
      </c>
      <c r="AD286" s="192" t="n">
        <f aca="false">SUM(AD287)</f>
        <v>22000</v>
      </c>
      <c r="AE286" s="192" t="n">
        <f aca="false">SUM(AE287)</f>
        <v>0</v>
      </c>
      <c r="AF286" s="192" t="n">
        <f aca="false">SUM(AF287)</f>
        <v>0</v>
      </c>
      <c r="AG286" s="192" t="n">
        <f aca="false">SUM(AG287)</f>
        <v>22000</v>
      </c>
      <c r="AH286" s="192" t="n">
        <f aca="false">SUM(AH287)</f>
        <v>10836.89</v>
      </c>
      <c r="AI286" s="192" t="n">
        <f aca="false">SUM(AI287)</f>
        <v>10000</v>
      </c>
      <c r="AJ286" s="192" t="n">
        <f aca="false">SUM(AJ287)</f>
        <v>10000</v>
      </c>
      <c r="AK286" s="192" t="n">
        <f aca="false">SUM(AK287)</f>
        <v>10000</v>
      </c>
      <c r="AL286" s="192" t="n">
        <f aca="false">SUM(AL287)</f>
        <v>0</v>
      </c>
      <c r="AM286" s="192" t="n">
        <f aca="false">SUM(AM287)</f>
        <v>0</v>
      </c>
      <c r="AN286" s="192" t="n">
        <f aca="false">SUM(AN287)</f>
        <v>10000</v>
      </c>
      <c r="AO286" s="176" t="n">
        <f aca="false">SUM(AN286/$AN$2)</f>
        <v>1327.22808414626</v>
      </c>
      <c r="AP286" s="176" t="n">
        <f aca="false">SUM(AP287)</f>
        <v>10000</v>
      </c>
      <c r="AQ286" s="176" t="n">
        <f aca="false">SUM(AQ287)</f>
        <v>0</v>
      </c>
      <c r="AR286" s="176" t="n">
        <f aca="false">SUM(AP286/$AN$2)</f>
        <v>1327.22808414626</v>
      </c>
      <c r="AS286" s="176" t="n">
        <f aca="false">SUM(AS287)</f>
        <v>10000</v>
      </c>
      <c r="AT286" s="176" t="n">
        <f aca="false">SUM(AT287)</f>
        <v>0</v>
      </c>
      <c r="AU286" s="176" t="n">
        <v>0</v>
      </c>
      <c r="AV286" s="177" t="n">
        <f aca="false">SUM(AU286/AR286*100)</f>
        <v>0</v>
      </c>
      <c r="BB286" s="19" t="n">
        <f aca="false">SUM(AW286+AX286+AY286+AZ286+BA286)</f>
        <v>0</v>
      </c>
      <c r="BC286" s="143" t="n">
        <f aca="false">SUM(AU286-BB286)</f>
        <v>0</v>
      </c>
    </row>
    <row r="287" customFormat="false" ht="12.75" hidden="false" customHeight="false" outlineLevel="0" collapsed="false">
      <c r="A287" s="189"/>
      <c r="B287" s="190"/>
      <c r="C287" s="190"/>
      <c r="D287" s="190"/>
      <c r="E287" s="190"/>
      <c r="F287" s="190"/>
      <c r="G287" s="190"/>
      <c r="H287" s="190"/>
      <c r="I287" s="191" t="n">
        <v>38</v>
      </c>
      <c r="J287" s="84" t="s">
        <v>70</v>
      </c>
      <c r="K287" s="192" t="n">
        <f aca="false">SUM(K289)</f>
        <v>10000</v>
      </c>
      <c r="L287" s="192" t="n">
        <f aca="false">SUM(L289)</f>
        <v>20000</v>
      </c>
      <c r="M287" s="192" t="n">
        <f aca="false">SUM(M289)</f>
        <v>20000</v>
      </c>
      <c r="N287" s="192" t="n">
        <f aca="false">SUM(N289)</f>
        <v>3000</v>
      </c>
      <c r="O287" s="192" t="n">
        <f aca="false">SUM(O289)</f>
        <v>3000</v>
      </c>
      <c r="P287" s="192" t="n">
        <f aca="false">SUM(P289)</f>
        <v>3000</v>
      </c>
      <c r="Q287" s="192" t="n">
        <f aca="false">SUM(Q289)</f>
        <v>3000</v>
      </c>
      <c r="R287" s="192" t="n">
        <f aca="false">SUM(R289)</f>
        <v>0</v>
      </c>
      <c r="S287" s="192" t="n">
        <f aca="false">SUM(S289)</f>
        <v>3000</v>
      </c>
      <c r="T287" s="192" t="n">
        <f aca="false">SUM(T289)</f>
        <v>0</v>
      </c>
      <c r="U287" s="192" t="n">
        <f aca="false">SUM(U289)</f>
        <v>0</v>
      </c>
      <c r="V287" s="192" t="n">
        <f aca="false">SUM(V289)</f>
        <v>100</v>
      </c>
      <c r="W287" s="192" t="n">
        <f aca="false">SUM(W289)</f>
        <v>3000</v>
      </c>
      <c r="X287" s="192" t="n">
        <f aca="false">SUM(X289)</f>
        <v>3000</v>
      </c>
      <c r="Y287" s="192" t="n">
        <f aca="false">SUM(Y289)</f>
        <v>3000</v>
      </c>
      <c r="Z287" s="192" t="n">
        <f aca="false">SUM(Z289)</f>
        <v>3000</v>
      </c>
      <c r="AA287" s="192" t="n">
        <f aca="false">SUM(AA289)</f>
        <v>22000</v>
      </c>
      <c r="AB287" s="192" t="n">
        <f aca="false">SUM(AB289)</f>
        <v>0</v>
      </c>
      <c r="AC287" s="192" t="n">
        <f aca="false">SUM(AC289)</f>
        <v>22000</v>
      </c>
      <c r="AD287" s="192" t="n">
        <f aca="false">SUM(AD289)</f>
        <v>22000</v>
      </c>
      <c r="AE287" s="192" t="n">
        <f aca="false">SUM(AE289)</f>
        <v>0</v>
      </c>
      <c r="AF287" s="192" t="n">
        <f aca="false">SUM(AF289)</f>
        <v>0</v>
      </c>
      <c r="AG287" s="192" t="n">
        <f aca="false">SUM(AG289)</f>
        <v>22000</v>
      </c>
      <c r="AH287" s="192" t="n">
        <f aca="false">SUM(AH289)</f>
        <v>10836.89</v>
      </c>
      <c r="AI287" s="192" t="n">
        <f aca="false">SUM(AI289)</f>
        <v>10000</v>
      </c>
      <c r="AJ287" s="192" t="n">
        <f aca="false">SUM(AJ289)</f>
        <v>10000</v>
      </c>
      <c r="AK287" s="192" t="n">
        <f aca="false">SUM(AK289)</f>
        <v>10000</v>
      </c>
      <c r="AL287" s="192" t="n">
        <f aca="false">SUM(AL289)</f>
        <v>0</v>
      </c>
      <c r="AM287" s="192" t="n">
        <f aca="false">SUM(AM289)</f>
        <v>0</v>
      </c>
      <c r="AN287" s="192" t="n">
        <f aca="false">SUM(AN289)</f>
        <v>10000</v>
      </c>
      <c r="AO287" s="176" t="n">
        <f aca="false">SUM(AN287/$AN$2)</f>
        <v>1327.22808414626</v>
      </c>
      <c r="AP287" s="176" t="n">
        <f aca="false">SUM(AP289)</f>
        <v>10000</v>
      </c>
      <c r="AQ287" s="176"/>
      <c r="AR287" s="176" t="n">
        <f aca="false">SUM(AP287/$AN$2)</f>
        <v>1327.22808414626</v>
      </c>
      <c r="AS287" s="176" t="n">
        <v>10000</v>
      </c>
      <c r="AT287" s="176"/>
      <c r="AU287" s="176" t="n">
        <v>0</v>
      </c>
      <c r="AV287" s="177" t="n">
        <f aca="false">SUM(AU287/AR287*100)</f>
        <v>0</v>
      </c>
      <c r="BB287" s="19" t="n">
        <f aca="false">SUM(AW287+AX287+AY287+AZ287+BA287)</f>
        <v>0</v>
      </c>
      <c r="BC287" s="143" t="n">
        <f aca="false">SUM(AU287-BB287)</f>
        <v>0</v>
      </c>
    </row>
    <row r="288" customFormat="false" ht="12.75" hidden="false" customHeight="false" outlineLevel="0" collapsed="false">
      <c r="A288" s="193"/>
      <c r="B288" s="194" t="s">
        <v>83</v>
      </c>
      <c r="C288" s="194"/>
      <c r="D288" s="194"/>
      <c r="E288" s="194"/>
      <c r="F288" s="194"/>
      <c r="G288" s="194"/>
      <c r="H288" s="194"/>
      <c r="I288" s="195" t="n">
        <v>381</v>
      </c>
      <c r="J288" s="196" t="s">
        <v>220</v>
      </c>
      <c r="K288" s="197" t="n">
        <f aca="false">SUM(K289)</f>
        <v>10000</v>
      </c>
      <c r="L288" s="197" t="n">
        <f aca="false">SUM(L289)</f>
        <v>20000</v>
      </c>
      <c r="M288" s="197" t="n">
        <f aca="false">SUM(M289)</f>
        <v>20000</v>
      </c>
      <c r="N288" s="197" t="n">
        <f aca="false">SUM(N289)</f>
        <v>3000</v>
      </c>
      <c r="O288" s="197" t="n">
        <f aca="false">SUM(O289)</f>
        <v>3000</v>
      </c>
      <c r="P288" s="197" t="n">
        <f aca="false">SUM(P289)</f>
        <v>3000</v>
      </c>
      <c r="Q288" s="197" t="n">
        <f aca="false">SUM(Q289)</f>
        <v>3000</v>
      </c>
      <c r="R288" s="197" t="n">
        <f aca="false">SUM(R289)</f>
        <v>0</v>
      </c>
      <c r="S288" s="197" t="n">
        <f aca="false">SUM(S289)</f>
        <v>3000</v>
      </c>
      <c r="T288" s="197" t="n">
        <f aca="false">SUM(T289)</f>
        <v>0</v>
      </c>
      <c r="U288" s="197" t="n">
        <f aca="false">SUM(U289)</f>
        <v>0</v>
      </c>
      <c r="V288" s="197" t="n">
        <f aca="false">SUM(V289)</f>
        <v>100</v>
      </c>
      <c r="W288" s="197" t="n">
        <f aca="false">SUM(W289)</f>
        <v>3000</v>
      </c>
      <c r="X288" s="197" t="n">
        <f aca="false">SUM(X289)</f>
        <v>3000</v>
      </c>
      <c r="Y288" s="197" t="n">
        <f aca="false">SUM(Y289)</f>
        <v>3000</v>
      </c>
      <c r="Z288" s="197" t="n">
        <f aca="false">SUM(Z289)</f>
        <v>3000</v>
      </c>
      <c r="AA288" s="197" t="n">
        <f aca="false">SUM(AA289)</f>
        <v>22000</v>
      </c>
      <c r="AB288" s="197" t="n">
        <f aca="false">SUM(AB289)</f>
        <v>0</v>
      </c>
      <c r="AC288" s="197" t="n">
        <f aca="false">SUM(AC289)</f>
        <v>22000</v>
      </c>
      <c r="AD288" s="197" t="n">
        <f aca="false">SUM(AD289)</f>
        <v>22000</v>
      </c>
      <c r="AE288" s="197" t="n">
        <f aca="false">SUM(AE289)</f>
        <v>0</v>
      </c>
      <c r="AF288" s="197" t="n">
        <f aca="false">SUM(AF289)</f>
        <v>0</v>
      </c>
      <c r="AG288" s="197" t="n">
        <f aca="false">SUM(AG289)</f>
        <v>22000</v>
      </c>
      <c r="AH288" s="197" t="n">
        <f aca="false">SUM(AH289)</f>
        <v>10836.89</v>
      </c>
      <c r="AI288" s="197" t="n">
        <f aca="false">SUM(AI289)</f>
        <v>10000</v>
      </c>
      <c r="AJ288" s="197" t="n">
        <f aca="false">SUM(AJ289)</f>
        <v>10000</v>
      </c>
      <c r="AK288" s="197" t="n">
        <f aca="false">SUM(AK289)</f>
        <v>10000</v>
      </c>
      <c r="AL288" s="197" t="n">
        <f aca="false">SUM(AL289)</f>
        <v>0</v>
      </c>
      <c r="AM288" s="197" t="n">
        <f aca="false">SUM(AM289)</f>
        <v>0</v>
      </c>
      <c r="AN288" s="197" t="n">
        <f aca="false">SUM(AN289)</f>
        <v>10000</v>
      </c>
      <c r="AO288" s="176" t="n">
        <f aca="false">SUM(AN288/$AN$2)</f>
        <v>1327.22808414626</v>
      </c>
      <c r="AP288" s="188" t="n">
        <f aca="false">SUM(AP289)</f>
        <v>10000</v>
      </c>
      <c r="AQ288" s="188"/>
      <c r="AR288" s="176" t="n">
        <f aca="false">SUM(AP288/$AN$2)</f>
        <v>1327.22808414626</v>
      </c>
      <c r="AS288" s="188"/>
      <c r="AT288" s="188"/>
      <c r="AU288" s="176" t="n">
        <v>0</v>
      </c>
      <c r="AV288" s="177" t="n">
        <f aca="false">SUM(AU288/AR288*100)</f>
        <v>0</v>
      </c>
      <c r="BB288" s="19" t="n">
        <f aca="false">SUM(AW288+AX288+AY288+AZ288+BA288)</f>
        <v>0</v>
      </c>
      <c r="BC288" s="143" t="n">
        <f aca="false">SUM(AU288-BB288)</f>
        <v>0</v>
      </c>
    </row>
    <row r="289" customFormat="false" ht="12.75" hidden="false" customHeight="false" outlineLevel="0" collapsed="false">
      <c r="A289" s="193"/>
      <c r="B289" s="194"/>
      <c r="C289" s="194"/>
      <c r="D289" s="194"/>
      <c r="E289" s="194"/>
      <c r="F289" s="194"/>
      <c r="G289" s="194"/>
      <c r="H289" s="194"/>
      <c r="I289" s="195" t="n">
        <v>38111</v>
      </c>
      <c r="J289" s="196" t="s">
        <v>440</v>
      </c>
      <c r="K289" s="197" t="n">
        <v>10000</v>
      </c>
      <c r="L289" s="197" t="n">
        <v>20000</v>
      </c>
      <c r="M289" s="197" t="n">
        <v>20000</v>
      </c>
      <c r="N289" s="197" t="n">
        <v>3000</v>
      </c>
      <c r="O289" s="197" t="n">
        <v>3000</v>
      </c>
      <c r="P289" s="197" t="n">
        <v>3000</v>
      </c>
      <c r="Q289" s="197" t="n">
        <v>3000</v>
      </c>
      <c r="R289" s="197"/>
      <c r="S289" s="197" t="n">
        <v>3000</v>
      </c>
      <c r="T289" s="197"/>
      <c r="U289" s="197"/>
      <c r="V289" s="176" t="n">
        <f aca="false">S289/P289*100</f>
        <v>100</v>
      </c>
      <c r="W289" s="188" t="n">
        <v>3000</v>
      </c>
      <c r="X289" s="197" t="n">
        <v>3000</v>
      </c>
      <c r="Y289" s="197" t="n">
        <v>3000</v>
      </c>
      <c r="Z289" s="197" t="n">
        <v>3000</v>
      </c>
      <c r="AA289" s="197" t="n">
        <v>22000</v>
      </c>
      <c r="AB289" s="197"/>
      <c r="AC289" s="197" t="n">
        <v>22000</v>
      </c>
      <c r="AD289" s="197" t="n">
        <v>22000</v>
      </c>
      <c r="AE289" s="197"/>
      <c r="AF289" s="197"/>
      <c r="AG289" s="198" t="n">
        <f aca="false">SUM(AD289+AE289-AF289)</f>
        <v>22000</v>
      </c>
      <c r="AH289" s="197" t="n">
        <v>10836.89</v>
      </c>
      <c r="AI289" s="197" t="n">
        <v>10000</v>
      </c>
      <c r="AJ289" s="129" t="n">
        <v>10000</v>
      </c>
      <c r="AK289" s="197" t="n">
        <v>10000</v>
      </c>
      <c r="AL289" s="197"/>
      <c r="AM289" s="197"/>
      <c r="AN289" s="129" t="n">
        <f aca="false">SUM(AK289+AL289-AM289)</f>
        <v>10000</v>
      </c>
      <c r="AO289" s="176" t="n">
        <f aca="false">SUM(AN289/$AN$2)</f>
        <v>1327.22808414626</v>
      </c>
      <c r="AP289" s="131" t="n">
        <v>10000</v>
      </c>
      <c r="AQ289" s="131"/>
      <c r="AR289" s="176" t="n">
        <f aca="false">SUM(AP289/$AN$2)</f>
        <v>1327.22808414626</v>
      </c>
      <c r="AS289" s="131"/>
      <c r="AT289" s="131"/>
      <c r="AU289" s="176" t="n">
        <v>0</v>
      </c>
      <c r="AV289" s="177" t="n">
        <f aca="false">SUM(AU289/AR289*100)</f>
        <v>0</v>
      </c>
      <c r="BB289" s="19" t="n">
        <f aca="false">SUM(AW289+AX289+AY289+AZ289+BA289)</f>
        <v>0</v>
      </c>
      <c r="BC289" s="143" t="n">
        <f aca="false">SUM(AU289-BB289)</f>
        <v>0</v>
      </c>
    </row>
    <row r="290" customFormat="false" ht="12.75" hidden="false" customHeight="false" outlineLevel="0" collapsed="false">
      <c r="A290" s="184" t="s">
        <v>441</v>
      </c>
      <c r="B290" s="200"/>
      <c r="C290" s="200"/>
      <c r="D290" s="200"/>
      <c r="E290" s="200"/>
      <c r="F290" s="200"/>
      <c r="G290" s="200"/>
      <c r="H290" s="200"/>
      <c r="I290" s="180" t="s">
        <v>442</v>
      </c>
      <c r="J290" s="181" t="s">
        <v>443</v>
      </c>
      <c r="K290" s="182" t="e">
        <f aca="false">SUM(#REF!+K291+K302+K309+K316+K323+#REF!)</f>
        <v>#REF!</v>
      </c>
      <c r="L290" s="182" t="e">
        <f aca="false">SUM(#REF!+L291+L302+L309+L316+L323+#REF!)</f>
        <v>#REF!</v>
      </c>
      <c r="M290" s="182" t="e">
        <f aca="false">SUM(#REF!+M291+M302+M309+M316+M323+#REF!)</f>
        <v>#REF!</v>
      </c>
      <c r="N290" s="182" t="n">
        <f aca="false">SUM(N291+N302+N309+N316+N323)</f>
        <v>54000</v>
      </c>
      <c r="O290" s="182" t="n">
        <f aca="false">SUM(O291+O302+O309+O316+O323)</f>
        <v>54000</v>
      </c>
      <c r="P290" s="182" t="n">
        <f aca="false">SUM(P291+P302+P309+P316+P323)</f>
        <v>95000</v>
      </c>
      <c r="Q290" s="182" t="n">
        <f aca="false">SUM(Q291+Q302+Q309+Q316+Q323)</f>
        <v>95000</v>
      </c>
      <c r="R290" s="182" t="n">
        <f aca="false">SUM(R291+R302+R309+R316+R323)</f>
        <v>72200</v>
      </c>
      <c r="S290" s="182" t="n">
        <f aca="false">SUM(S291+S302+S309+S316+S323)</f>
        <v>110000</v>
      </c>
      <c r="T290" s="182" t="n">
        <f aca="false">SUM(T291+T302+T309+T316+T323)</f>
        <v>57200</v>
      </c>
      <c r="U290" s="182" t="n">
        <f aca="false">SUM(U291+U302+U309+U316+U323)</f>
        <v>0</v>
      </c>
      <c r="V290" s="182" t="e">
        <f aca="false">SUM(V291+V302+V309+V316+V323)</f>
        <v>#DIV/0!</v>
      </c>
      <c r="W290" s="182" t="n">
        <f aca="false">SUM(W291+W302+W309+W316+W323)</f>
        <v>135000</v>
      </c>
      <c r="X290" s="182" t="n">
        <f aca="false">SUM(X291+X302+X309+X316+X323)</f>
        <v>255000</v>
      </c>
      <c r="Y290" s="182" t="n">
        <f aca="false">SUM(Y291+Y302+Y309+Y316+Y323)</f>
        <v>245000</v>
      </c>
      <c r="Z290" s="182" t="n">
        <f aca="false">SUM(Z291+Z302+Z309+Z316+Z323)</f>
        <v>345000</v>
      </c>
      <c r="AA290" s="182" t="n">
        <f aca="false">SUM(AA291+AA302+AA309+AA316+AA323)</f>
        <v>323000</v>
      </c>
      <c r="AB290" s="182" t="n">
        <f aca="false">SUM(AB291+AB302+AB309+AB316+AB323)</f>
        <v>113000</v>
      </c>
      <c r="AC290" s="182" t="n">
        <f aca="false">SUM(AC291+AC302+AC309+AC316+AC323)</f>
        <v>433000</v>
      </c>
      <c r="AD290" s="182" t="n">
        <f aca="false">SUM(AD291+AD302+AD309+AD316+AD323)</f>
        <v>544000</v>
      </c>
      <c r="AE290" s="182" t="n">
        <f aca="false">SUM(AE291+AE302+AE309+AE316+AE323)</f>
        <v>0</v>
      </c>
      <c r="AF290" s="182" t="n">
        <f aca="false">SUM(AF291+AF302+AF309+AF316+AF323)</f>
        <v>0</v>
      </c>
      <c r="AG290" s="182" t="n">
        <f aca="false">SUM(AG291+AG302+AG309+AG316+AG323)</f>
        <v>556000</v>
      </c>
      <c r="AH290" s="182" t="n">
        <f aca="false">SUM(AH291+AH302+AH309+AH316+AH323)</f>
        <v>395155</v>
      </c>
      <c r="AI290" s="182" t="n">
        <f aca="false">SUM(AI291+AI302+AI309+AI316+AI323)</f>
        <v>462000</v>
      </c>
      <c r="AJ290" s="182" t="n">
        <f aca="false">SUM(AJ291+AJ302+AJ309+AJ316+AJ323)</f>
        <v>162500</v>
      </c>
      <c r="AK290" s="182" t="n">
        <f aca="false">SUM(AK291+AK302+AK309+AK316+AK323)</f>
        <v>588000</v>
      </c>
      <c r="AL290" s="182" t="n">
        <f aca="false">SUM(AL291+AL302+AL309+AL316+AL323)</f>
        <v>47000</v>
      </c>
      <c r="AM290" s="182" t="n">
        <f aca="false">SUM(AM291+AM302+AM309+AM316+AM323)</f>
        <v>0</v>
      </c>
      <c r="AN290" s="182" t="n">
        <f aca="false">SUM(AN291+AN302+AN309+AN316+AN323)</f>
        <v>635000</v>
      </c>
      <c r="AO290" s="176" t="n">
        <f aca="false">SUM(AN290/$AN$2)</f>
        <v>84278.9833432876</v>
      </c>
      <c r="AP290" s="183" t="n">
        <f aca="false">SUM(AP291+AP302+AP309+AP316+AP323)</f>
        <v>551000</v>
      </c>
      <c r="AQ290" s="183" t="n">
        <f aca="false">SUM(AQ291+AQ302+AQ309+AQ316+AQ323)</f>
        <v>0</v>
      </c>
      <c r="AR290" s="176" t="n">
        <f aca="false">SUM(AP290/$AN$2)</f>
        <v>73130.267436459</v>
      </c>
      <c r="AS290" s="183" t="n">
        <f aca="false">SUM(AS291+AS302+AS309+AS316+AS323)</f>
        <v>568000</v>
      </c>
      <c r="AT290" s="183" t="n">
        <f aca="false">SUM(AT291+AT302+AT309+AT316+AT323)</f>
        <v>0</v>
      </c>
      <c r="AU290" s="176" t="n">
        <f aca="false">SUM(AU291+AU302+AU309+AU316+AU323)</f>
        <v>14838.06</v>
      </c>
      <c r="AV290" s="177" t="n">
        <f aca="false">SUM(AU290/AR290*100)</f>
        <v>20.289902553539</v>
      </c>
      <c r="BB290" s="19" t="n">
        <f aca="false">SUM(AW290+AX290+AY290+AZ290+BA290)</f>
        <v>0</v>
      </c>
      <c r="BC290" s="143" t="n">
        <f aca="false">SUM(AU290-BB290)</f>
        <v>14838.06</v>
      </c>
    </row>
    <row r="291" customFormat="false" ht="12.75" hidden="false" customHeight="false" outlineLevel="0" collapsed="false">
      <c r="A291" s="171" t="s">
        <v>444</v>
      </c>
      <c r="B291" s="172"/>
      <c r="C291" s="172"/>
      <c r="D291" s="172"/>
      <c r="E291" s="172"/>
      <c r="F291" s="172"/>
      <c r="G291" s="172"/>
      <c r="H291" s="172"/>
      <c r="I291" s="180" t="s">
        <v>207</v>
      </c>
      <c r="J291" s="181" t="s">
        <v>445</v>
      </c>
      <c r="K291" s="182" t="n">
        <f aca="false">SUM(K292)</f>
        <v>36000</v>
      </c>
      <c r="L291" s="182" t="n">
        <f aca="false">SUM(L292)</f>
        <v>20000</v>
      </c>
      <c r="M291" s="182" t="n">
        <f aca="false">SUM(M292)</f>
        <v>20000</v>
      </c>
      <c r="N291" s="182" t="n">
        <f aca="false">SUM(N292)</f>
        <v>13000</v>
      </c>
      <c r="O291" s="182" t="n">
        <f aca="false">SUM(O292)</f>
        <v>13000</v>
      </c>
      <c r="P291" s="182" t="n">
        <f aca="false">SUM(P292)</f>
        <v>25000</v>
      </c>
      <c r="Q291" s="182" t="n">
        <f aca="false">SUM(Q292)</f>
        <v>25000</v>
      </c>
      <c r="R291" s="182" t="n">
        <f aca="false">SUM(R292)</f>
        <v>20000</v>
      </c>
      <c r="S291" s="182" t="n">
        <f aca="false">SUM(S292)</f>
        <v>25000</v>
      </c>
      <c r="T291" s="182" t="n">
        <f aca="false">SUM(T292)</f>
        <v>13500</v>
      </c>
      <c r="U291" s="182" t="n">
        <f aca="false">SUM(U292)</f>
        <v>0</v>
      </c>
      <c r="V291" s="182" t="n">
        <f aca="false">SUM(V292)</f>
        <v>200</v>
      </c>
      <c r="W291" s="182" t="n">
        <f aca="false">SUM(W292)</f>
        <v>45000</v>
      </c>
      <c r="X291" s="182" t="n">
        <f aca="false">SUM(X292)</f>
        <v>45000</v>
      </c>
      <c r="Y291" s="182" t="n">
        <f aca="false">SUM(Y292)</f>
        <v>45000</v>
      </c>
      <c r="Z291" s="182" t="n">
        <f aca="false">SUM(Z292)</f>
        <v>65000</v>
      </c>
      <c r="AA291" s="182" t="n">
        <f aca="false">SUM(AA292)</f>
        <v>55000</v>
      </c>
      <c r="AB291" s="182" t="n">
        <f aca="false">SUM(AB292)</f>
        <v>9500</v>
      </c>
      <c r="AC291" s="182" t="n">
        <f aca="false">SUM(AC292)</f>
        <v>115000</v>
      </c>
      <c r="AD291" s="182" t="n">
        <f aca="false">SUM(AD292)</f>
        <v>220000</v>
      </c>
      <c r="AE291" s="182" t="n">
        <f aca="false">SUM(AE292)</f>
        <v>0</v>
      </c>
      <c r="AF291" s="182" t="n">
        <f aca="false">SUM(AF292)</f>
        <v>0</v>
      </c>
      <c r="AG291" s="182" t="n">
        <f aca="false">SUM(AG292)</f>
        <v>220000</v>
      </c>
      <c r="AH291" s="182" t="n">
        <f aca="false">SUM(AH292)</f>
        <v>211155</v>
      </c>
      <c r="AI291" s="182" t="n">
        <f aca="false">SUM(AI292)</f>
        <v>135000</v>
      </c>
      <c r="AJ291" s="182" t="n">
        <f aca="false">SUM(AJ292)</f>
        <v>12500</v>
      </c>
      <c r="AK291" s="182" t="n">
        <f aca="false">SUM(AK292)</f>
        <v>200000</v>
      </c>
      <c r="AL291" s="182" t="n">
        <f aca="false">SUM(AL292)</f>
        <v>0</v>
      </c>
      <c r="AM291" s="182" t="n">
        <f aca="false">SUM(AM292)</f>
        <v>0</v>
      </c>
      <c r="AN291" s="182" t="n">
        <f aca="false">SUM(AN292)</f>
        <v>200000</v>
      </c>
      <c r="AO291" s="176" t="n">
        <f aca="false">SUM(AN291/$AN$2)</f>
        <v>26544.5616829252</v>
      </c>
      <c r="AP291" s="183" t="n">
        <f aca="false">SUM(AP292)</f>
        <v>175000</v>
      </c>
      <c r="AQ291" s="183" t="n">
        <f aca="false">SUM(AQ292)</f>
        <v>0</v>
      </c>
      <c r="AR291" s="176" t="n">
        <f aca="false">SUM(AP291/$AN$2)</f>
        <v>23226.4914725596</v>
      </c>
      <c r="AS291" s="183" t="n">
        <f aca="false">SUM(AS292)</f>
        <v>180000</v>
      </c>
      <c r="AT291" s="183" t="n">
        <f aca="false">SUM(AT292)</f>
        <v>0</v>
      </c>
      <c r="AU291" s="176" t="n">
        <v>0</v>
      </c>
      <c r="AV291" s="177" t="n">
        <f aca="false">SUM(AU291/AR291*100)</f>
        <v>0</v>
      </c>
      <c r="BB291" s="19" t="n">
        <f aca="false">SUM(AW291+AX291+AY291+AZ291+BA291)</f>
        <v>0</v>
      </c>
      <c r="BC291" s="143" t="n">
        <f aca="false">SUM(AU291-BB291)</f>
        <v>0</v>
      </c>
    </row>
    <row r="292" customFormat="false" ht="12.75" hidden="false" customHeight="false" outlineLevel="0" collapsed="false">
      <c r="A292" s="171"/>
      <c r="B292" s="172"/>
      <c r="C292" s="172"/>
      <c r="D292" s="172"/>
      <c r="E292" s="172"/>
      <c r="F292" s="172"/>
      <c r="G292" s="172"/>
      <c r="H292" s="172"/>
      <c r="I292" s="180" t="s">
        <v>446</v>
      </c>
      <c r="J292" s="181"/>
      <c r="K292" s="182" t="n">
        <f aca="false">SUM(K295)</f>
        <v>36000</v>
      </c>
      <c r="L292" s="182" t="n">
        <f aca="false">SUM(L295)</f>
        <v>20000</v>
      </c>
      <c r="M292" s="182" t="n">
        <f aca="false">SUM(M295)</f>
        <v>20000</v>
      </c>
      <c r="N292" s="182" t="n">
        <f aca="false">SUM(N295)</f>
        <v>13000</v>
      </c>
      <c r="O292" s="182" t="n">
        <f aca="false">SUM(O295)</f>
        <v>13000</v>
      </c>
      <c r="P292" s="182" t="n">
        <f aca="false">SUM(P295)</f>
        <v>25000</v>
      </c>
      <c r="Q292" s="182" t="n">
        <f aca="false">SUM(Q295)</f>
        <v>25000</v>
      </c>
      <c r="R292" s="182" t="n">
        <f aca="false">SUM(R295)</f>
        <v>20000</v>
      </c>
      <c r="S292" s="182" t="n">
        <f aca="false">SUM(S295)</f>
        <v>25000</v>
      </c>
      <c r="T292" s="182" t="n">
        <f aca="false">SUM(T295)</f>
        <v>13500</v>
      </c>
      <c r="U292" s="182" t="n">
        <f aca="false">SUM(U295)</f>
        <v>0</v>
      </c>
      <c r="V292" s="182" t="n">
        <f aca="false">SUM(V295)</f>
        <v>200</v>
      </c>
      <c r="W292" s="182" t="n">
        <f aca="false">SUM(W295)</f>
        <v>45000</v>
      </c>
      <c r="X292" s="182" t="n">
        <f aca="false">SUM(X295)</f>
        <v>45000</v>
      </c>
      <c r="Y292" s="182" t="n">
        <f aca="false">SUM(Y295)</f>
        <v>45000</v>
      </c>
      <c r="Z292" s="182" t="n">
        <f aca="false">SUM(Z295)</f>
        <v>65000</v>
      </c>
      <c r="AA292" s="182" t="n">
        <f aca="false">SUM(AA295)</f>
        <v>55000</v>
      </c>
      <c r="AB292" s="182" t="n">
        <f aca="false">SUM(AB295)</f>
        <v>9500</v>
      </c>
      <c r="AC292" s="182" t="n">
        <f aca="false">SUM(AC295)</f>
        <v>115000</v>
      </c>
      <c r="AD292" s="182" t="n">
        <f aca="false">SUM(AD295)</f>
        <v>220000</v>
      </c>
      <c r="AE292" s="182" t="n">
        <f aca="false">SUM(AE295)</f>
        <v>0</v>
      </c>
      <c r="AF292" s="182" t="n">
        <f aca="false">SUM(AF295)</f>
        <v>0</v>
      </c>
      <c r="AG292" s="182" t="n">
        <f aca="false">SUM(AG295)</f>
        <v>220000</v>
      </c>
      <c r="AH292" s="182" t="n">
        <f aca="false">SUM(AH295)</f>
        <v>211155</v>
      </c>
      <c r="AI292" s="182" t="n">
        <f aca="false">SUM(AI295)</f>
        <v>135000</v>
      </c>
      <c r="AJ292" s="182" t="n">
        <f aca="false">SUM(AJ295)</f>
        <v>12500</v>
      </c>
      <c r="AK292" s="182" t="n">
        <f aca="false">SUM(AK295)</f>
        <v>200000</v>
      </c>
      <c r="AL292" s="182" t="n">
        <f aca="false">SUM(AL295)</f>
        <v>0</v>
      </c>
      <c r="AM292" s="182" t="n">
        <f aca="false">SUM(AM295)</f>
        <v>0</v>
      </c>
      <c r="AN292" s="182" t="n">
        <f aca="false">SUM(AN295)</f>
        <v>200000</v>
      </c>
      <c r="AO292" s="176" t="n">
        <f aca="false">SUM(AN292/$AN$2)</f>
        <v>26544.5616829252</v>
      </c>
      <c r="AP292" s="183" t="n">
        <f aca="false">SUM(AP295)</f>
        <v>175000</v>
      </c>
      <c r="AQ292" s="183" t="n">
        <f aca="false">SUM(AQ295)</f>
        <v>0</v>
      </c>
      <c r="AR292" s="176" t="n">
        <f aca="false">SUM(AP292/$AN$2)</f>
        <v>23226.4914725596</v>
      </c>
      <c r="AS292" s="183" t="n">
        <f aca="false">SUM(AS295)</f>
        <v>180000</v>
      </c>
      <c r="AT292" s="183" t="n">
        <f aca="false">SUM(AT295)</f>
        <v>0</v>
      </c>
      <c r="AU292" s="176"/>
      <c r="AV292" s="177" t="n">
        <f aca="false">SUM(AU292/AR292*100)</f>
        <v>0</v>
      </c>
      <c r="BB292" s="19" t="n">
        <f aca="false">SUM(AW292+AX292+AY292+AZ292+BA292)</f>
        <v>0</v>
      </c>
      <c r="BC292" s="143" t="n">
        <f aca="false">SUM(AU292-BB292)</f>
        <v>0</v>
      </c>
    </row>
    <row r="293" customFormat="false" ht="12.75" hidden="false" customHeight="false" outlineLevel="0" collapsed="false">
      <c r="A293" s="171"/>
      <c r="B293" s="172" t="s">
        <v>229</v>
      </c>
      <c r="C293" s="172"/>
      <c r="D293" s="172"/>
      <c r="E293" s="172"/>
      <c r="F293" s="172"/>
      <c r="G293" s="172"/>
      <c r="H293" s="172"/>
      <c r="I293" s="201" t="s">
        <v>230</v>
      </c>
      <c r="J293" s="186" t="s">
        <v>28</v>
      </c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Z293" s="182"/>
      <c r="AA293" s="182"/>
      <c r="AB293" s="182"/>
      <c r="AC293" s="182"/>
      <c r="AD293" s="182"/>
      <c r="AE293" s="182"/>
      <c r="AF293" s="182"/>
      <c r="AG293" s="182"/>
      <c r="AH293" s="182"/>
      <c r="AI293" s="182"/>
      <c r="AJ293" s="182"/>
      <c r="AK293" s="182"/>
      <c r="AL293" s="182"/>
      <c r="AM293" s="182"/>
      <c r="AN293" s="182"/>
      <c r="AO293" s="176" t="n">
        <f aca="false">SUM(AN293/$AN$2)</f>
        <v>0</v>
      </c>
      <c r="AP293" s="183" t="n">
        <v>25000</v>
      </c>
      <c r="AQ293" s="183"/>
      <c r="AR293" s="176" t="n">
        <f aca="false">SUM(AP293/$AN$2)</f>
        <v>3318.07021036565</v>
      </c>
      <c r="AS293" s="183" t="n">
        <v>30000</v>
      </c>
      <c r="AT293" s="183"/>
      <c r="AU293" s="176" t="n">
        <v>1327</v>
      </c>
      <c r="AV293" s="177" t="n">
        <f aca="false">SUM(AU293/AR293*100)</f>
        <v>39.993126</v>
      </c>
      <c r="BC293" s="143" t="n">
        <f aca="false">SUM(AU293-BB293)</f>
        <v>1327</v>
      </c>
    </row>
    <row r="294" customFormat="false" ht="12.75" hidden="false" customHeight="false" outlineLevel="0" collapsed="false">
      <c r="A294" s="171"/>
      <c r="B294" s="172" t="s">
        <v>229</v>
      </c>
      <c r="C294" s="172"/>
      <c r="D294" s="172"/>
      <c r="E294" s="172"/>
      <c r="F294" s="172"/>
      <c r="G294" s="172"/>
      <c r="H294" s="172"/>
      <c r="I294" s="185" t="s">
        <v>231</v>
      </c>
      <c r="J294" s="186" t="s">
        <v>232</v>
      </c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Z294" s="182"/>
      <c r="AA294" s="182"/>
      <c r="AB294" s="182"/>
      <c r="AC294" s="182"/>
      <c r="AD294" s="182"/>
      <c r="AE294" s="182"/>
      <c r="AF294" s="182"/>
      <c r="AG294" s="182"/>
      <c r="AH294" s="182"/>
      <c r="AI294" s="182"/>
      <c r="AJ294" s="182"/>
      <c r="AK294" s="182"/>
      <c r="AL294" s="182"/>
      <c r="AM294" s="182"/>
      <c r="AN294" s="182"/>
      <c r="AO294" s="176" t="n">
        <f aca="false">SUM(AN294/$AN$2)</f>
        <v>0</v>
      </c>
      <c r="AP294" s="183" t="n">
        <v>150000</v>
      </c>
      <c r="AQ294" s="183"/>
      <c r="AR294" s="176" t="n">
        <f aca="false">SUM(AP294/$AN$2)</f>
        <v>19908.4212621939</v>
      </c>
      <c r="AS294" s="183" t="n">
        <v>150000</v>
      </c>
      <c r="AT294" s="183"/>
      <c r="AU294" s="176"/>
      <c r="AV294" s="177" t="n">
        <f aca="false">SUM(AU294/AR294*100)</f>
        <v>0</v>
      </c>
      <c r="BC294" s="143" t="n">
        <f aca="false">SUM(AU294-BB294)</f>
        <v>0</v>
      </c>
    </row>
    <row r="295" customFormat="false" ht="12.75" hidden="false" customHeight="false" outlineLevel="0" collapsed="false">
      <c r="A295" s="211"/>
      <c r="B295" s="190"/>
      <c r="C295" s="190"/>
      <c r="D295" s="190"/>
      <c r="E295" s="190"/>
      <c r="F295" s="190"/>
      <c r="G295" s="190"/>
      <c r="H295" s="190"/>
      <c r="I295" s="191" t="n">
        <v>3</v>
      </c>
      <c r="J295" s="84" t="s">
        <v>64</v>
      </c>
      <c r="K295" s="212" t="n">
        <f aca="false">SUM(K296)</f>
        <v>36000</v>
      </c>
      <c r="L295" s="212" t="n">
        <f aca="false">SUM(L296)</f>
        <v>20000</v>
      </c>
      <c r="M295" s="212" t="n">
        <f aca="false">SUM(M296)</f>
        <v>20000</v>
      </c>
      <c r="N295" s="212" t="n">
        <f aca="false">SUM(N296)</f>
        <v>13000</v>
      </c>
      <c r="O295" s="212" t="n">
        <f aca="false">SUM(O296)</f>
        <v>13000</v>
      </c>
      <c r="P295" s="212" t="n">
        <f aca="false">SUM(P296)</f>
        <v>25000</v>
      </c>
      <c r="Q295" s="212" t="n">
        <f aca="false">SUM(Q296)</f>
        <v>25000</v>
      </c>
      <c r="R295" s="212" t="n">
        <f aca="false">SUM(R296)</f>
        <v>20000</v>
      </c>
      <c r="S295" s="212" t="n">
        <f aca="false">SUM(S296)</f>
        <v>25000</v>
      </c>
      <c r="T295" s="212" t="n">
        <f aca="false">SUM(T296)</f>
        <v>13500</v>
      </c>
      <c r="U295" s="212" t="n">
        <f aca="false">SUM(U296)</f>
        <v>0</v>
      </c>
      <c r="V295" s="212" t="n">
        <f aca="false">SUM(V296)</f>
        <v>200</v>
      </c>
      <c r="W295" s="212" t="n">
        <f aca="false">SUM(W296)</f>
        <v>45000</v>
      </c>
      <c r="X295" s="212" t="n">
        <f aca="false">SUM(X296)</f>
        <v>45000</v>
      </c>
      <c r="Y295" s="212" t="n">
        <f aca="false">SUM(Y296)</f>
        <v>45000</v>
      </c>
      <c r="Z295" s="212" t="n">
        <f aca="false">SUM(Z296)</f>
        <v>65000</v>
      </c>
      <c r="AA295" s="212" t="n">
        <f aca="false">SUM(AA296)</f>
        <v>55000</v>
      </c>
      <c r="AB295" s="212" t="n">
        <f aca="false">SUM(AB296)</f>
        <v>9500</v>
      </c>
      <c r="AC295" s="212" t="n">
        <f aca="false">SUM(AC296)</f>
        <v>115000</v>
      </c>
      <c r="AD295" s="212" t="n">
        <f aca="false">SUM(AD296)</f>
        <v>220000</v>
      </c>
      <c r="AE295" s="212" t="n">
        <f aca="false">SUM(AE296)</f>
        <v>0</v>
      </c>
      <c r="AF295" s="212" t="n">
        <f aca="false">SUM(AF296)</f>
        <v>0</v>
      </c>
      <c r="AG295" s="212" t="n">
        <f aca="false">SUM(AG296)</f>
        <v>220000</v>
      </c>
      <c r="AH295" s="212" t="n">
        <f aca="false">SUM(AH296)</f>
        <v>211155</v>
      </c>
      <c r="AI295" s="212" t="n">
        <f aca="false">SUM(AI296)</f>
        <v>135000</v>
      </c>
      <c r="AJ295" s="212" t="n">
        <f aca="false">SUM(AJ296)</f>
        <v>12500</v>
      </c>
      <c r="AK295" s="212" t="n">
        <f aca="false">SUM(AK296)</f>
        <v>200000</v>
      </c>
      <c r="AL295" s="212" t="n">
        <f aca="false">SUM(AL296)</f>
        <v>0</v>
      </c>
      <c r="AM295" s="212" t="n">
        <f aca="false">SUM(AM296)</f>
        <v>0</v>
      </c>
      <c r="AN295" s="212" t="n">
        <f aca="false">SUM(AN296)</f>
        <v>200000</v>
      </c>
      <c r="AO295" s="176" t="n">
        <f aca="false">SUM(AN295/$AN$2)</f>
        <v>26544.5616829252</v>
      </c>
      <c r="AP295" s="183" t="n">
        <f aca="false">SUM(AP296)</f>
        <v>175000</v>
      </c>
      <c r="AQ295" s="183" t="n">
        <f aca="false">SUM(AQ296)</f>
        <v>0</v>
      </c>
      <c r="AR295" s="176" t="n">
        <f aca="false">SUM(AP295/$AN$2)</f>
        <v>23226.4914725596</v>
      </c>
      <c r="AS295" s="183" t="n">
        <f aca="false">SUM(AS296)</f>
        <v>180000</v>
      </c>
      <c r="AT295" s="183" t="n">
        <f aca="false">SUM(AT296)</f>
        <v>0</v>
      </c>
      <c r="AU295" s="176" t="n">
        <v>0</v>
      </c>
      <c r="AV295" s="177" t="n">
        <f aca="false">SUM(AU295/AR295*100)</f>
        <v>0</v>
      </c>
      <c r="BB295" s="19" t="n">
        <f aca="false">SUM(AW295+AX295+AY295+AZ295+BA295)</f>
        <v>0</v>
      </c>
      <c r="BC295" s="143" t="n">
        <f aca="false">SUM(AU295-BB295)</f>
        <v>0</v>
      </c>
    </row>
    <row r="296" customFormat="false" ht="12.75" hidden="false" customHeight="false" outlineLevel="0" collapsed="false">
      <c r="A296" s="211"/>
      <c r="B296" s="190"/>
      <c r="C296" s="190"/>
      <c r="D296" s="190"/>
      <c r="E296" s="190"/>
      <c r="F296" s="190"/>
      <c r="G296" s="190"/>
      <c r="H296" s="190"/>
      <c r="I296" s="191" t="n">
        <v>38</v>
      </c>
      <c r="J296" s="84" t="s">
        <v>70</v>
      </c>
      <c r="K296" s="212" t="n">
        <f aca="false">SUM(K297)</f>
        <v>36000</v>
      </c>
      <c r="L296" s="212" t="n">
        <f aca="false">SUM(L297)</f>
        <v>20000</v>
      </c>
      <c r="M296" s="212" t="n">
        <f aca="false">SUM(M297)</f>
        <v>20000</v>
      </c>
      <c r="N296" s="212" t="n">
        <f aca="false">SUM(N297+N300)</f>
        <v>13000</v>
      </c>
      <c r="O296" s="212" t="n">
        <f aca="false">SUM(O297+O300)</f>
        <v>13000</v>
      </c>
      <c r="P296" s="212" t="n">
        <f aca="false">SUM(P297+P300)</f>
        <v>25000</v>
      </c>
      <c r="Q296" s="212" t="n">
        <f aca="false">SUM(Q297+Q300)</f>
        <v>25000</v>
      </c>
      <c r="R296" s="212" t="n">
        <f aca="false">SUM(R297+R300)</f>
        <v>20000</v>
      </c>
      <c r="S296" s="212" t="n">
        <f aca="false">SUM(S297+S300)</f>
        <v>25000</v>
      </c>
      <c r="T296" s="212" t="n">
        <f aca="false">SUM(T297+T300)</f>
        <v>13500</v>
      </c>
      <c r="U296" s="212" t="n">
        <f aca="false">SUM(U297+U300)</f>
        <v>0</v>
      </c>
      <c r="V296" s="212" t="n">
        <f aca="false">SUM(V297+V300)</f>
        <v>200</v>
      </c>
      <c r="W296" s="212" t="n">
        <f aca="false">SUM(W297+W300)</f>
        <v>45000</v>
      </c>
      <c r="X296" s="212" t="n">
        <f aca="false">SUM(X297+X300)</f>
        <v>45000</v>
      </c>
      <c r="Y296" s="212" t="n">
        <f aca="false">SUM(Y297+Y300)</f>
        <v>45000</v>
      </c>
      <c r="Z296" s="212" t="n">
        <f aca="false">SUM(Z297+Z300)</f>
        <v>65000</v>
      </c>
      <c r="AA296" s="212" t="n">
        <f aca="false">SUM(AA297+AA300)</f>
        <v>55000</v>
      </c>
      <c r="AB296" s="212" t="n">
        <f aca="false">SUM(AB297+AB300)</f>
        <v>9500</v>
      </c>
      <c r="AC296" s="212" t="n">
        <f aca="false">SUM(AC297+AC300)</f>
        <v>115000</v>
      </c>
      <c r="AD296" s="212" t="n">
        <f aca="false">SUM(AD297+AD300)</f>
        <v>220000</v>
      </c>
      <c r="AE296" s="212" t="n">
        <f aca="false">SUM(AE297+AE300)</f>
        <v>0</v>
      </c>
      <c r="AF296" s="212" t="n">
        <f aca="false">SUM(AF297+AF300)</f>
        <v>0</v>
      </c>
      <c r="AG296" s="212" t="n">
        <f aca="false">SUM(AG297+AG300)</f>
        <v>220000</v>
      </c>
      <c r="AH296" s="212" t="n">
        <f aca="false">SUM(AH297+AH300)</f>
        <v>211155</v>
      </c>
      <c r="AI296" s="212" t="n">
        <f aca="false">SUM(AI297+AI300)</f>
        <v>135000</v>
      </c>
      <c r="AJ296" s="212" t="n">
        <f aca="false">SUM(AJ297+AJ300)</f>
        <v>12500</v>
      </c>
      <c r="AK296" s="212" t="n">
        <f aca="false">SUM(AK297+AK300)</f>
        <v>200000</v>
      </c>
      <c r="AL296" s="212" t="n">
        <f aca="false">SUM(AL297+AL300)</f>
        <v>0</v>
      </c>
      <c r="AM296" s="212" t="n">
        <f aca="false">SUM(AM297+AM300)</f>
        <v>0</v>
      </c>
      <c r="AN296" s="212" t="n">
        <f aca="false">SUM(AN297+AN300)</f>
        <v>200000</v>
      </c>
      <c r="AO296" s="176" t="n">
        <f aca="false">SUM(AN296/$AN$2)</f>
        <v>26544.5616829252</v>
      </c>
      <c r="AP296" s="183" t="n">
        <f aca="false">SUM(AP297+AP300)</f>
        <v>175000</v>
      </c>
      <c r="AQ296" s="183"/>
      <c r="AR296" s="176" t="n">
        <f aca="false">SUM(AP296/$AN$2)</f>
        <v>23226.4914725596</v>
      </c>
      <c r="AS296" s="183" t="n">
        <v>180000</v>
      </c>
      <c r="AT296" s="183"/>
      <c r="AU296" s="176" t="n">
        <v>0</v>
      </c>
      <c r="AV296" s="177" t="n">
        <f aca="false">SUM(AU296/AR296*100)</f>
        <v>0</v>
      </c>
      <c r="BB296" s="19" t="n">
        <f aca="false">SUM(AW296+AX296+AY296+AZ296+BA296)</f>
        <v>0</v>
      </c>
      <c r="BC296" s="143" t="n">
        <f aca="false">SUM(AU296-BB296)</f>
        <v>0</v>
      </c>
    </row>
    <row r="297" customFormat="false" ht="12.75" hidden="false" customHeight="false" outlineLevel="0" collapsed="false">
      <c r="A297" s="221"/>
      <c r="B297" s="194" t="s">
        <v>83</v>
      </c>
      <c r="C297" s="194"/>
      <c r="D297" s="194"/>
      <c r="E297" s="194"/>
      <c r="F297" s="194"/>
      <c r="G297" s="194"/>
      <c r="H297" s="194"/>
      <c r="I297" s="195" t="n">
        <v>381</v>
      </c>
      <c r="J297" s="196" t="s">
        <v>220</v>
      </c>
      <c r="K297" s="212" t="n">
        <f aca="false">SUM(K298)</f>
        <v>36000</v>
      </c>
      <c r="L297" s="212" t="n">
        <f aca="false">SUM(L298)</f>
        <v>20000</v>
      </c>
      <c r="M297" s="212" t="n">
        <f aca="false">SUM(M298)</f>
        <v>20000</v>
      </c>
      <c r="N297" s="198" t="n">
        <f aca="false">SUM(N298)</f>
        <v>3000</v>
      </c>
      <c r="O297" s="198" t="n">
        <f aca="false">SUM(O298)</f>
        <v>3000</v>
      </c>
      <c r="P297" s="198" t="n">
        <f aca="false">SUM(P298)</f>
        <v>5000</v>
      </c>
      <c r="Q297" s="198" t="n">
        <f aca="false">SUM(Q298)</f>
        <v>5000</v>
      </c>
      <c r="R297" s="198" t="n">
        <f aca="false">SUM(R298)</f>
        <v>20000</v>
      </c>
      <c r="S297" s="198" t="n">
        <f aca="false">SUM(S298)</f>
        <v>5000</v>
      </c>
      <c r="T297" s="198" t="n">
        <f aca="false">SUM(T298)</f>
        <v>0</v>
      </c>
      <c r="U297" s="198" t="n">
        <f aca="false">SUM(U298)</f>
        <v>0</v>
      </c>
      <c r="V297" s="198" t="n">
        <f aca="false">SUM(V298)</f>
        <v>100</v>
      </c>
      <c r="W297" s="198" t="n">
        <f aca="false">SUM(W298)</f>
        <v>5000</v>
      </c>
      <c r="X297" s="198" t="n">
        <f aca="false">SUM(X298)</f>
        <v>25000</v>
      </c>
      <c r="Y297" s="198" t="n">
        <f aca="false">SUM(Y298)</f>
        <v>25000</v>
      </c>
      <c r="Z297" s="198" t="n">
        <f aca="false">SUM(Z298)</f>
        <v>15000</v>
      </c>
      <c r="AA297" s="198" t="n">
        <f aca="false">SUM(AA298:AA299)</f>
        <v>30000</v>
      </c>
      <c r="AB297" s="198" t="n">
        <f aca="false">SUM(AB298:AB299)</f>
        <v>9500</v>
      </c>
      <c r="AC297" s="198" t="n">
        <f aca="false">SUM(AC298:AC299)</f>
        <v>30000</v>
      </c>
      <c r="AD297" s="198" t="n">
        <f aca="false">SUM(AD298:AD299)</f>
        <v>35000</v>
      </c>
      <c r="AE297" s="198" t="n">
        <f aca="false">SUM(AE298:AE299)</f>
        <v>0</v>
      </c>
      <c r="AF297" s="198" t="n">
        <f aca="false">SUM(AF298:AF299)</f>
        <v>0</v>
      </c>
      <c r="AG297" s="198" t="n">
        <f aca="false">SUM(AG298:AG299)</f>
        <v>35000</v>
      </c>
      <c r="AH297" s="198" t="n">
        <f aca="false">SUM(AH298:AH299)</f>
        <v>31500</v>
      </c>
      <c r="AI297" s="198" t="n">
        <f aca="false">SUM(AI298:AI299)</f>
        <v>35000</v>
      </c>
      <c r="AJ297" s="198" t="n">
        <f aca="false">SUM(AJ298:AJ299)</f>
        <v>12500</v>
      </c>
      <c r="AK297" s="198" t="n">
        <f aca="false">SUM(AK298:AK299)</f>
        <v>35000</v>
      </c>
      <c r="AL297" s="198" t="n">
        <f aca="false">SUM(AL298:AL299)</f>
        <v>0</v>
      </c>
      <c r="AM297" s="198" t="n">
        <f aca="false">SUM(AM298:AM299)</f>
        <v>0</v>
      </c>
      <c r="AN297" s="198" t="n">
        <f aca="false">SUM(AN298:AN299)</f>
        <v>35000</v>
      </c>
      <c r="AO297" s="176" t="n">
        <f aca="false">SUM(AN297/$AN$2)</f>
        <v>4645.29829451191</v>
      </c>
      <c r="AP297" s="210" t="n">
        <f aca="false">SUM(AP298:AP299)</f>
        <v>25000</v>
      </c>
      <c r="AQ297" s="210"/>
      <c r="AR297" s="176" t="n">
        <f aca="false">SUM(AP297/$AN$2)</f>
        <v>3318.07021036565</v>
      </c>
      <c r="AS297" s="210"/>
      <c r="AT297" s="210"/>
      <c r="AU297" s="176" t="n">
        <v>0</v>
      </c>
      <c r="AV297" s="177" t="n">
        <f aca="false">SUM(AU297/AR297*100)</f>
        <v>0</v>
      </c>
      <c r="BB297" s="19" t="n">
        <f aca="false">SUM(AW297+AX297+AY297+AZ297+BA297)</f>
        <v>0</v>
      </c>
      <c r="BC297" s="143" t="n">
        <f aca="false">SUM(AU297-BB297)</f>
        <v>0</v>
      </c>
    </row>
    <row r="298" customFormat="false" ht="12.75" hidden="false" customHeight="false" outlineLevel="0" collapsed="false">
      <c r="A298" s="221"/>
      <c r="B298" s="194"/>
      <c r="C298" s="194"/>
      <c r="D298" s="194"/>
      <c r="E298" s="194"/>
      <c r="F298" s="194"/>
      <c r="G298" s="194"/>
      <c r="H298" s="194"/>
      <c r="I298" s="195" t="n">
        <v>38113</v>
      </c>
      <c r="J298" s="196" t="s">
        <v>447</v>
      </c>
      <c r="K298" s="197" t="n">
        <v>36000</v>
      </c>
      <c r="L298" s="197" t="n">
        <v>20000</v>
      </c>
      <c r="M298" s="197" t="n">
        <v>20000</v>
      </c>
      <c r="N298" s="197" t="n">
        <v>3000</v>
      </c>
      <c r="O298" s="197" t="n">
        <v>3000</v>
      </c>
      <c r="P298" s="197" t="n">
        <v>5000</v>
      </c>
      <c r="Q298" s="197" t="n">
        <v>5000</v>
      </c>
      <c r="R298" s="197" t="n">
        <v>20000</v>
      </c>
      <c r="S298" s="197" t="n">
        <v>5000</v>
      </c>
      <c r="T298" s="197" t="n">
        <v>0</v>
      </c>
      <c r="U298" s="197"/>
      <c r="V298" s="176" t="n">
        <f aca="false">S298/P298*100</f>
        <v>100</v>
      </c>
      <c r="W298" s="188" t="n">
        <v>5000</v>
      </c>
      <c r="X298" s="197" t="n">
        <v>25000</v>
      </c>
      <c r="Y298" s="197" t="n">
        <v>25000</v>
      </c>
      <c r="Z298" s="197" t="n">
        <v>15000</v>
      </c>
      <c r="AA298" s="197" t="n">
        <v>26000</v>
      </c>
      <c r="AB298" s="197" t="n">
        <v>9500</v>
      </c>
      <c r="AC298" s="197" t="n">
        <v>26000</v>
      </c>
      <c r="AD298" s="197" t="n">
        <v>30000</v>
      </c>
      <c r="AE298" s="197"/>
      <c r="AF298" s="197"/>
      <c r="AG298" s="198" t="n">
        <f aca="false">SUM(AD298+AE298-AF298)</f>
        <v>30000</v>
      </c>
      <c r="AH298" s="197" t="n">
        <v>30000</v>
      </c>
      <c r="AI298" s="197" t="n">
        <v>30000</v>
      </c>
      <c r="AJ298" s="129" t="n">
        <v>12500</v>
      </c>
      <c r="AK298" s="197" t="n">
        <v>30000</v>
      </c>
      <c r="AL298" s="197"/>
      <c r="AM298" s="197"/>
      <c r="AN298" s="129" t="n">
        <f aca="false">SUM(AK298+AL298-AM298)</f>
        <v>30000</v>
      </c>
      <c r="AO298" s="176" t="n">
        <f aca="false">SUM(AN298/$AN$2)</f>
        <v>3981.68425243878</v>
      </c>
      <c r="AP298" s="131" t="n">
        <v>20000</v>
      </c>
      <c r="AQ298" s="131"/>
      <c r="AR298" s="176" t="n">
        <f aca="false">SUM(AP298/$AN$2)</f>
        <v>2654.45616829252</v>
      </c>
      <c r="AS298" s="131"/>
      <c r="AT298" s="131"/>
      <c r="AU298" s="176" t="n">
        <v>0</v>
      </c>
      <c r="AV298" s="177" t="n">
        <f aca="false">SUM(AU298/AR298*100)</f>
        <v>0</v>
      </c>
      <c r="BB298" s="19" t="n">
        <f aca="false">SUM(AW298+AX298+AY298+AZ298+BA298)</f>
        <v>0</v>
      </c>
      <c r="BC298" s="143" t="n">
        <f aca="false">SUM(AU298-BB298)</f>
        <v>0</v>
      </c>
    </row>
    <row r="299" customFormat="false" ht="12.75" hidden="false" customHeight="false" outlineLevel="0" collapsed="false">
      <c r="A299" s="221"/>
      <c r="B299" s="194"/>
      <c r="C299" s="194"/>
      <c r="D299" s="194"/>
      <c r="E299" s="194"/>
      <c r="F299" s="194"/>
      <c r="G299" s="194"/>
      <c r="H299" s="194"/>
      <c r="I299" s="195" t="n">
        <v>38113</v>
      </c>
      <c r="J299" s="196" t="s">
        <v>448</v>
      </c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76"/>
      <c r="W299" s="188"/>
      <c r="X299" s="197"/>
      <c r="Y299" s="197"/>
      <c r="Z299" s="197"/>
      <c r="AA299" s="197" t="n">
        <v>4000</v>
      </c>
      <c r="AB299" s="197"/>
      <c r="AC299" s="197" t="n">
        <v>4000</v>
      </c>
      <c r="AD299" s="197" t="n">
        <v>5000</v>
      </c>
      <c r="AE299" s="197"/>
      <c r="AF299" s="197"/>
      <c r="AG299" s="198" t="n">
        <f aca="false">SUM(AD299+AE299-AF299)</f>
        <v>5000</v>
      </c>
      <c r="AH299" s="197" t="n">
        <v>1500</v>
      </c>
      <c r="AI299" s="197" t="n">
        <v>5000</v>
      </c>
      <c r="AJ299" s="129" t="n">
        <v>0</v>
      </c>
      <c r="AK299" s="197" t="n">
        <v>5000</v>
      </c>
      <c r="AL299" s="197"/>
      <c r="AM299" s="197"/>
      <c r="AN299" s="129" t="n">
        <f aca="false">SUM(AK299+AL299-AM299)</f>
        <v>5000</v>
      </c>
      <c r="AO299" s="176" t="n">
        <f aca="false">SUM(AN299/$AN$2)</f>
        <v>663.61404207313</v>
      </c>
      <c r="AP299" s="131" t="n">
        <v>5000</v>
      </c>
      <c r="AQ299" s="131"/>
      <c r="AR299" s="176" t="n">
        <f aca="false">SUM(AP299/$AN$2)</f>
        <v>663.61404207313</v>
      </c>
      <c r="AS299" s="131"/>
      <c r="AT299" s="131"/>
      <c r="AU299" s="176" t="n">
        <v>0</v>
      </c>
      <c r="AV299" s="177" t="n">
        <f aca="false">SUM(AU299/AR299*100)</f>
        <v>0</v>
      </c>
      <c r="BB299" s="19" t="n">
        <f aca="false">SUM(AW299+AX299+AY299+AZ299+BA299)</f>
        <v>0</v>
      </c>
      <c r="BC299" s="143" t="n">
        <f aca="false">SUM(AU299-BB299)</f>
        <v>0</v>
      </c>
    </row>
    <row r="300" customFormat="false" ht="12.75" hidden="false" customHeight="false" outlineLevel="0" collapsed="false">
      <c r="A300" s="221"/>
      <c r="B300" s="194" t="n">
        <v>43</v>
      </c>
      <c r="C300" s="194"/>
      <c r="D300" s="194"/>
      <c r="E300" s="194"/>
      <c r="F300" s="194"/>
      <c r="G300" s="194"/>
      <c r="H300" s="194"/>
      <c r="I300" s="195" t="n">
        <v>382</v>
      </c>
      <c r="J300" s="196" t="s">
        <v>436</v>
      </c>
      <c r="K300" s="197"/>
      <c r="L300" s="197"/>
      <c r="M300" s="197"/>
      <c r="N300" s="197" t="n">
        <f aca="false">SUM(N301)</f>
        <v>10000</v>
      </c>
      <c r="O300" s="197" t="n">
        <f aca="false">SUM(O301)</f>
        <v>10000</v>
      </c>
      <c r="P300" s="197" t="n">
        <f aca="false">SUM(P301)</f>
        <v>20000</v>
      </c>
      <c r="Q300" s="197" t="n">
        <f aca="false">SUM(Q301)</f>
        <v>20000</v>
      </c>
      <c r="R300" s="197" t="n">
        <f aca="false">SUM(R301)</f>
        <v>0</v>
      </c>
      <c r="S300" s="197" t="n">
        <f aca="false">SUM(S301)</f>
        <v>20000</v>
      </c>
      <c r="T300" s="197" t="n">
        <f aca="false">SUM(T301)</f>
        <v>13500</v>
      </c>
      <c r="U300" s="197" t="n">
        <f aca="false">SUM(U301)</f>
        <v>0</v>
      </c>
      <c r="V300" s="197" t="n">
        <f aca="false">SUM(V301)</f>
        <v>100</v>
      </c>
      <c r="W300" s="197" t="n">
        <f aca="false">SUM(W301)</f>
        <v>40000</v>
      </c>
      <c r="X300" s="197" t="n">
        <f aca="false">SUM(X301)</f>
        <v>20000</v>
      </c>
      <c r="Y300" s="197" t="n">
        <f aca="false">SUM(Y301)</f>
        <v>20000</v>
      </c>
      <c r="Z300" s="197" t="n">
        <f aca="false">SUM(Z301)</f>
        <v>50000</v>
      </c>
      <c r="AA300" s="197" t="n">
        <f aca="false">SUM(AA301)</f>
        <v>25000</v>
      </c>
      <c r="AB300" s="197" t="n">
        <f aca="false">SUM(AB301)</f>
        <v>0</v>
      </c>
      <c r="AC300" s="197" t="n">
        <f aca="false">SUM(AC301)</f>
        <v>85000</v>
      </c>
      <c r="AD300" s="197" t="n">
        <f aca="false">SUM(AD301)</f>
        <v>185000</v>
      </c>
      <c r="AE300" s="197" t="n">
        <f aca="false">SUM(AE301)</f>
        <v>0</v>
      </c>
      <c r="AF300" s="197" t="n">
        <f aca="false">SUM(AF301)</f>
        <v>0</v>
      </c>
      <c r="AG300" s="197" t="n">
        <f aca="false">SUM(AG301)</f>
        <v>185000</v>
      </c>
      <c r="AH300" s="197" t="n">
        <f aca="false">SUM(AH301)</f>
        <v>179655</v>
      </c>
      <c r="AI300" s="197" t="n">
        <f aca="false">SUM(AI301)</f>
        <v>100000</v>
      </c>
      <c r="AJ300" s="197" t="n">
        <f aca="false">SUM(AJ301)</f>
        <v>0</v>
      </c>
      <c r="AK300" s="197" t="n">
        <f aca="false">SUM(AK301)</f>
        <v>165000</v>
      </c>
      <c r="AL300" s="197" t="n">
        <f aca="false">SUM(AL301)</f>
        <v>0</v>
      </c>
      <c r="AM300" s="197" t="n">
        <f aca="false">SUM(AM301)</f>
        <v>0</v>
      </c>
      <c r="AN300" s="197" t="n">
        <f aca="false">SUM(AN301)</f>
        <v>165000</v>
      </c>
      <c r="AO300" s="176" t="n">
        <f aca="false">SUM(AN300/$AN$2)</f>
        <v>21899.2633884133</v>
      </c>
      <c r="AP300" s="188" t="n">
        <f aca="false">SUM(AP301)</f>
        <v>150000</v>
      </c>
      <c r="AQ300" s="188"/>
      <c r="AR300" s="176" t="n">
        <f aca="false">SUM(AP300/$AN$2)</f>
        <v>19908.4212621939</v>
      </c>
      <c r="AS300" s="188"/>
      <c r="AT300" s="188"/>
      <c r="AU300" s="176" t="n">
        <v>0</v>
      </c>
      <c r="AV300" s="177" t="n">
        <f aca="false">SUM(AU300/AR300*100)</f>
        <v>0</v>
      </c>
      <c r="BB300" s="19" t="n">
        <f aca="false">SUM(AW300+AX300+AY300+AZ300+BA300)</f>
        <v>0</v>
      </c>
      <c r="BC300" s="143" t="n">
        <f aca="false">SUM(AU300-BB300)</f>
        <v>0</v>
      </c>
    </row>
    <row r="301" customFormat="false" ht="12.75" hidden="false" customHeight="false" outlineLevel="0" collapsed="false">
      <c r="A301" s="221"/>
      <c r="B301" s="194"/>
      <c r="C301" s="194"/>
      <c r="D301" s="194"/>
      <c r="E301" s="194"/>
      <c r="F301" s="194"/>
      <c r="G301" s="194"/>
      <c r="H301" s="194"/>
      <c r="I301" s="195" t="n">
        <v>38212</v>
      </c>
      <c r="J301" s="196" t="s">
        <v>449</v>
      </c>
      <c r="K301" s="197"/>
      <c r="L301" s="197"/>
      <c r="M301" s="197"/>
      <c r="N301" s="197" t="n">
        <v>10000</v>
      </c>
      <c r="O301" s="197" t="n">
        <v>10000</v>
      </c>
      <c r="P301" s="197" t="n">
        <v>20000</v>
      </c>
      <c r="Q301" s="197" t="n">
        <v>20000</v>
      </c>
      <c r="R301" s="197"/>
      <c r="S301" s="197" t="n">
        <v>20000</v>
      </c>
      <c r="T301" s="197" t="n">
        <v>13500</v>
      </c>
      <c r="U301" s="197"/>
      <c r="V301" s="176" t="n">
        <f aca="false">S301/P301*100</f>
        <v>100</v>
      </c>
      <c r="W301" s="176" t="n">
        <v>40000</v>
      </c>
      <c r="X301" s="197" t="n">
        <v>20000</v>
      </c>
      <c r="Y301" s="197" t="n">
        <v>20000</v>
      </c>
      <c r="Z301" s="197" t="n">
        <v>50000</v>
      </c>
      <c r="AA301" s="197" t="n">
        <v>25000</v>
      </c>
      <c r="AB301" s="197"/>
      <c r="AC301" s="197" t="n">
        <v>85000</v>
      </c>
      <c r="AD301" s="197" t="n">
        <v>185000</v>
      </c>
      <c r="AE301" s="197"/>
      <c r="AF301" s="197"/>
      <c r="AG301" s="198" t="n">
        <f aca="false">SUM(AD301+AE301-AF301)</f>
        <v>185000</v>
      </c>
      <c r="AH301" s="197" t="n">
        <v>179655</v>
      </c>
      <c r="AI301" s="197" t="n">
        <v>100000</v>
      </c>
      <c r="AJ301" s="129" t="n">
        <v>0</v>
      </c>
      <c r="AK301" s="197" t="n">
        <v>165000</v>
      </c>
      <c r="AL301" s="197"/>
      <c r="AM301" s="197"/>
      <c r="AN301" s="129" t="n">
        <f aca="false">SUM(AK301+AL301-AM301)</f>
        <v>165000</v>
      </c>
      <c r="AO301" s="176" t="n">
        <f aca="false">SUM(AN301/$AN$2)</f>
        <v>21899.2633884133</v>
      </c>
      <c r="AP301" s="131" t="n">
        <v>150000</v>
      </c>
      <c r="AQ301" s="131"/>
      <c r="AR301" s="176" t="n">
        <f aca="false">SUM(AP301/$AN$2)</f>
        <v>19908.4212621939</v>
      </c>
      <c r="AS301" s="131"/>
      <c r="AT301" s="131"/>
      <c r="AU301" s="176" t="n">
        <v>0</v>
      </c>
      <c r="AV301" s="177" t="n">
        <f aca="false">SUM(AU301/AR301*100)</f>
        <v>0</v>
      </c>
      <c r="BB301" s="19" t="n">
        <f aca="false">SUM(AW301+AX301+AY301+AZ301+BA301)</f>
        <v>0</v>
      </c>
      <c r="BC301" s="143" t="n">
        <f aca="false">SUM(AU301-BB301)</f>
        <v>0</v>
      </c>
    </row>
    <row r="302" customFormat="false" ht="12.75" hidden="false" customHeight="false" outlineLevel="0" collapsed="false">
      <c r="A302" s="171" t="s">
        <v>450</v>
      </c>
      <c r="B302" s="172"/>
      <c r="C302" s="172"/>
      <c r="D302" s="172"/>
      <c r="E302" s="172"/>
      <c r="F302" s="172"/>
      <c r="G302" s="172"/>
      <c r="H302" s="172"/>
      <c r="I302" s="185" t="s">
        <v>207</v>
      </c>
      <c r="J302" s="186" t="s">
        <v>451</v>
      </c>
      <c r="K302" s="182" t="n">
        <f aca="false">SUM(K303)</f>
        <v>26000</v>
      </c>
      <c r="L302" s="182" t="n">
        <f aca="false">SUM(L303)</f>
        <v>95000</v>
      </c>
      <c r="M302" s="182" t="n">
        <f aca="false">SUM(M303)</f>
        <v>95000</v>
      </c>
      <c r="N302" s="182" t="n">
        <f aca="false">SUM(N303)</f>
        <v>5000</v>
      </c>
      <c r="O302" s="182" t="n">
        <f aca="false">SUM(O303)</f>
        <v>5000</v>
      </c>
      <c r="P302" s="182" t="n">
        <f aca="false">SUM(P303)</f>
        <v>15000</v>
      </c>
      <c r="Q302" s="182" t="n">
        <f aca="false">SUM(Q303)</f>
        <v>15000</v>
      </c>
      <c r="R302" s="182" t="n">
        <f aca="false">SUM(R303)</f>
        <v>0</v>
      </c>
      <c r="S302" s="182" t="n">
        <f aca="false">SUM(S303)</f>
        <v>15000</v>
      </c>
      <c r="T302" s="182" t="n">
        <f aca="false">SUM(T303)</f>
        <v>0</v>
      </c>
      <c r="U302" s="182" t="n">
        <f aca="false">SUM(U303)</f>
        <v>0</v>
      </c>
      <c r="V302" s="182" t="n">
        <f aca="false">SUM(V303)</f>
        <v>100</v>
      </c>
      <c r="W302" s="182" t="n">
        <f aca="false">SUM(W303)</f>
        <v>15000</v>
      </c>
      <c r="X302" s="182" t="n">
        <f aca="false">SUM(X303)</f>
        <v>40000</v>
      </c>
      <c r="Y302" s="182" t="n">
        <f aca="false">SUM(Y303)</f>
        <v>40000</v>
      </c>
      <c r="Z302" s="182" t="n">
        <f aca="false">SUM(Z303)</f>
        <v>40000</v>
      </c>
      <c r="AA302" s="182" t="n">
        <f aca="false">SUM(AA303)</f>
        <v>40000</v>
      </c>
      <c r="AB302" s="182" t="n">
        <f aca="false">SUM(AB303)</f>
        <v>20000</v>
      </c>
      <c r="AC302" s="182" t="n">
        <f aca="false">SUM(AC303)</f>
        <v>40000</v>
      </c>
      <c r="AD302" s="182" t="n">
        <f aca="false">SUM(AD303)</f>
        <v>40000</v>
      </c>
      <c r="AE302" s="182" t="n">
        <f aca="false">SUM(AE303)</f>
        <v>0</v>
      </c>
      <c r="AF302" s="182" t="n">
        <f aca="false">SUM(AF303)</f>
        <v>0</v>
      </c>
      <c r="AG302" s="182" t="n">
        <f aca="false">SUM(AG303)</f>
        <v>40000</v>
      </c>
      <c r="AH302" s="182" t="n">
        <f aca="false">SUM(AH303)</f>
        <v>0</v>
      </c>
      <c r="AI302" s="182" t="n">
        <f aca="false">SUM(AI303)</f>
        <v>40000</v>
      </c>
      <c r="AJ302" s="182" t="n">
        <f aca="false">SUM(AJ303)</f>
        <v>27500</v>
      </c>
      <c r="AK302" s="182" t="n">
        <f aca="false">SUM(AK303)</f>
        <v>40000</v>
      </c>
      <c r="AL302" s="182" t="n">
        <f aca="false">SUM(AL303)</f>
        <v>0</v>
      </c>
      <c r="AM302" s="182" t="n">
        <f aca="false">SUM(AM303)</f>
        <v>0</v>
      </c>
      <c r="AN302" s="182" t="n">
        <f aca="false">SUM(AN303)</f>
        <v>40000</v>
      </c>
      <c r="AO302" s="176" t="n">
        <f aca="false">SUM(AN302/$AN$2)</f>
        <v>5308.91233658504</v>
      </c>
      <c r="AP302" s="183" t="n">
        <f aca="false">SUM(AP303)</f>
        <v>40000</v>
      </c>
      <c r="AQ302" s="183" t="n">
        <f aca="false">SUM(AQ303)</f>
        <v>0</v>
      </c>
      <c r="AR302" s="176" t="n">
        <f aca="false">SUM(AP302/$AN$2)</f>
        <v>5308.91233658504</v>
      </c>
      <c r="AS302" s="183" t="n">
        <f aca="false">SUM(AS303)</f>
        <v>40000</v>
      </c>
      <c r="AT302" s="183" t="n">
        <f aca="false">SUM(AT303)</f>
        <v>0</v>
      </c>
      <c r="AU302" s="176" t="n">
        <f aca="false">SUM(AU303)</f>
        <v>1327</v>
      </c>
      <c r="AV302" s="177" t="n">
        <f aca="false">SUM(AU302/AR302*100)</f>
        <v>24.99570375</v>
      </c>
      <c r="BB302" s="19" t="n">
        <f aca="false">SUM(AW302+AX302+AY302+AZ302+BA302)</f>
        <v>0</v>
      </c>
      <c r="BC302" s="143" t="n">
        <f aca="false">SUM(AU302-BB302)</f>
        <v>1327</v>
      </c>
    </row>
    <row r="303" customFormat="false" ht="12.75" hidden="false" customHeight="false" outlineLevel="0" collapsed="false">
      <c r="A303" s="171"/>
      <c r="B303" s="172"/>
      <c r="C303" s="172"/>
      <c r="D303" s="172"/>
      <c r="E303" s="172"/>
      <c r="F303" s="172"/>
      <c r="G303" s="172"/>
      <c r="H303" s="172"/>
      <c r="I303" s="185" t="s">
        <v>452</v>
      </c>
      <c r="J303" s="186"/>
      <c r="K303" s="182" t="n">
        <f aca="false">SUM(K305)</f>
        <v>26000</v>
      </c>
      <c r="L303" s="182" t="n">
        <f aca="false">SUM(L305)</f>
        <v>95000</v>
      </c>
      <c r="M303" s="182" t="n">
        <f aca="false">SUM(M305)</f>
        <v>95000</v>
      </c>
      <c r="N303" s="182" t="n">
        <f aca="false">SUM(N305)</f>
        <v>5000</v>
      </c>
      <c r="O303" s="182" t="n">
        <f aca="false">SUM(O305)</f>
        <v>5000</v>
      </c>
      <c r="P303" s="182" t="n">
        <f aca="false">SUM(P305)</f>
        <v>15000</v>
      </c>
      <c r="Q303" s="182" t="n">
        <f aca="false">SUM(Q305)</f>
        <v>15000</v>
      </c>
      <c r="R303" s="182" t="n">
        <f aca="false">SUM(R305)</f>
        <v>0</v>
      </c>
      <c r="S303" s="182" t="n">
        <f aca="false">SUM(S305)</f>
        <v>15000</v>
      </c>
      <c r="T303" s="182" t="n">
        <f aca="false">SUM(T305)</f>
        <v>0</v>
      </c>
      <c r="U303" s="182" t="n">
        <f aca="false">SUM(U305)</f>
        <v>0</v>
      </c>
      <c r="V303" s="182" t="n">
        <f aca="false">SUM(V305)</f>
        <v>100</v>
      </c>
      <c r="W303" s="182" t="n">
        <f aca="false">SUM(W305)</f>
        <v>15000</v>
      </c>
      <c r="X303" s="182" t="n">
        <f aca="false">SUM(X305)</f>
        <v>40000</v>
      </c>
      <c r="Y303" s="182" t="n">
        <f aca="false">SUM(Y305)</f>
        <v>40000</v>
      </c>
      <c r="Z303" s="182" t="n">
        <f aca="false">SUM(Z305)</f>
        <v>40000</v>
      </c>
      <c r="AA303" s="182" t="n">
        <f aca="false">SUM(AA305)</f>
        <v>40000</v>
      </c>
      <c r="AB303" s="182" t="n">
        <f aca="false">SUM(AB305)</f>
        <v>20000</v>
      </c>
      <c r="AC303" s="182" t="n">
        <f aca="false">SUM(AC305)</f>
        <v>40000</v>
      </c>
      <c r="AD303" s="182" t="n">
        <f aca="false">SUM(AD305)</f>
        <v>40000</v>
      </c>
      <c r="AE303" s="182" t="n">
        <f aca="false">SUM(AE305)</f>
        <v>0</v>
      </c>
      <c r="AF303" s="182" t="n">
        <f aca="false">SUM(AF305)</f>
        <v>0</v>
      </c>
      <c r="AG303" s="182" t="n">
        <f aca="false">SUM(AG305)</f>
        <v>40000</v>
      </c>
      <c r="AH303" s="182" t="n">
        <f aca="false">SUM(AH305)</f>
        <v>0</v>
      </c>
      <c r="AI303" s="182" t="n">
        <f aca="false">SUM(AI305)</f>
        <v>40000</v>
      </c>
      <c r="AJ303" s="182" t="n">
        <f aca="false">SUM(AJ305)</f>
        <v>27500</v>
      </c>
      <c r="AK303" s="182" t="n">
        <f aca="false">SUM(AK305)</f>
        <v>40000</v>
      </c>
      <c r="AL303" s="182" t="n">
        <f aca="false">SUM(AL305)</f>
        <v>0</v>
      </c>
      <c r="AM303" s="182" t="n">
        <f aca="false">SUM(AM305)</f>
        <v>0</v>
      </c>
      <c r="AN303" s="182" t="n">
        <f aca="false">SUM(AN305)</f>
        <v>40000</v>
      </c>
      <c r="AO303" s="176" t="n">
        <f aca="false">SUM(AN303/$AN$2)</f>
        <v>5308.91233658504</v>
      </c>
      <c r="AP303" s="183" t="n">
        <f aca="false">SUM(AP305)</f>
        <v>40000</v>
      </c>
      <c r="AQ303" s="183" t="n">
        <f aca="false">SUM(AQ305)</f>
        <v>0</v>
      </c>
      <c r="AR303" s="176" t="n">
        <f aca="false">SUM(AP303/$AN$2)</f>
        <v>5308.91233658504</v>
      </c>
      <c r="AS303" s="183" t="n">
        <f aca="false">SUM(AS305)</f>
        <v>40000</v>
      </c>
      <c r="AT303" s="183" t="n">
        <f aca="false">SUM(AT305)</f>
        <v>0</v>
      </c>
      <c r="AU303" s="176" t="n">
        <f aca="false">SUM(AU304)</f>
        <v>1327</v>
      </c>
      <c r="AV303" s="177" t="n">
        <f aca="false">SUM(AU303/AR303*100)</f>
        <v>24.99570375</v>
      </c>
      <c r="BB303" s="19" t="n">
        <f aca="false">SUM(AW303+AX303+AY303+AZ303+BA303)</f>
        <v>0</v>
      </c>
      <c r="BC303" s="143" t="n">
        <f aca="false">SUM(AU303-BB303)</f>
        <v>1327</v>
      </c>
    </row>
    <row r="304" customFormat="false" ht="12.75" hidden="false" customHeight="false" outlineLevel="0" collapsed="false">
      <c r="A304" s="171"/>
      <c r="B304" s="172" t="s">
        <v>229</v>
      </c>
      <c r="C304" s="172"/>
      <c r="D304" s="172"/>
      <c r="E304" s="172"/>
      <c r="F304" s="172"/>
      <c r="G304" s="172"/>
      <c r="H304" s="172"/>
      <c r="I304" s="201" t="s">
        <v>230</v>
      </c>
      <c r="J304" s="186" t="s">
        <v>28</v>
      </c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Z304" s="182"/>
      <c r="AA304" s="182"/>
      <c r="AB304" s="182"/>
      <c r="AC304" s="182"/>
      <c r="AD304" s="182"/>
      <c r="AE304" s="182"/>
      <c r="AF304" s="182"/>
      <c r="AG304" s="182"/>
      <c r="AH304" s="182"/>
      <c r="AI304" s="182"/>
      <c r="AJ304" s="182"/>
      <c r="AK304" s="182"/>
      <c r="AL304" s="182"/>
      <c r="AM304" s="182"/>
      <c r="AN304" s="182"/>
      <c r="AO304" s="176" t="n">
        <f aca="false">SUM(AN304/$AN$2)</f>
        <v>0</v>
      </c>
      <c r="AP304" s="183" t="n">
        <v>40000</v>
      </c>
      <c r="AQ304" s="183"/>
      <c r="AR304" s="176" t="n">
        <f aca="false">SUM(AP304/$AN$2)</f>
        <v>5308.91233658504</v>
      </c>
      <c r="AS304" s="183" t="n">
        <v>40000</v>
      </c>
      <c r="AT304" s="183"/>
      <c r="AU304" s="176" t="n">
        <f aca="false">SUM(AU305)</f>
        <v>1327</v>
      </c>
      <c r="AV304" s="177" t="n">
        <f aca="false">SUM(AU304/AR304*100)</f>
        <v>24.99570375</v>
      </c>
      <c r="BC304" s="143" t="n">
        <f aca="false">SUM(AU304-BB304)</f>
        <v>1327</v>
      </c>
    </row>
    <row r="305" customFormat="false" ht="12.75" hidden="false" customHeight="false" outlineLevel="0" collapsed="false">
      <c r="A305" s="211"/>
      <c r="B305" s="190"/>
      <c r="C305" s="190"/>
      <c r="D305" s="190"/>
      <c r="E305" s="190"/>
      <c r="F305" s="190"/>
      <c r="G305" s="190"/>
      <c r="H305" s="190"/>
      <c r="I305" s="191" t="n">
        <v>3</v>
      </c>
      <c r="J305" s="84" t="s">
        <v>64</v>
      </c>
      <c r="K305" s="212" t="n">
        <f aca="false">SUM(K306)</f>
        <v>26000</v>
      </c>
      <c r="L305" s="212" t="n">
        <f aca="false">SUM(L306)</f>
        <v>95000</v>
      </c>
      <c r="M305" s="212" t="n">
        <f aca="false">SUM(M306)</f>
        <v>95000</v>
      </c>
      <c r="N305" s="212" t="n">
        <f aca="false">SUM(N306)</f>
        <v>5000</v>
      </c>
      <c r="O305" s="212" t="n">
        <f aca="false">SUM(O306)</f>
        <v>5000</v>
      </c>
      <c r="P305" s="212" t="n">
        <f aca="false">SUM(P306)</f>
        <v>15000</v>
      </c>
      <c r="Q305" s="212" t="n">
        <f aca="false">SUM(Q306)</f>
        <v>15000</v>
      </c>
      <c r="R305" s="212" t="n">
        <f aca="false">SUM(R306)</f>
        <v>0</v>
      </c>
      <c r="S305" s="212" t="n">
        <f aca="false">SUM(S306)</f>
        <v>15000</v>
      </c>
      <c r="T305" s="212" t="n">
        <f aca="false">SUM(T306)</f>
        <v>0</v>
      </c>
      <c r="U305" s="212" t="n">
        <f aca="false">SUM(U306)</f>
        <v>0</v>
      </c>
      <c r="V305" s="212" t="n">
        <f aca="false">SUM(V306)</f>
        <v>100</v>
      </c>
      <c r="W305" s="212" t="n">
        <f aca="false">SUM(W306)</f>
        <v>15000</v>
      </c>
      <c r="X305" s="212" t="n">
        <f aca="false">SUM(X306)</f>
        <v>40000</v>
      </c>
      <c r="Y305" s="212" t="n">
        <f aca="false">SUM(Y306)</f>
        <v>40000</v>
      </c>
      <c r="Z305" s="212" t="n">
        <f aca="false">SUM(Z306)</f>
        <v>40000</v>
      </c>
      <c r="AA305" s="212" t="n">
        <f aca="false">SUM(AA306)</f>
        <v>40000</v>
      </c>
      <c r="AB305" s="212" t="n">
        <f aca="false">SUM(AB306)</f>
        <v>20000</v>
      </c>
      <c r="AC305" s="212" t="n">
        <f aca="false">SUM(AC306)</f>
        <v>40000</v>
      </c>
      <c r="AD305" s="212" t="n">
        <f aca="false">SUM(AD306)</f>
        <v>40000</v>
      </c>
      <c r="AE305" s="212" t="n">
        <f aca="false">SUM(AE306)</f>
        <v>0</v>
      </c>
      <c r="AF305" s="212" t="n">
        <f aca="false">SUM(AF306)</f>
        <v>0</v>
      </c>
      <c r="AG305" s="212" t="n">
        <f aca="false">SUM(AG306)</f>
        <v>40000</v>
      </c>
      <c r="AH305" s="212" t="n">
        <f aca="false">SUM(AH306)</f>
        <v>0</v>
      </c>
      <c r="AI305" s="212" t="n">
        <f aca="false">SUM(AI306)</f>
        <v>40000</v>
      </c>
      <c r="AJ305" s="212" t="n">
        <f aca="false">SUM(AJ306)</f>
        <v>27500</v>
      </c>
      <c r="AK305" s="212" t="n">
        <f aca="false">SUM(AK306)</f>
        <v>40000</v>
      </c>
      <c r="AL305" s="212" t="n">
        <f aca="false">SUM(AL306)</f>
        <v>0</v>
      </c>
      <c r="AM305" s="212" t="n">
        <f aca="false">SUM(AM306)</f>
        <v>0</v>
      </c>
      <c r="AN305" s="212" t="n">
        <f aca="false">SUM(AN306)</f>
        <v>40000</v>
      </c>
      <c r="AO305" s="176" t="n">
        <f aca="false">SUM(AN305/$AN$2)</f>
        <v>5308.91233658504</v>
      </c>
      <c r="AP305" s="183" t="n">
        <f aca="false">SUM(AP306)</f>
        <v>40000</v>
      </c>
      <c r="AQ305" s="183" t="n">
        <f aca="false">SUM(AQ306)</f>
        <v>0</v>
      </c>
      <c r="AR305" s="176" t="n">
        <f aca="false">SUM(AP305/$AN$2)</f>
        <v>5308.91233658504</v>
      </c>
      <c r="AS305" s="183" t="n">
        <f aca="false">SUM(AS306)</f>
        <v>40000</v>
      </c>
      <c r="AT305" s="183" t="n">
        <f aca="false">SUM(AT306)</f>
        <v>0</v>
      </c>
      <c r="AU305" s="176" t="n">
        <f aca="false">SUM(AU306)</f>
        <v>1327</v>
      </c>
      <c r="AV305" s="177" t="n">
        <f aca="false">SUM(AU305/AR305*100)</f>
        <v>24.99570375</v>
      </c>
      <c r="BB305" s="19" t="n">
        <f aca="false">SUM(AW305+AX305+AY305+AZ305+BA305)</f>
        <v>0</v>
      </c>
      <c r="BC305" s="143" t="n">
        <f aca="false">SUM(AU305-BB305)</f>
        <v>1327</v>
      </c>
    </row>
    <row r="306" customFormat="false" ht="12.75" hidden="false" customHeight="false" outlineLevel="0" collapsed="false">
      <c r="A306" s="211"/>
      <c r="B306" s="190"/>
      <c r="C306" s="190"/>
      <c r="D306" s="190"/>
      <c r="E306" s="190"/>
      <c r="F306" s="190"/>
      <c r="G306" s="190"/>
      <c r="H306" s="190"/>
      <c r="I306" s="191" t="n">
        <v>38</v>
      </c>
      <c r="J306" s="84" t="s">
        <v>70</v>
      </c>
      <c r="K306" s="212" t="n">
        <f aca="false">SUM(K307)</f>
        <v>26000</v>
      </c>
      <c r="L306" s="212" t="n">
        <f aca="false">SUM(L307)</f>
        <v>95000</v>
      </c>
      <c r="M306" s="212" t="n">
        <f aca="false">SUM(M307)</f>
        <v>95000</v>
      </c>
      <c r="N306" s="212" t="n">
        <f aca="false">SUM(N307)</f>
        <v>5000</v>
      </c>
      <c r="O306" s="212" t="n">
        <f aca="false">SUM(O307)</f>
        <v>5000</v>
      </c>
      <c r="P306" s="212" t="n">
        <f aca="false">SUM(P307)</f>
        <v>15000</v>
      </c>
      <c r="Q306" s="212" t="n">
        <f aca="false">SUM(Q307)</f>
        <v>15000</v>
      </c>
      <c r="R306" s="212" t="n">
        <f aca="false">SUM(R307)</f>
        <v>0</v>
      </c>
      <c r="S306" s="212" t="n">
        <f aca="false">SUM(S307)</f>
        <v>15000</v>
      </c>
      <c r="T306" s="212" t="n">
        <f aca="false">SUM(T307)</f>
        <v>0</v>
      </c>
      <c r="U306" s="212" t="n">
        <f aca="false">SUM(U307)</f>
        <v>0</v>
      </c>
      <c r="V306" s="212" t="n">
        <f aca="false">SUM(V307)</f>
        <v>100</v>
      </c>
      <c r="W306" s="212" t="n">
        <f aca="false">SUM(W307)</f>
        <v>15000</v>
      </c>
      <c r="X306" s="212" t="n">
        <f aca="false">SUM(X307)</f>
        <v>40000</v>
      </c>
      <c r="Y306" s="212" t="n">
        <f aca="false">SUM(Y307)</f>
        <v>40000</v>
      </c>
      <c r="Z306" s="212" t="n">
        <f aca="false">SUM(Z307)</f>
        <v>40000</v>
      </c>
      <c r="AA306" s="212" t="n">
        <f aca="false">SUM(AA307)</f>
        <v>40000</v>
      </c>
      <c r="AB306" s="212" t="n">
        <f aca="false">SUM(AB307)</f>
        <v>20000</v>
      </c>
      <c r="AC306" s="212" t="n">
        <f aca="false">SUM(AC307)</f>
        <v>40000</v>
      </c>
      <c r="AD306" s="212" t="n">
        <f aca="false">SUM(AD307)</f>
        <v>40000</v>
      </c>
      <c r="AE306" s="212" t="n">
        <f aca="false">SUM(AE307)</f>
        <v>0</v>
      </c>
      <c r="AF306" s="212" t="n">
        <f aca="false">SUM(AF307)</f>
        <v>0</v>
      </c>
      <c r="AG306" s="212" t="n">
        <f aca="false">SUM(AG307)</f>
        <v>40000</v>
      </c>
      <c r="AH306" s="212" t="n">
        <f aca="false">SUM(AH307)</f>
        <v>0</v>
      </c>
      <c r="AI306" s="212" t="n">
        <f aca="false">SUM(AI307)</f>
        <v>40000</v>
      </c>
      <c r="AJ306" s="212" t="n">
        <f aca="false">SUM(AJ307)</f>
        <v>27500</v>
      </c>
      <c r="AK306" s="212" t="n">
        <f aca="false">SUM(AK307)</f>
        <v>40000</v>
      </c>
      <c r="AL306" s="212" t="n">
        <f aca="false">SUM(AL307)</f>
        <v>0</v>
      </c>
      <c r="AM306" s="212" t="n">
        <f aca="false">SUM(AM307)</f>
        <v>0</v>
      </c>
      <c r="AN306" s="212" t="n">
        <f aca="false">SUM(AN307)</f>
        <v>40000</v>
      </c>
      <c r="AO306" s="176" t="n">
        <f aca="false">SUM(AN306/$AN$2)</f>
        <v>5308.91233658504</v>
      </c>
      <c r="AP306" s="183" t="n">
        <f aca="false">SUM(AP307)</f>
        <v>40000</v>
      </c>
      <c r="AQ306" s="183"/>
      <c r="AR306" s="176" t="n">
        <f aca="false">SUM(AP306/$AN$2)</f>
        <v>5308.91233658504</v>
      </c>
      <c r="AS306" s="183" t="n">
        <v>40000</v>
      </c>
      <c r="AT306" s="183"/>
      <c r="AU306" s="176" t="n">
        <f aca="false">SUM(AU307)</f>
        <v>1327</v>
      </c>
      <c r="AV306" s="177" t="n">
        <f aca="false">SUM(AU306/AR306*100)</f>
        <v>24.99570375</v>
      </c>
      <c r="BB306" s="19" t="n">
        <f aca="false">SUM(AW306+AX306+AY306+AZ306+BA306)</f>
        <v>0</v>
      </c>
      <c r="BC306" s="143" t="n">
        <f aca="false">SUM(AU306-BB306)</f>
        <v>1327</v>
      </c>
    </row>
    <row r="307" customFormat="false" ht="12.75" hidden="false" customHeight="false" outlineLevel="0" collapsed="false">
      <c r="A307" s="221"/>
      <c r="B307" s="194" t="s">
        <v>83</v>
      </c>
      <c r="C307" s="194"/>
      <c r="D307" s="194"/>
      <c r="E307" s="194"/>
      <c r="F307" s="194"/>
      <c r="G307" s="194"/>
      <c r="H307" s="194"/>
      <c r="I307" s="195" t="n">
        <v>381</v>
      </c>
      <c r="J307" s="196" t="s">
        <v>220</v>
      </c>
      <c r="K307" s="212" t="n">
        <f aca="false">SUM(K308)</f>
        <v>26000</v>
      </c>
      <c r="L307" s="212" t="n">
        <f aca="false">SUM(L308)</f>
        <v>95000</v>
      </c>
      <c r="M307" s="212" t="n">
        <f aca="false">SUM(M308)</f>
        <v>95000</v>
      </c>
      <c r="N307" s="198" t="n">
        <f aca="false">SUM(N308)</f>
        <v>5000</v>
      </c>
      <c r="O307" s="198" t="n">
        <f aca="false">SUM(O308)</f>
        <v>5000</v>
      </c>
      <c r="P307" s="198" t="n">
        <f aca="false">SUM(P308)</f>
        <v>15000</v>
      </c>
      <c r="Q307" s="198" t="n">
        <f aca="false">SUM(Q308)</f>
        <v>15000</v>
      </c>
      <c r="R307" s="198" t="n">
        <f aca="false">SUM(R308)</f>
        <v>0</v>
      </c>
      <c r="S307" s="198" t="n">
        <f aca="false">SUM(S308)</f>
        <v>15000</v>
      </c>
      <c r="T307" s="198" t="n">
        <f aca="false">SUM(T308)</f>
        <v>0</v>
      </c>
      <c r="U307" s="198" t="n">
        <f aca="false">SUM(U308)</f>
        <v>0</v>
      </c>
      <c r="V307" s="198" t="n">
        <f aca="false">SUM(V308)</f>
        <v>100</v>
      </c>
      <c r="W307" s="198" t="n">
        <f aca="false">SUM(W308)</f>
        <v>15000</v>
      </c>
      <c r="X307" s="198" t="n">
        <f aca="false">SUM(X308)</f>
        <v>40000</v>
      </c>
      <c r="Y307" s="198" t="n">
        <f aca="false">SUM(Y308)</f>
        <v>40000</v>
      </c>
      <c r="Z307" s="198" t="n">
        <f aca="false">SUM(Z308)</f>
        <v>40000</v>
      </c>
      <c r="AA307" s="198" t="n">
        <f aca="false">SUM(AA308)</f>
        <v>40000</v>
      </c>
      <c r="AB307" s="198" t="n">
        <f aca="false">SUM(AB308)</f>
        <v>20000</v>
      </c>
      <c r="AC307" s="198" t="n">
        <f aca="false">SUM(AC308)</f>
        <v>40000</v>
      </c>
      <c r="AD307" s="198" t="n">
        <f aca="false">SUM(AD308)</f>
        <v>40000</v>
      </c>
      <c r="AE307" s="198" t="n">
        <f aca="false">SUM(AE308)</f>
        <v>0</v>
      </c>
      <c r="AF307" s="198" t="n">
        <f aca="false">SUM(AF308)</f>
        <v>0</v>
      </c>
      <c r="AG307" s="198" t="n">
        <f aca="false">SUM(AG308)</f>
        <v>40000</v>
      </c>
      <c r="AH307" s="198" t="n">
        <f aca="false">SUM(AH308)</f>
        <v>0</v>
      </c>
      <c r="AI307" s="198" t="n">
        <f aca="false">SUM(AI308)</f>
        <v>40000</v>
      </c>
      <c r="AJ307" s="198" t="n">
        <f aca="false">SUM(AJ308)</f>
        <v>27500</v>
      </c>
      <c r="AK307" s="198" t="n">
        <f aca="false">SUM(AK308)</f>
        <v>40000</v>
      </c>
      <c r="AL307" s="198" t="n">
        <f aca="false">SUM(AL308)</f>
        <v>0</v>
      </c>
      <c r="AM307" s="198" t="n">
        <f aca="false">SUM(AM308)</f>
        <v>0</v>
      </c>
      <c r="AN307" s="198" t="n">
        <f aca="false">SUM(AN308)</f>
        <v>40000</v>
      </c>
      <c r="AO307" s="176" t="n">
        <f aca="false">SUM(AN307/$AN$2)</f>
        <v>5308.91233658504</v>
      </c>
      <c r="AP307" s="210" t="n">
        <f aca="false">SUM(AP308)</f>
        <v>40000</v>
      </c>
      <c r="AQ307" s="210"/>
      <c r="AR307" s="176" t="n">
        <f aca="false">SUM(AP307/$AN$2)</f>
        <v>5308.91233658504</v>
      </c>
      <c r="AS307" s="210"/>
      <c r="AT307" s="210"/>
      <c r="AU307" s="176" t="n">
        <f aca="false">SUM(AU308)</f>
        <v>1327</v>
      </c>
      <c r="AV307" s="177" t="n">
        <f aca="false">SUM(AU307/AR307*100)</f>
        <v>24.99570375</v>
      </c>
      <c r="BB307" s="19" t="n">
        <f aca="false">SUM(AW307+AX307+AY307+AZ307+BA307)</f>
        <v>0</v>
      </c>
      <c r="BC307" s="143" t="n">
        <f aca="false">SUM(AU307-BB307)</f>
        <v>1327</v>
      </c>
    </row>
    <row r="308" customFormat="false" ht="12.75" hidden="false" customHeight="false" outlineLevel="0" collapsed="false">
      <c r="A308" s="221"/>
      <c r="B308" s="194"/>
      <c r="C308" s="194"/>
      <c r="D308" s="194"/>
      <c r="E308" s="194"/>
      <c r="F308" s="194"/>
      <c r="G308" s="194"/>
      <c r="H308" s="194"/>
      <c r="I308" s="195" t="n">
        <v>38113</v>
      </c>
      <c r="J308" s="196" t="s">
        <v>453</v>
      </c>
      <c r="K308" s="197" t="n">
        <v>26000</v>
      </c>
      <c r="L308" s="197" t="n">
        <v>95000</v>
      </c>
      <c r="M308" s="197" t="n">
        <v>95000</v>
      </c>
      <c r="N308" s="197" t="n">
        <v>5000</v>
      </c>
      <c r="O308" s="197" t="n">
        <v>5000</v>
      </c>
      <c r="P308" s="197" t="n">
        <v>15000</v>
      </c>
      <c r="Q308" s="197" t="n">
        <v>15000</v>
      </c>
      <c r="R308" s="197"/>
      <c r="S308" s="197" t="n">
        <v>15000</v>
      </c>
      <c r="T308" s="197"/>
      <c r="U308" s="197"/>
      <c r="V308" s="176" t="n">
        <f aca="false">S308/P308*100</f>
        <v>100</v>
      </c>
      <c r="W308" s="176" t="n">
        <v>15000</v>
      </c>
      <c r="X308" s="197" t="n">
        <v>40000</v>
      </c>
      <c r="Y308" s="197" t="n">
        <v>40000</v>
      </c>
      <c r="Z308" s="197" t="n">
        <v>40000</v>
      </c>
      <c r="AA308" s="197" t="n">
        <v>40000</v>
      </c>
      <c r="AB308" s="197" t="n">
        <v>20000</v>
      </c>
      <c r="AC308" s="197" t="n">
        <v>40000</v>
      </c>
      <c r="AD308" s="197" t="n">
        <v>40000</v>
      </c>
      <c r="AE308" s="197"/>
      <c r="AF308" s="197"/>
      <c r="AG308" s="198" t="n">
        <f aca="false">SUM(AD308+AE308-AF308)</f>
        <v>40000</v>
      </c>
      <c r="AH308" s="197"/>
      <c r="AI308" s="197" t="n">
        <v>40000</v>
      </c>
      <c r="AJ308" s="129" t="n">
        <v>27500</v>
      </c>
      <c r="AK308" s="197" t="n">
        <v>40000</v>
      </c>
      <c r="AL308" s="197"/>
      <c r="AM308" s="197"/>
      <c r="AN308" s="129" t="n">
        <f aca="false">SUM(AK308+AL308-AM308)</f>
        <v>40000</v>
      </c>
      <c r="AO308" s="176" t="n">
        <f aca="false">SUM(AN308/$AN$2)</f>
        <v>5308.91233658504</v>
      </c>
      <c r="AP308" s="131" t="n">
        <v>40000</v>
      </c>
      <c r="AQ308" s="131"/>
      <c r="AR308" s="176" t="n">
        <f aca="false">SUM(AP308/$AN$2)</f>
        <v>5308.91233658504</v>
      </c>
      <c r="AS308" s="131"/>
      <c r="AT308" s="131"/>
      <c r="AU308" s="176" t="n">
        <v>1327</v>
      </c>
      <c r="AV308" s="177" t="n">
        <f aca="false">SUM(AU308/AR308*100)</f>
        <v>24.99570375</v>
      </c>
      <c r="AW308" s="19" t="n">
        <v>1327</v>
      </c>
      <c r="BB308" s="19" t="n">
        <f aca="false">SUM(AW308+AX308+AY308+AZ308+BA308)</f>
        <v>1327</v>
      </c>
      <c r="BC308" s="143" t="n">
        <f aca="false">SUM(AU308-BB308)</f>
        <v>0</v>
      </c>
    </row>
    <row r="309" customFormat="false" ht="12.75" hidden="false" customHeight="false" outlineLevel="0" collapsed="false">
      <c r="A309" s="171" t="s">
        <v>454</v>
      </c>
      <c r="B309" s="172"/>
      <c r="C309" s="172"/>
      <c r="D309" s="172"/>
      <c r="E309" s="172"/>
      <c r="F309" s="172"/>
      <c r="G309" s="172"/>
      <c r="H309" s="172"/>
      <c r="I309" s="185" t="s">
        <v>207</v>
      </c>
      <c r="J309" s="186" t="s">
        <v>455</v>
      </c>
      <c r="K309" s="182" t="n">
        <f aca="false">SUM(K310)</f>
        <v>13000</v>
      </c>
      <c r="L309" s="182" t="n">
        <f aca="false">SUM(L310)</f>
        <v>0</v>
      </c>
      <c r="M309" s="182" t="n">
        <f aca="false">SUM(M310)</f>
        <v>0</v>
      </c>
      <c r="N309" s="182" t="n">
        <f aca="false">SUM(N310)</f>
        <v>14000</v>
      </c>
      <c r="O309" s="182" t="n">
        <f aca="false">SUM(O310)</f>
        <v>14000</v>
      </c>
      <c r="P309" s="182" t="n">
        <f aca="false">SUM(P310)</f>
        <v>20000</v>
      </c>
      <c r="Q309" s="182" t="n">
        <f aca="false">SUM(Q310)</f>
        <v>20000</v>
      </c>
      <c r="R309" s="182" t="n">
        <f aca="false">SUM(R310)</f>
        <v>15200</v>
      </c>
      <c r="S309" s="182" t="n">
        <f aca="false">SUM(S310)</f>
        <v>25000</v>
      </c>
      <c r="T309" s="182" t="n">
        <f aca="false">SUM(T310)</f>
        <v>17700</v>
      </c>
      <c r="U309" s="182" t="n">
        <f aca="false">SUM(U310)</f>
        <v>0</v>
      </c>
      <c r="V309" s="182" t="n">
        <f aca="false">SUM(V310)</f>
        <v>125</v>
      </c>
      <c r="W309" s="182" t="n">
        <f aca="false">SUM(W310)</f>
        <v>25000</v>
      </c>
      <c r="X309" s="182" t="n">
        <f aca="false">SUM(X310)</f>
        <v>60000</v>
      </c>
      <c r="Y309" s="182" t="n">
        <f aca="false">SUM(Y310)</f>
        <v>10000</v>
      </c>
      <c r="Z309" s="182" t="n">
        <f aca="false">SUM(Z310)</f>
        <v>15000</v>
      </c>
      <c r="AA309" s="182" t="n">
        <f aca="false">SUM(AA310)</f>
        <v>15000</v>
      </c>
      <c r="AB309" s="182" t="n">
        <f aca="false">SUM(AB310)</f>
        <v>4500</v>
      </c>
      <c r="AC309" s="182" t="n">
        <f aca="false">SUM(AC310)</f>
        <v>15000</v>
      </c>
      <c r="AD309" s="182" t="n">
        <f aca="false">SUM(AD310)</f>
        <v>15000</v>
      </c>
      <c r="AE309" s="182" t="n">
        <f aca="false">SUM(AE310)</f>
        <v>0</v>
      </c>
      <c r="AF309" s="182" t="n">
        <f aca="false">SUM(AF310)</f>
        <v>0</v>
      </c>
      <c r="AG309" s="182" t="n">
        <f aca="false">SUM(AG310)</f>
        <v>15000</v>
      </c>
      <c r="AH309" s="182" t="n">
        <f aca="false">SUM(AH310)</f>
        <v>0</v>
      </c>
      <c r="AI309" s="182" t="n">
        <f aca="false">SUM(AI310)</f>
        <v>15000</v>
      </c>
      <c r="AJ309" s="182" t="n">
        <f aca="false">SUM(AJ310)</f>
        <v>0</v>
      </c>
      <c r="AK309" s="182" t="n">
        <f aca="false">SUM(AK310)</f>
        <v>15000</v>
      </c>
      <c r="AL309" s="182" t="n">
        <f aca="false">SUM(AL310)</f>
        <v>0</v>
      </c>
      <c r="AM309" s="182" t="n">
        <f aca="false">SUM(AM310)</f>
        <v>0</v>
      </c>
      <c r="AN309" s="182" t="n">
        <f aca="false">SUM(AN310)</f>
        <v>15000</v>
      </c>
      <c r="AO309" s="176" t="n">
        <f aca="false">SUM(AN309/$AN$2)</f>
        <v>1990.84212621939</v>
      </c>
      <c r="AP309" s="183" t="n">
        <f aca="false">SUM(AP310)</f>
        <v>15000</v>
      </c>
      <c r="AQ309" s="183" t="n">
        <f aca="false">SUM(AQ310)</f>
        <v>0</v>
      </c>
      <c r="AR309" s="176" t="n">
        <f aca="false">SUM(AP309/$AN$2)</f>
        <v>1990.84212621939</v>
      </c>
      <c r="AS309" s="183" t="n">
        <f aca="false">SUM(AS310)</f>
        <v>15000</v>
      </c>
      <c r="AT309" s="183" t="n">
        <f aca="false">SUM(AT310)</f>
        <v>0</v>
      </c>
      <c r="AU309" s="176" t="n">
        <v>0</v>
      </c>
      <c r="AV309" s="177" t="n">
        <f aca="false">SUM(AU309/AR309*100)</f>
        <v>0</v>
      </c>
      <c r="BB309" s="19" t="n">
        <f aca="false">SUM(AW309+AX309+AY309+AZ309+BA309)</f>
        <v>0</v>
      </c>
      <c r="BC309" s="143" t="n">
        <f aca="false">SUM(AU309-BB309)</f>
        <v>0</v>
      </c>
    </row>
    <row r="310" customFormat="false" ht="12.75" hidden="false" customHeight="false" outlineLevel="0" collapsed="false">
      <c r="A310" s="171"/>
      <c r="B310" s="172"/>
      <c r="C310" s="172"/>
      <c r="D310" s="172"/>
      <c r="E310" s="172"/>
      <c r="F310" s="172"/>
      <c r="G310" s="172"/>
      <c r="H310" s="172"/>
      <c r="I310" s="185" t="s">
        <v>452</v>
      </c>
      <c r="J310" s="186"/>
      <c r="K310" s="182" t="n">
        <f aca="false">SUM(K312)</f>
        <v>13000</v>
      </c>
      <c r="L310" s="182" t="n">
        <f aca="false">SUM(L312)</f>
        <v>0</v>
      </c>
      <c r="M310" s="182" t="n">
        <f aca="false">SUM(M312)</f>
        <v>0</v>
      </c>
      <c r="N310" s="182" t="n">
        <f aca="false">SUM(N312)</f>
        <v>14000</v>
      </c>
      <c r="O310" s="182" t="n">
        <f aca="false">SUM(O312)</f>
        <v>14000</v>
      </c>
      <c r="P310" s="182" t="n">
        <f aca="false">SUM(P312)</f>
        <v>20000</v>
      </c>
      <c r="Q310" s="182" t="n">
        <f aca="false">SUM(Q312)</f>
        <v>20000</v>
      </c>
      <c r="R310" s="182" t="n">
        <f aca="false">SUM(R312)</f>
        <v>15200</v>
      </c>
      <c r="S310" s="182" t="n">
        <f aca="false">SUM(S312)</f>
        <v>25000</v>
      </c>
      <c r="T310" s="182" t="n">
        <f aca="false">SUM(T312)</f>
        <v>17700</v>
      </c>
      <c r="U310" s="182" t="n">
        <f aca="false">SUM(U312)</f>
        <v>0</v>
      </c>
      <c r="V310" s="182" t="n">
        <f aca="false">SUM(V312)</f>
        <v>125</v>
      </c>
      <c r="W310" s="182" t="n">
        <f aca="false">SUM(W312)</f>
        <v>25000</v>
      </c>
      <c r="X310" s="182" t="n">
        <f aca="false">SUM(X312)</f>
        <v>60000</v>
      </c>
      <c r="Y310" s="182" t="n">
        <f aca="false">SUM(Y312)</f>
        <v>10000</v>
      </c>
      <c r="Z310" s="182" t="n">
        <f aca="false">SUM(Z312)</f>
        <v>15000</v>
      </c>
      <c r="AA310" s="182" t="n">
        <f aca="false">SUM(AA312)</f>
        <v>15000</v>
      </c>
      <c r="AB310" s="182" t="n">
        <f aca="false">SUM(AB312)</f>
        <v>4500</v>
      </c>
      <c r="AC310" s="182" t="n">
        <f aca="false">SUM(AC312)</f>
        <v>15000</v>
      </c>
      <c r="AD310" s="182" t="n">
        <f aca="false">SUM(AD312)</f>
        <v>15000</v>
      </c>
      <c r="AE310" s="182" t="n">
        <f aca="false">SUM(AE312)</f>
        <v>0</v>
      </c>
      <c r="AF310" s="182" t="n">
        <f aca="false">SUM(AF312)</f>
        <v>0</v>
      </c>
      <c r="AG310" s="182" t="n">
        <f aca="false">SUM(AG312)</f>
        <v>15000</v>
      </c>
      <c r="AH310" s="182" t="n">
        <f aca="false">SUM(AH312)</f>
        <v>0</v>
      </c>
      <c r="AI310" s="182" t="n">
        <f aca="false">SUM(AI312)</f>
        <v>15000</v>
      </c>
      <c r="AJ310" s="182" t="n">
        <f aca="false">SUM(AJ312)</f>
        <v>0</v>
      </c>
      <c r="AK310" s="182" t="n">
        <f aca="false">SUM(AK312)</f>
        <v>15000</v>
      </c>
      <c r="AL310" s="182" t="n">
        <f aca="false">SUM(AL312)</f>
        <v>0</v>
      </c>
      <c r="AM310" s="182" t="n">
        <f aca="false">SUM(AM312)</f>
        <v>0</v>
      </c>
      <c r="AN310" s="182" t="n">
        <f aca="false">SUM(AN312)</f>
        <v>15000</v>
      </c>
      <c r="AO310" s="176" t="n">
        <f aca="false">SUM(AN310/$AN$2)</f>
        <v>1990.84212621939</v>
      </c>
      <c r="AP310" s="183" t="n">
        <f aca="false">SUM(AP312)</f>
        <v>15000</v>
      </c>
      <c r="AQ310" s="183" t="n">
        <f aca="false">SUM(AQ312)</f>
        <v>0</v>
      </c>
      <c r="AR310" s="176" t="n">
        <f aca="false">SUM(AP310/$AN$2)</f>
        <v>1990.84212621939</v>
      </c>
      <c r="AS310" s="183" t="n">
        <f aca="false">SUM(AS312)</f>
        <v>15000</v>
      </c>
      <c r="AT310" s="183" t="n">
        <f aca="false">SUM(AT312)</f>
        <v>0</v>
      </c>
      <c r="AU310" s="176" t="n">
        <v>0</v>
      </c>
      <c r="AV310" s="177" t="n">
        <f aca="false">SUM(AU310/AR310*100)</f>
        <v>0</v>
      </c>
      <c r="BB310" s="19" t="n">
        <f aca="false">SUM(AW310+AX310+AY310+AZ310+BA310)</f>
        <v>0</v>
      </c>
      <c r="BC310" s="143" t="n">
        <f aca="false">SUM(AU310-BB310)</f>
        <v>0</v>
      </c>
    </row>
    <row r="311" customFormat="false" ht="12.75" hidden="false" customHeight="false" outlineLevel="0" collapsed="false">
      <c r="A311" s="171"/>
      <c r="B311" s="172" t="s">
        <v>229</v>
      </c>
      <c r="C311" s="172"/>
      <c r="D311" s="172"/>
      <c r="E311" s="172"/>
      <c r="F311" s="172"/>
      <c r="G311" s="172"/>
      <c r="H311" s="172"/>
      <c r="I311" s="201" t="s">
        <v>230</v>
      </c>
      <c r="J311" s="186" t="s">
        <v>28</v>
      </c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Z311" s="182"/>
      <c r="AA311" s="182"/>
      <c r="AB311" s="182"/>
      <c r="AC311" s="182"/>
      <c r="AD311" s="182"/>
      <c r="AE311" s="182"/>
      <c r="AF311" s="182"/>
      <c r="AG311" s="182"/>
      <c r="AH311" s="182"/>
      <c r="AI311" s="182"/>
      <c r="AJ311" s="182"/>
      <c r="AK311" s="182"/>
      <c r="AL311" s="182"/>
      <c r="AM311" s="182"/>
      <c r="AN311" s="182"/>
      <c r="AO311" s="176" t="n">
        <f aca="false">SUM(AN311/$AN$2)</f>
        <v>0</v>
      </c>
      <c r="AP311" s="183" t="n">
        <v>15000</v>
      </c>
      <c r="AQ311" s="183"/>
      <c r="AR311" s="176" t="n">
        <f aca="false">SUM(AP311/$AN$2)</f>
        <v>1990.84212621939</v>
      </c>
      <c r="AS311" s="183" t="n">
        <v>15000</v>
      </c>
      <c r="AT311" s="183"/>
      <c r="AU311" s="176" t="n">
        <v>0</v>
      </c>
      <c r="AV311" s="177" t="n">
        <f aca="false">SUM(AU311/AR311*100)</f>
        <v>0</v>
      </c>
      <c r="BC311" s="143" t="n">
        <f aca="false">SUM(AU311-BB311)</f>
        <v>0</v>
      </c>
    </row>
    <row r="312" customFormat="false" ht="12.75" hidden="false" customHeight="false" outlineLevel="0" collapsed="false">
      <c r="A312" s="211"/>
      <c r="B312" s="190"/>
      <c r="C312" s="190"/>
      <c r="D312" s="190"/>
      <c r="E312" s="190"/>
      <c r="F312" s="190"/>
      <c r="G312" s="190"/>
      <c r="H312" s="190"/>
      <c r="I312" s="191" t="n">
        <v>3</v>
      </c>
      <c r="J312" s="84" t="s">
        <v>64</v>
      </c>
      <c r="K312" s="212" t="n">
        <f aca="false">SUM(K313)</f>
        <v>13000</v>
      </c>
      <c r="L312" s="212" t="n">
        <f aca="false">SUM(L313)</f>
        <v>0</v>
      </c>
      <c r="M312" s="212" t="n">
        <f aca="false">SUM(M313)</f>
        <v>0</v>
      </c>
      <c r="N312" s="192" t="n">
        <f aca="false">SUM(N313)</f>
        <v>14000</v>
      </c>
      <c r="O312" s="192" t="n">
        <f aca="false">SUM(O313)</f>
        <v>14000</v>
      </c>
      <c r="P312" s="192" t="n">
        <f aca="false">SUM(P313)</f>
        <v>20000</v>
      </c>
      <c r="Q312" s="192" t="n">
        <f aca="false">SUM(Q313)</f>
        <v>20000</v>
      </c>
      <c r="R312" s="192" t="n">
        <f aca="false">SUM(R313)</f>
        <v>15200</v>
      </c>
      <c r="S312" s="192" t="n">
        <f aca="false">SUM(S313)</f>
        <v>25000</v>
      </c>
      <c r="T312" s="192" t="n">
        <f aca="false">SUM(T313)</f>
        <v>17700</v>
      </c>
      <c r="U312" s="192" t="n">
        <f aca="false">SUM(U313)</f>
        <v>0</v>
      </c>
      <c r="V312" s="192" t="n">
        <f aca="false">SUM(V313)</f>
        <v>125</v>
      </c>
      <c r="W312" s="192" t="n">
        <f aca="false">SUM(W313)</f>
        <v>25000</v>
      </c>
      <c r="X312" s="192" t="n">
        <f aca="false">SUM(X313)</f>
        <v>60000</v>
      </c>
      <c r="Y312" s="192" t="n">
        <f aca="false">SUM(Y313)</f>
        <v>10000</v>
      </c>
      <c r="Z312" s="192" t="n">
        <f aca="false">SUM(Z313)</f>
        <v>15000</v>
      </c>
      <c r="AA312" s="192" t="n">
        <f aca="false">SUM(AA313)</f>
        <v>15000</v>
      </c>
      <c r="AB312" s="192" t="n">
        <f aca="false">SUM(AB313)</f>
        <v>4500</v>
      </c>
      <c r="AC312" s="192" t="n">
        <f aca="false">SUM(AC313)</f>
        <v>15000</v>
      </c>
      <c r="AD312" s="192" t="n">
        <f aca="false">SUM(AD313)</f>
        <v>15000</v>
      </c>
      <c r="AE312" s="192" t="n">
        <f aca="false">SUM(AE313)</f>
        <v>0</v>
      </c>
      <c r="AF312" s="192" t="n">
        <f aca="false">SUM(AF313)</f>
        <v>0</v>
      </c>
      <c r="AG312" s="192" t="n">
        <f aca="false">SUM(AG313)</f>
        <v>15000</v>
      </c>
      <c r="AH312" s="192" t="n">
        <f aca="false">SUM(AH313)</f>
        <v>0</v>
      </c>
      <c r="AI312" s="192" t="n">
        <f aca="false">SUM(AI313)</f>
        <v>15000</v>
      </c>
      <c r="AJ312" s="192" t="n">
        <f aca="false">SUM(AJ313)</f>
        <v>0</v>
      </c>
      <c r="AK312" s="192" t="n">
        <f aca="false">SUM(AK313)</f>
        <v>15000</v>
      </c>
      <c r="AL312" s="192" t="n">
        <f aca="false">SUM(AL313)</f>
        <v>0</v>
      </c>
      <c r="AM312" s="192" t="n">
        <f aca="false">SUM(AM313)</f>
        <v>0</v>
      </c>
      <c r="AN312" s="192" t="n">
        <f aca="false">SUM(AN313)</f>
        <v>15000</v>
      </c>
      <c r="AO312" s="176" t="n">
        <f aca="false">SUM(AN312/$AN$2)</f>
        <v>1990.84212621939</v>
      </c>
      <c r="AP312" s="176" t="n">
        <f aca="false">SUM(AP313)</f>
        <v>15000</v>
      </c>
      <c r="AQ312" s="176" t="n">
        <f aca="false">SUM(AQ313)</f>
        <v>0</v>
      </c>
      <c r="AR312" s="176" t="n">
        <f aca="false">SUM(AP312/$AN$2)</f>
        <v>1990.84212621939</v>
      </c>
      <c r="AS312" s="176" t="n">
        <f aca="false">SUM(AS313)</f>
        <v>15000</v>
      </c>
      <c r="AT312" s="176" t="n">
        <f aca="false">SUM(AT313)</f>
        <v>0</v>
      </c>
      <c r="AU312" s="176" t="n">
        <v>0</v>
      </c>
      <c r="AV312" s="177" t="n">
        <f aca="false">SUM(AU312/AR312*100)</f>
        <v>0</v>
      </c>
      <c r="BB312" s="19" t="n">
        <f aca="false">SUM(AW312+AX312+AY312+AZ312+BA312)</f>
        <v>0</v>
      </c>
      <c r="BC312" s="143" t="n">
        <f aca="false">SUM(AU312-BB312)</f>
        <v>0</v>
      </c>
    </row>
    <row r="313" customFormat="false" ht="12.75" hidden="false" customHeight="false" outlineLevel="0" collapsed="false">
      <c r="A313" s="211"/>
      <c r="B313" s="190"/>
      <c r="C313" s="190"/>
      <c r="D313" s="190"/>
      <c r="E313" s="190"/>
      <c r="F313" s="190"/>
      <c r="G313" s="190"/>
      <c r="H313" s="190"/>
      <c r="I313" s="191" t="n">
        <v>38</v>
      </c>
      <c r="J313" s="84" t="s">
        <v>70</v>
      </c>
      <c r="K313" s="212" t="n">
        <f aca="false">SUM(K314)</f>
        <v>13000</v>
      </c>
      <c r="L313" s="212" t="n">
        <f aca="false">SUM(L314)</f>
        <v>0</v>
      </c>
      <c r="M313" s="212" t="n">
        <f aca="false">SUM(M314)</f>
        <v>0</v>
      </c>
      <c r="N313" s="192" t="n">
        <f aca="false">SUM(N314)</f>
        <v>14000</v>
      </c>
      <c r="O313" s="192" t="n">
        <f aca="false">SUM(O314)</f>
        <v>14000</v>
      </c>
      <c r="P313" s="192" t="n">
        <f aca="false">SUM(P314)</f>
        <v>20000</v>
      </c>
      <c r="Q313" s="192" t="n">
        <f aca="false">SUM(Q314)</f>
        <v>20000</v>
      </c>
      <c r="R313" s="192" t="n">
        <f aca="false">SUM(R314)</f>
        <v>15200</v>
      </c>
      <c r="S313" s="192" t="n">
        <f aca="false">SUM(S314)</f>
        <v>25000</v>
      </c>
      <c r="T313" s="192" t="n">
        <f aca="false">SUM(T314)</f>
        <v>17700</v>
      </c>
      <c r="U313" s="192" t="n">
        <f aca="false">SUM(U314)</f>
        <v>0</v>
      </c>
      <c r="V313" s="192" t="n">
        <f aca="false">SUM(V314)</f>
        <v>125</v>
      </c>
      <c r="W313" s="192" t="n">
        <f aca="false">SUM(W314)</f>
        <v>25000</v>
      </c>
      <c r="X313" s="192" t="n">
        <f aca="false">SUM(X314)</f>
        <v>60000</v>
      </c>
      <c r="Y313" s="192" t="n">
        <f aca="false">SUM(Y314)</f>
        <v>10000</v>
      </c>
      <c r="Z313" s="192" t="n">
        <f aca="false">SUM(Z314)</f>
        <v>15000</v>
      </c>
      <c r="AA313" s="192" t="n">
        <f aca="false">SUM(AA314)</f>
        <v>15000</v>
      </c>
      <c r="AB313" s="192" t="n">
        <f aca="false">SUM(AB314)</f>
        <v>4500</v>
      </c>
      <c r="AC313" s="192" t="n">
        <f aca="false">SUM(AC314)</f>
        <v>15000</v>
      </c>
      <c r="AD313" s="192" t="n">
        <f aca="false">SUM(AD314)</f>
        <v>15000</v>
      </c>
      <c r="AE313" s="192" t="n">
        <f aca="false">SUM(AE314)</f>
        <v>0</v>
      </c>
      <c r="AF313" s="192" t="n">
        <f aca="false">SUM(AF314)</f>
        <v>0</v>
      </c>
      <c r="AG313" s="192" t="n">
        <f aca="false">SUM(AG314)</f>
        <v>15000</v>
      </c>
      <c r="AH313" s="192" t="n">
        <f aca="false">SUM(AH314)</f>
        <v>0</v>
      </c>
      <c r="AI313" s="192" t="n">
        <f aca="false">SUM(AI314)</f>
        <v>15000</v>
      </c>
      <c r="AJ313" s="192" t="n">
        <f aca="false">SUM(AJ314)</f>
        <v>0</v>
      </c>
      <c r="AK313" s="192" t="n">
        <f aca="false">SUM(AK314)</f>
        <v>15000</v>
      </c>
      <c r="AL313" s="192" t="n">
        <f aca="false">SUM(AL314)</f>
        <v>0</v>
      </c>
      <c r="AM313" s="192" t="n">
        <f aca="false">SUM(AM314)</f>
        <v>0</v>
      </c>
      <c r="AN313" s="192" t="n">
        <f aca="false">SUM(AN314)</f>
        <v>15000</v>
      </c>
      <c r="AO313" s="176" t="n">
        <f aca="false">SUM(AN313/$AN$2)</f>
        <v>1990.84212621939</v>
      </c>
      <c r="AP313" s="176" t="n">
        <f aca="false">SUM(AP314)</f>
        <v>15000</v>
      </c>
      <c r="AQ313" s="176"/>
      <c r="AR313" s="176" t="n">
        <f aca="false">SUM(AP313/$AN$2)</f>
        <v>1990.84212621939</v>
      </c>
      <c r="AS313" s="176" t="n">
        <v>15000</v>
      </c>
      <c r="AT313" s="176"/>
      <c r="AU313" s="176" t="n">
        <v>0</v>
      </c>
      <c r="AV313" s="177" t="n">
        <f aca="false">SUM(AU313/AR313*100)</f>
        <v>0</v>
      </c>
      <c r="BB313" s="19" t="n">
        <f aca="false">SUM(AW313+AX313+AY313+AZ313+BA313)</f>
        <v>0</v>
      </c>
      <c r="BC313" s="143" t="n">
        <f aca="false">SUM(AU313-BB313)</f>
        <v>0</v>
      </c>
    </row>
    <row r="314" customFormat="false" ht="12.75" hidden="false" customHeight="false" outlineLevel="0" collapsed="false">
      <c r="A314" s="221"/>
      <c r="B314" s="194" t="s">
        <v>83</v>
      </c>
      <c r="C314" s="194"/>
      <c r="D314" s="194"/>
      <c r="E314" s="194"/>
      <c r="F314" s="194"/>
      <c r="G314" s="194"/>
      <c r="H314" s="194"/>
      <c r="I314" s="195" t="n">
        <v>381</v>
      </c>
      <c r="J314" s="196" t="s">
        <v>220</v>
      </c>
      <c r="K314" s="212" t="n">
        <f aca="false">SUM(K315)</f>
        <v>13000</v>
      </c>
      <c r="L314" s="212" t="n">
        <f aca="false">SUM(L315)</f>
        <v>0</v>
      </c>
      <c r="M314" s="212" t="n">
        <f aca="false">SUM(M315)</f>
        <v>0</v>
      </c>
      <c r="N314" s="197" t="n">
        <f aca="false">SUM(N315)</f>
        <v>14000</v>
      </c>
      <c r="O314" s="197" t="n">
        <f aca="false">SUM(O315)</f>
        <v>14000</v>
      </c>
      <c r="P314" s="197" t="n">
        <f aca="false">SUM(P315)</f>
        <v>20000</v>
      </c>
      <c r="Q314" s="197" t="n">
        <f aca="false">SUM(Q315)</f>
        <v>20000</v>
      </c>
      <c r="R314" s="197" t="n">
        <f aca="false">SUM(R315)</f>
        <v>15200</v>
      </c>
      <c r="S314" s="197" t="n">
        <f aca="false">SUM(S315)</f>
        <v>25000</v>
      </c>
      <c r="T314" s="197" t="n">
        <f aca="false">SUM(T315)</f>
        <v>17700</v>
      </c>
      <c r="U314" s="197" t="n">
        <f aca="false">SUM(U315)</f>
        <v>0</v>
      </c>
      <c r="V314" s="197" t="n">
        <f aca="false">SUM(V315)</f>
        <v>125</v>
      </c>
      <c r="W314" s="197" t="n">
        <f aca="false">SUM(W315)</f>
        <v>25000</v>
      </c>
      <c r="X314" s="197" t="n">
        <f aca="false">SUM(X315)</f>
        <v>60000</v>
      </c>
      <c r="Y314" s="197" t="n">
        <f aca="false">SUM(Y315)</f>
        <v>10000</v>
      </c>
      <c r="Z314" s="197" t="n">
        <f aca="false">SUM(Z315)</f>
        <v>15000</v>
      </c>
      <c r="AA314" s="197" t="n">
        <f aca="false">SUM(AA315)</f>
        <v>15000</v>
      </c>
      <c r="AB314" s="197" t="n">
        <f aca="false">SUM(AB315)</f>
        <v>4500</v>
      </c>
      <c r="AC314" s="197" t="n">
        <f aca="false">SUM(AC315)</f>
        <v>15000</v>
      </c>
      <c r="AD314" s="197" t="n">
        <f aca="false">SUM(AD315)</f>
        <v>15000</v>
      </c>
      <c r="AE314" s="197" t="n">
        <f aca="false">SUM(AE315)</f>
        <v>0</v>
      </c>
      <c r="AF314" s="197" t="n">
        <f aca="false">SUM(AF315)</f>
        <v>0</v>
      </c>
      <c r="AG314" s="197" t="n">
        <f aca="false">SUM(AG315)</f>
        <v>15000</v>
      </c>
      <c r="AH314" s="197" t="n">
        <f aca="false">SUM(AH315)</f>
        <v>0</v>
      </c>
      <c r="AI314" s="197" t="n">
        <f aca="false">SUM(AI315)</f>
        <v>15000</v>
      </c>
      <c r="AJ314" s="197" t="n">
        <f aca="false">SUM(AJ315)</f>
        <v>0</v>
      </c>
      <c r="AK314" s="197" t="n">
        <f aca="false">SUM(AK315)</f>
        <v>15000</v>
      </c>
      <c r="AL314" s="197" t="n">
        <f aca="false">SUM(AL315)</f>
        <v>0</v>
      </c>
      <c r="AM314" s="197" t="n">
        <f aca="false">SUM(AM315)</f>
        <v>0</v>
      </c>
      <c r="AN314" s="197" t="n">
        <f aca="false">SUM(AN315)</f>
        <v>15000</v>
      </c>
      <c r="AO314" s="176" t="n">
        <f aca="false">SUM(AN314/$AN$2)</f>
        <v>1990.84212621939</v>
      </c>
      <c r="AP314" s="188" t="n">
        <f aca="false">SUM(AP315)</f>
        <v>15000</v>
      </c>
      <c r="AQ314" s="188"/>
      <c r="AR314" s="176" t="n">
        <f aca="false">SUM(AP314/$AN$2)</f>
        <v>1990.84212621939</v>
      </c>
      <c r="AS314" s="188"/>
      <c r="AT314" s="188"/>
      <c r="AU314" s="176" t="n">
        <v>0</v>
      </c>
      <c r="AV314" s="177" t="n">
        <f aca="false">SUM(AU314/AR314*100)</f>
        <v>0</v>
      </c>
      <c r="BB314" s="19" t="n">
        <f aca="false">SUM(AW314+AX314+AY314+AZ314+BA314)</f>
        <v>0</v>
      </c>
      <c r="BC314" s="143" t="n">
        <f aca="false">SUM(AU314-BB314)</f>
        <v>0</v>
      </c>
    </row>
    <row r="315" customFormat="false" ht="12.75" hidden="false" customHeight="false" outlineLevel="0" collapsed="false">
      <c r="A315" s="221"/>
      <c r="B315" s="194"/>
      <c r="C315" s="194"/>
      <c r="D315" s="194"/>
      <c r="E315" s="194"/>
      <c r="F315" s="194"/>
      <c r="G315" s="194"/>
      <c r="H315" s="194"/>
      <c r="I315" s="195" t="n">
        <v>38113</v>
      </c>
      <c r="J315" s="196" t="s">
        <v>456</v>
      </c>
      <c r="K315" s="197" t="n">
        <v>13000</v>
      </c>
      <c r="L315" s="197" t="n">
        <v>0</v>
      </c>
      <c r="M315" s="197" t="n">
        <v>0</v>
      </c>
      <c r="N315" s="197" t="n">
        <v>14000</v>
      </c>
      <c r="O315" s="197" t="n">
        <v>14000</v>
      </c>
      <c r="P315" s="197" t="n">
        <v>20000</v>
      </c>
      <c r="Q315" s="197" t="n">
        <v>20000</v>
      </c>
      <c r="R315" s="197" t="n">
        <v>15200</v>
      </c>
      <c r="S315" s="197" t="n">
        <v>25000</v>
      </c>
      <c r="T315" s="197" t="n">
        <v>17700</v>
      </c>
      <c r="U315" s="197"/>
      <c r="V315" s="176" t="n">
        <f aca="false">S315/P315*100</f>
        <v>125</v>
      </c>
      <c r="W315" s="176" t="n">
        <v>25000</v>
      </c>
      <c r="X315" s="197" t="n">
        <v>60000</v>
      </c>
      <c r="Y315" s="197" t="n">
        <v>10000</v>
      </c>
      <c r="Z315" s="197" t="n">
        <v>15000</v>
      </c>
      <c r="AA315" s="197" t="n">
        <v>15000</v>
      </c>
      <c r="AB315" s="197" t="n">
        <v>4500</v>
      </c>
      <c r="AC315" s="197" t="n">
        <v>15000</v>
      </c>
      <c r="AD315" s="197" t="n">
        <v>15000</v>
      </c>
      <c r="AE315" s="197"/>
      <c r="AF315" s="197"/>
      <c r="AG315" s="198" t="n">
        <f aca="false">SUM(AD315+AE315-AF315)</f>
        <v>15000</v>
      </c>
      <c r="AH315" s="197"/>
      <c r="AI315" s="197" t="n">
        <v>15000</v>
      </c>
      <c r="AJ315" s="129" t="n">
        <v>0</v>
      </c>
      <c r="AK315" s="197" t="n">
        <v>15000</v>
      </c>
      <c r="AL315" s="197"/>
      <c r="AM315" s="197"/>
      <c r="AN315" s="129" t="n">
        <f aca="false">SUM(AK315+AL315-AM315)</f>
        <v>15000</v>
      </c>
      <c r="AO315" s="176" t="n">
        <f aca="false">SUM(AN315/$AN$2)</f>
        <v>1990.84212621939</v>
      </c>
      <c r="AP315" s="131" t="n">
        <v>15000</v>
      </c>
      <c r="AQ315" s="131"/>
      <c r="AR315" s="176" t="n">
        <f aca="false">SUM(AP315/$AN$2)</f>
        <v>1990.84212621939</v>
      </c>
      <c r="AS315" s="131"/>
      <c r="AT315" s="131"/>
      <c r="AU315" s="176" t="n">
        <v>0</v>
      </c>
      <c r="AV315" s="177" t="n">
        <f aca="false">SUM(AU315/AR315*100)</f>
        <v>0</v>
      </c>
      <c r="BB315" s="19" t="n">
        <f aca="false">SUM(AW315+AX315+AY315+AZ315+BA315)</f>
        <v>0</v>
      </c>
      <c r="BC315" s="143" t="n">
        <f aca="false">SUM(AU315-BB315)</f>
        <v>0</v>
      </c>
    </row>
    <row r="316" customFormat="false" ht="12.75" hidden="false" customHeight="false" outlineLevel="0" collapsed="false">
      <c r="A316" s="171" t="s">
        <v>457</v>
      </c>
      <c r="B316" s="172"/>
      <c r="C316" s="172"/>
      <c r="D316" s="172"/>
      <c r="E316" s="172"/>
      <c r="F316" s="172"/>
      <c r="G316" s="172"/>
      <c r="H316" s="172"/>
      <c r="I316" s="185" t="s">
        <v>207</v>
      </c>
      <c r="J316" s="186" t="s">
        <v>458</v>
      </c>
      <c r="K316" s="187" t="n">
        <f aca="false">SUM(K317)</f>
        <v>7950.08</v>
      </c>
      <c r="L316" s="187" t="n">
        <f aca="false">SUM(L317)</f>
        <v>20000</v>
      </c>
      <c r="M316" s="187" t="n">
        <f aca="false">SUM(M317)</f>
        <v>20000</v>
      </c>
      <c r="N316" s="187" t="n">
        <f aca="false">SUM(N317)</f>
        <v>5000</v>
      </c>
      <c r="O316" s="187" t="n">
        <f aca="false">SUM(O317)</f>
        <v>5000</v>
      </c>
      <c r="P316" s="187" t="n">
        <f aca="false">SUM(P317)</f>
        <v>20000</v>
      </c>
      <c r="Q316" s="187" t="n">
        <f aca="false">SUM(Q317)</f>
        <v>20000</v>
      </c>
      <c r="R316" s="187" t="n">
        <f aca="false">SUM(R317)</f>
        <v>15000</v>
      </c>
      <c r="S316" s="187" t="n">
        <f aca="false">SUM(S317)</f>
        <v>20000</v>
      </c>
      <c r="T316" s="187" t="n">
        <f aca="false">SUM(T317)</f>
        <v>12500</v>
      </c>
      <c r="U316" s="187" t="n">
        <f aca="false">SUM(U317)</f>
        <v>0</v>
      </c>
      <c r="V316" s="187" t="n">
        <f aca="false">SUM(V317)</f>
        <v>100</v>
      </c>
      <c r="W316" s="187" t="n">
        <f aca="false">SUM(W317)</f>
        <v>20000</v>
      </c>
      <c r="X316" s="187" t="n">
        <f aca="false">SUM(X317)</f>
        <v>25000</v>
      </c>
      <c r="Y316" s="187" t="n">
        <f aca="false">SUM(Y317)</f>
        <v>25000</v>
      </c>
      <c r="Z316" s="187" t="n">
        <f aca="false">SUM(Z317)</f>
        <v>40000</v>
      </c>
      <c r="AA316" s="187" t="n">
        <f aca="false">SUM(AA317)</f>
        <v>40000</v>
      </c>
      <c r="AB316" s="187" t="n">
        <f aca="false">SUM(AB317)</f>
        <v>21000</v>
      </c>
      <c r="AC316" s="187" t="n">
        <f aca="false">SUM(AC317)</f>
        <v>40000</v>
      </c>
      <c r="AD316" s="187" t="n">
        <f aca="false">SUM(AD317)</f>
        <v>40000</v>
      </c>
      <c r="AE316" s="187" t="n">
        <f aca="false">SUM(AE317)</f>
        <v>0</v>
      </c>
      <c r="AF316" s="187" t="n">
        <f aca="false">SUM(AF317)</f>
        <v>0</v>
      </c>
      <c r="AG316" s="187" t="n">
        <f aca="false">SUM(AG317)</f>
        <v>40000</v>
      </c>
      <c r="AH316" s="187" t="n">
        <f aca="false">SUM(AH317)</f>
        <v>22500</v>
      </c>
      <c r="AI316" s="187" t="n">
        <f aca="false">SUM(AI317)</f>
        <v>40000</v>
      </c>
      <c r="AJ316" s="187" t="n">
        <f aca="false">SUM(AJ317)</f>
        <v>10000</v>
      </c>
      <c r="AK316" s="187" t="n">
        <f aca="false">SUM(AK317)</f>
        <v>40000</v>
      </c>
      <c r="AL316" s="187" t="n">
        <f aca="false">SUM(AL317)</f>
        <v>0</v>
      </c>
      <c r="AM316" s="187" t="n">
        <f aca="false">SUM(AM317)</f>
        <v>0</v>
      </c>
      <c r="AN316" s="187" t="n">
        <f aca="false">SUM(AN317)</f>
        <v>40000</v>
      </c>
      <c r="AO316" s="176" t="n">
        <f aca="false">SUM(AN316/$AN$2)</f>
        <v>5308.91233658504</v>
      </c>
      <c r="AP316" s="188" t="n">
        <f aca="false">SUM(AP317)</f>
        <v>40000</v>
      </c>
      <c r="AQ316" s="188" t="n">
        <f aca="false">SUM(AQ317)</f>
        <v>0</v>
      </c>
      <c r="AR316" s="176" t="n">
        <f aca="false">SUM(AP316/$AN$2)</f>
        <v>5308.91233658504</v>
      </c>
      <c r="AS316" s="188" t="n">
        <f aca="false">SUM(AS317)</f>
        <v>40000</v>
      </c>
      <c r="AT316" s="188" t="n">
        <f aca="false">SUM(AT317)</f>
        <v>0</v>
      </c>
      <c r="AU316" s="176" t="n">
        <f aca="false">SUM(AU317)</f>
        <v>1327</v>
      </c>
      <c r="AV316" s="177" t="n">
        <f aca="false">SUM(AU316/AR316*100)</f>
        <v>24.99570375</v>
      </c>
      <c r="BB316" s="19" t="n">
        <f aca="false">SUM(AW316+AX316+AY316+AZ316+BA316)</f>
        <v>0</v>
      </c>
      <c r="BC316" s="143" t="n">
        <f aca="false">SUM(AU316-BB316)</f>
        <v>1327</v>
      </c>
    </row>
    <row r="317" customFormat="false" ht="12.75" hidden="false" customHeight="false" outlineLevel="0" collapsed="false">
      <c r="A317" s="171"/>
      <c r="B317" s="172"/>
      <c r="C317" s="172"/>
      <c r="D317" s="172"/>
      <c r="E317" s="172"/>
      <c r="F317" s="172"/>
      <c r="G317" s="172"/>
      <c r="H317" s="172"/>
      <c r="I317" s="185" t="s">
        <v>452</v>
      </c>
      <c r="J317" s="186"/>
      <c r="K317" s="187" t="n">
        <f aca="false">SUM(K319)</f>
        <v>7950.08</v>
      </c>
      <c r="L317" s="187" t="n">
        <f aca="false">SUM(L319)</f>
        <v>20000</v>
      </c>
      <c r="M317" s="187" t="n">
        <f aca="false">SUM(M319)</f>
        <v>20000</v>
      </c>
      <c r="N317" s="187" t="n">
        <f aca="false">SUM(N319)</f>
        <v>5000</v>
      </c>
      <c r="O317" s="187" t="n">
        <f aca="false">SUM(O319)</f>
        <v>5000</v>
      </c>
      <c r="P317" s="187" t="n">
        <f aca="false">SUM(P319)</f>
        <v>20000</v>
      </c>
      <c r="Q317" s="187" t="n">
        <f aca="false">SUM(Q319)</f>
        <v>20000</v>
      </c>
      <c r="R317" s="187" t="n">
        <f aca="false">SUM(R319)</f>
        <v>15000</v>
      </c>
      <c r="S317" s="187" t="n">
        <f aca="false">SUM(S319)</f>
        <v>20000</v>
      </c>
      <c r="T317" s="187" t="n">
        <f aca="false">SUM(T319)</f>
        <v>12500</v>
      </c>
      <c r="U317" s="187" t="n">
        <f aca="false">SUM(U319)</f>
        <v>0</v>
      </c>
      <c r="V317" s="187" t="n">
        <f aca="false">SUM(V319)</f>
        <v>100</v>
      </c>
      <c r="W317" s="187" t="n">
        <f aca="false">SUM(W319)</f>
        <v>20000</v>
      </c>
      <c r="X317" s="187" t="n">
        <f aca="false">SUM(X319)</f>
        <v>25000</v>
      </c>
      <c r="Y317" s="187" t="n">
        <f aca="false">SUM(Y319)</f>
        <v>25000</v>
      </c>
      <c r="Z317" s="187" t="n">
        <f aca="false">SUM(Z319)</f>
        <v>40000</v>
      </c>
      <c r="AA317" s="187" t="n">
        <f aca="false">SUM(AA319)</f>
        <v>40000</v>
      </c>
      <c r="AB317" s="187" t="n">
        <f aca="false">SUM(AB319)</f>
        <v>21000</v>
      </c>
      <c r="AC317" s="187" t="n">
        <f aca="false">SUM(AC319)</f>
        <v>40000</v>
      </c>
      <c r="AD317" s="187" t="n">
        <f aca="false">SUM(AD319)</f>
        <v>40000</v>
      </c>
      <c r="AE317" s="187" t="n">
        <f aca="false">SUM(AE319)</f>
        <v>0</v>
      </c>
      <c r="AF317" s="187" t="n">
        <f aca="false">SUM(AF319)</f>
        <v>0</v>
      </c>
      <c r="AG317" s="187" t="n">
        <f aca="false">SUM(AG319)</f>
        <v>40000</v>
      </c>
      <c r="AH317" s="187" t="n">
        <f aca="false">SUM(AH319)</f>
        <v>22500</v>
      </c>
      <c r="AI317" s="187" t="n">
        <f aca="false">SUM(AI319)</f>
        <v>40000</v>
      </c>
      <c r="AJ317" s="187" t="n">
        <f aca="false">SUM(AJ319)</f>
        <v>10000</v>
      </c>
      <c r="AK317" s="187" t="n">
        <f aca="false">SUM(AK319)</f>
        <v>40000</v>
      </c>
      <c r="AL317" s="187" t="n">
        <f aca="false">SUM(AL319)</f>
        <v>0</v>
      </c>
      <c r="AM317" s="187" t="n">
        <f aca="false">SUM(AM319)</f>
        <v>0</v>
      </c>
      <c r="AN317" s="187" t="n">
        <f aca="false">SUM(AN319)</f>
        <v>40000</v>
      </c>
      <c r="AO317" s="176" t="n">
        <f aca="false">SUM(AN317/$AN$2)</f>
        <v>5308.91233658504</v>
      </c>
      <c r="AP317" s="188" t="n">
        <f aca="false">SUM(AP319)</f>
        <v>40000</v>
      </c>
      <c r="AQ317" s="188" t="n">
        <f aca="false">SUM(AQ319)</f>
        <v>0</v>
      </c>
      <c r="AR317" s="176" t="n">
        <f aca="false">SUM(AP317/$AN$2)</f>
        <v>5308.91233658504</v>
      </c>
      <c r="AS317" s="188" t="n">
        <f aca="false">SUM(AS319)</f>
        <v>40000</v>
      </c>
      <c r="AT317" s="188" t="n">
        <f aca="false">SUM(AT319)</f>
        <v>0</v>
      </c>
      <c r="AU317" s="176" t="n">
        <f aca="false">SUM(AU318)</f>
        <v>1327</v>
      </c>
      <c r="AV317" s="177" t="n">
        <f aca="false">SUM(AU317/AR317*100)</f>
        <v>24.99570375</v>
      </c>
      <c r="BB317" s="19" t="n">
        <f aca="false">SUM(AW317+AX317+AY317+AZ317+BA317)</f>
        <v>0</v>
      </c>
      <c r="BC317" s="143" t="n">
        <f aca="false">SUM(AU317-BB317)</f>
        <v>1327</v>
      </c>
    </row>
    <row r="318" customFormat="false" ht="12.75" hidden="false" customHeight="false" outlineLevel="0" collapsed="false">
      <c r="A318" s="171"/>
      <c r="B318" s="172" t="s">
        <v>229</v>
      </c>
      <c r="C318" s="172"/>
      <c r="D318" s="172"/>
      <c r="E318" s="172"/>
      <c r="F318" s="172"/>
      <c r="G318" s="172"/>
      <c r="H318" s="172"/>
      <c r="I318" s="201" t="s">
        <v>230</v>
      </c>
      <c r="J318" s="186" t="s">
        <v>28</v>
      </c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7"/>
      <c r="AA318" s="187"/>
      <c r="AB318" s="187"/>
      <c r="AC318" s="187"/>
      <c r="AD318" s="187"/>
      <c r="AE318" s="187"/>
      <c r="AF318" s="187"/>
      <c r="AG318" s="187"/>
      <c r="AH318" s="187"/>
      <c r="AI318" s="187"/>
      <c r="AJ318" s="187"/>
      <c r="AK318" s="187"/>
      <c r="AL318" s="187"/>
      <c r="AM318" s="187"/>
      <c r="AN318" s="187"/>
      <c r="AO318" s="176" t="n">
        <f aca="false">SUM(AN318/$AN$2)</f>
        <v>0</v>
      </c>
      <c r="AP318" s="188" t="n">
        <v>40000</v>
      </c>
      <c r="AQ318" s="188"/>
      <c r="AR318" s="176" t="n">
        <f aca="false">SUM(AP318/$AN$2)</f>
        <v>5308.91233658504</v>
      </c>
      <c r="AS318" s="188" t="n">
        <v>40000</v>
      </c>
      <c r="AT318" s="188"/>
      <c r="AU318" s="176" t="n">
        <f aca="false">SUM(AU319)</f>
        <v>1327</v>
      </c>
      <c r="AV318" s="177" t="n">
        <f aca="false">SUM(AU318/AR318*100)</f>
        <v>24.99570375</v>
      </c>
      <c r="BC318" s="143" t="n">
        <f aca="false">SUM(AU318-BB318)</f>
        <v>1327</v>
      </c>
    </row>
    <row r="319" customFormat="false" ht="12.75" hidden="false" customHeight="false" outlineLevel="0" collapsed="false">
      <c r="A319" s="211"/>
      <c r="B319" s="190"/>
      <c r="C319" s="190"/>
      <c r="D319" s="190"/>
      <c r="E319" s="190"/>
      <c r="F319" s="190"/>
      <c r="G319" s="190"/>
      <c r="H319" s="190"/>
      <c r="I319" s="191" t="n">
        <v>3</v>
      </c>
      <c r="J319" s="84" t="s">
        <v>64</v>
      </c>
      <c r="K319" s="192" t="n">
        <f aca="false">SUM(K320)</f>
        <v>7950.08</v>
      </c>
      <c r="L319" s="192" t="n">
        <f aca="false">SUM(L320)</f>
        <v>20000</v>
      </c>
      <c r="M319" s="192" t="n">
        <f aca="false">SUM(M320)</f>
        <v>20000</v>
      </c>
      <c r="N319" s="192" t="n">
        <f aca="false">SUM(N320)</f>
        <v>5000</v>
      </c>
      <c r="O319" s="192" t="n">
        <f aca="false">SUM(O320)</f>
        <v>5000</v>
      </c>
      <c r="P319" s="192" t="n">
        <f aca="false">SUM(P320)</f>
        <v>20000</v>
      </c>
      <c r="Q319" s="192" t="n">
        <f aca="false">SUM(Q320)</f>
        <v>20000</v>
      </c>
      <c r="R319" s="192" t="n">
        <f aca="false">SUM(R320)</f>
        <v>15000</v>
      </c>
      <c r="S319" s="192" t="n">
        <f aca="false">SUM(S320)</f>
        <v>20000</v>
      </c>
      <c r="T319" s="192" t="n">
        <f aca="false">SUM(T320)</f>
        <v>12500</v>
      </c>
      <c r="U319" s="192" t="n">
        <f aca="false">SUM(U320)</f>
        <v>0</v>
      </c>
      <c r="V319" s="192" t="n">
        <f aca="false">SUM(V320)</f>
        <v>100</v>
      </c>
      <c r="W319" s="192" t="n">
        <f aca="false">SUM(W320)</f>
        <v>20000</v>
      </c>
      <c r="X319" s="192" t="n">
        <f aca="false">SUM(X320)</f>
        <v>25000</v>
      </c>
      <c r="Y319" s="192" t="n">
        <f aca="false">SUM(Y320)</f>
        <v>25000</v>
      </c>
      <c r="Z319" s="192" t="n">
        <f aca="false">SUM(Z320)</f>
        <v>40000</v>
      </c>
      <c r="AA319" s="192" t="n">
        <f aca="false">SUM(AA320)</f>
        <v>40000</v>
      </c>
      <c r="AB319" s="192" t="n">
        <f aca="false">SUM(AB320)</f>
        <v>21000</v>
      </c>
      <c r="AC319" s="192" t="n">
        <f aca="false">SUM(AC320)</f>
        <v>40000</v>
      </c>
      <c r="AD319" s="192" t="n">
        <f aca="false">SUM(AD320)</f>
        <v>40000</v>
      </c>
      <c r="AE319" s="192" t="n">
        <f aca="false">SUM(AE320)</f>
        <v>0</v>
      </c>
      <c r="AF319" s="192" t="n">
        <f aca="false">SUM(AF320)</f>
        <v>0</v>
      </c>
      <c r="AG319" s="192" t="n">
        <f aca="false">SUM(AG320)</f>
        <v>40000</v>
      </c>
      <c r="AH319" s="192" t="n">
        <f aca="false">SUM(AH320)</f>
        <v>22500</v>
      </c>
      <c r="AI319" s="192" t="n">
        <f aca="false">SUM(AI320)</f>
        <v>40000</v>
      </c>
      <c r="AJ319" s="192" t="n">
        <f aca="false">SUM(AJ320)</f>
        <v>10000</v>
      </c>
      <c r="AK319" s="192" t="n">
        <f aca="false">SUM(AK320)</f>
        <v>40000</v>
      </c>
      <c r="AL319" s="192" t="n">
        <f aca="false">SUM(AL320)</f>
        <v>0</v>
      </c>
      <c r="AM319" s="192" t="n">
        <f aca="false">SUM(AM320)</f>
        <v>0</v>
      </c>
      <c r="AN319" s="192" t="n">
        <f aca="false">SUM(AN320)</f>
        <v>40000</v>
      </c>
      <c r="AO319" s="176" t="n">
        <f aca="false">SUM(AN319/$AN$2)</f>
        <v>5308.91233658504</v>
      </c>
      <c r="AP319" s="176" t="n">
        <f aca="false">SUM(AP320)</f>
        <v>40000</v>
      </c>
      <c r="AQ319" s="176" t="n">
        <f aca="false">SUM(AQ320)</f>
        <v>0</v>
      </c>
      <c r="AR319" s="176" t="n">
        <f aca="false">SUM(AP319/$AN$2)</f>
        <v>5308.91233658504</v>
      </c>
      <c r="AS319" s="176" t="n">
        <f aca="false">SUM(AS320)</f>
        <v>40000</v>
      </c>
      <c r="AT319" s="176" t="n">
        <f aca="false">SUM(AT320)</f>
        <v>0</v>
      </c>
      <c r="AU319" s="176" t="n">
        <f aca="false">SUM(AU320)</f>
        <v>1327</v>
      </c>
      <c r="AV319" s="177" t="n">
        <f aca="false">SUM(AU319/AR319*100)</f>
        <v>24.99570375</v>
      </c>
      <c r="BB319" s="19" t="n">
        <f aca="false">SUM(AW319+AX319+AY319+AZ319+BA319)</f>
        <v>0</v>
      </c>
      <c r="BC319" s="143" t="n">
        <f aca="false">SUM(AU319-BB319)</f>
        <v>1327</v>
      </c>
    </row>
    <row r="320" customFormat="false" ht="12.75" hidden="false" customHeight="false" outlineLevel="0" collapsed="false">
      <c r="A320" s="211"/>
      <c r="B320" s="190"/>
      <c r="C320" s="190"/>
      <c r="D320" s="190"/>
      <c r="E320" s="190"/>
      <c r="F320" s="190"/>
      <c r="G320" s="190"/>
      <c r="H320" s="190"/>
      <c r="I320" s="191" t="n">
        <v>38</v>
      </c>
      <c r="J320" s="84" t="s">
        <v>70</v>
      </c>
      <c r="K320" s="192" t="n">
        <f aca="false">SUM(K321)</f>
        <v>7950.08</v>
      </c>
      <c r="L320" s="192" t="n">
        <f aca="false">SUM(L321)</f>
        <v>20000</v>
      </c>
      <c r="M320" s="192" t="n">
        <f aca="false">SUM(M321)</f>
        <v>20000</v>
      </c>
      <c r="N320" s="192" t="n">
        <f aca="false">SUM(N321)</f>
        <v>5000</v>
      </c>
      <c r="O320" s="192" t="n">
        <f aca="false">SUM(O321)</f>
        <v>5000</v>
      </c>
      <c r="P320" s="192" t="n">
        <f aca="false">SUM(P321)</f>
        <v>20000</v>
      </c>
      <c r="Q320" s="192" t="n">
        <f aca="false">SUM(Q321)</f>
        <v>20000</v>
      </c>
      <c r="R320" s="192" t="n">
        <f aca="false">SUM(R321)</f>
        <v>15000</v>
      </c>
      <c r="S320" s="192" t="n">
        <f aca="false">SUM(S321)</f>
        <v>20000</v>
      </c>
      <c r="T320" s="192" t="n">
        <f aca="false">SUM(T321)</f>
        <v>12500</v>
      </c>
      <c r="U320" s="192" t="n">
        <f aca="false">SUM(U321)</f>
        <v>0</v>
      </c>
      <c r="V320" s="192" t="n">
        <f aca="false">SUM(V321)</f>
        <v>100</v>
      </c>
      <c r="W320" s="192" t="n">
        <f aca="false">SUM(W321)</f>
        <v>20000</v>
      </c>
      <c r="X320" s="192" t="n">
        <f aca="false">SUM(X321)</f>
        <v>25000</v>
      </c>
      <c r="Y320" s="192" t="n">
        <f aca="false">SUM(Y321)</f>
        <v>25000</v>
      </c>
      <c r="Z320" s="192" t="n">
        <f aca="false">SUM(Z321)</f>
        <v>40000</v>
      </c>
      <c r="AA320" s="192" t="n">
        <f aca="false">SUM(AA321)</f>
        <v>40000</v>
      </c>
      <c r="AB320" s="192" t="n">
        <f aca="false">SUM(AB321)</f>
        <v>21000</v>
      </c>
      <c r="AC320" s="192" t="n">
        <f aca="false">SUM(AC321)</f>
        <v>40000</v>
      </c>
      <c r="AD320" s="192" t="n">
        <f aca="false">SUM(AD321)</f>
        <v>40000</v>
      </c>
      <c r="AE320" s="192" t="n">
        <f aca="false">SUM(AE321)</f>
        <v>0</v>
      </c>
      <c r="AF320" s="192" t="n">
        <f aca="false">SUM(AF321)</f>
        <v>0</v>
      </c>
      <c r="AG320" s="192" t="n">
        <f aca="false">SUM(AG321)</f>
        <v>40000</v>
      </c>
      <c r="AH320" s="192" t="n">
        <f aca="false">SUM(AH321)</f>
        <v>22500</v>
      </c>
      <c r="AI320" s="192" t="n">
        <f aca="false">SUM(AI321)</f>
        <v>40000</v>
      </c>
      <c r="AJ320" s="192" t="n">
        <f aca="false">SUM(AJ321)</f>
        <v>10000</v>
      </c>
      <c r="AK320" s="192" t="n">
        <f aca="false">SUM(AK321)</f>
        <v>40000</v>
      </c>
      <c r="AL320" s="192" t="n">
        <f aca="false">SUM(AL321)</f>
        <v>0</v>
      </c>
      <c r="AM320" s="192" t="n">
        <f aca="false">SUM(AM321)</f>
        <v>0</v>
      </c>
      <c r="AN320" s="192" t="n">
        <f aca="false">SUM(AN321)</f>
        <v>40000</v>
      </c>
      <c r="AO320" s="176" t="n">
        <f aca="false">SUM(AN320/$AN$2)</f>
        <v>5308.91233658504</v>
      </c>
      <c r="AP320" s="176" t="n">
        <f aca="false">SUM(AP321)</f>
        <v>40000</v>
      </c>
      <c r="AQ320" s="176"/>
      <c r="AR320" s="176" t="n">
        <f aca="false">SUM(AP320/$AN$2)</f>
        <v>5308.91233658504</v>
      </c>
      <c r="AS320" s="176" t="n">
        <v>40000</v>
      </c>
      <c r="AT320" s="176"/>
      <c r="AU320" s="176" t="n">
        <f aca="false">SUM(AU321)</f>
        <v>1327</v>
      </c>
      <c r="AV320" s="177" t="n">
        <f aca="false">SUM(AU320/AR320*100)</f>
        <v>24.99570375</v>
      </c>
      <c r="BB320" s="19" t="n">
        <f aca="false">SUM(AW320+AX320+AY320+AZ320+BA320)</f>
        <v>0</v>
      </c>
      <c r="BC320" s="143" t="n">
        <f aca="false">SUM(AU320-BB320)</f>
        <v>1327</v>
      </c>
    </row>
    <row r="321" customFormat="false" ht="12.75" hidden="false" customHeight="false" outlineLevel="0" collapsed="false">
      <c r="A321" s="221"/>
      <c r="B321" s="194" t="s">
        <v>83</v>
      </c>
      <c r="C321" s="194"/>
      <c r="D321" s="194"/>
      <c r="E321" s="194"/>
      <c r="F321" s="194"/>
      <c r="G321" s="194"/>
      <c r="H321" s="194"/>
      <c r="I321" s="195" t="n">
        <v>381</v>
      </c>
      <c r="J321" s="196" t="s">
        <v>220</v>
      </c>
      <c r="K321" s="197" t="n">
        <f aca="false">SUM(K322)</f>
        <v>7950.08</v>
      </c>
      <c r="L321" s="197" t="n">
        <f aca="false">SUM(L322)</f>
        <v>20000</v>
      </c>
      <c r="M321" s="197" t="n">
        <f aca="false">SUM(M322)</f>
        <v>20000</v>
      </c>
      <c r="N321" s="197" t="n">
        <f aca="false">SUM(N322)</f>
        <v>5000</v>
      </c>
      <c r="O321" s="197" t="n">
        <f aca="false">SUM(O322)</f>
        <v>5000</v>
      </c>
      <c r="P321" s="197" t="n">
        <f aca="false">SUM(P322)</f>
        <v>20000</v>
      </c>
      <c r="Q321" s="197" t="n">
        <f aca="false">SUM(Q322)</f>
        <v>20000</v>
      </c>
      <c r="R321" s="197" t="n">
        <f aca="false">SUM(R322)</f>
        <v>15000</v>
      </c>
      <c r="S321" s="197" t="n">
        <f aca="false">SUM(S322)</f>
        <v>20000</v>
      </c>
      <c r="T321" s="197" t="n">
        <f aca="false">SUM(T322)</f>
        <v>12500</v>
      </c>
      <c r="U321" s="197" t="n">
        <f aca="false">SUM(U322)</f>
        <v>0</v>
      </c>
      <c r="V321" s="197" t="n">
        <f aca="false">SUM(V322)</f>
        <v>100</v>
      </c>
      <c r="W321" s="197" t="n">
        <f aca="false">SUM(W322)</f>
        <v>20000</v>
      </c>
      <c r="X321" s="197" t="n">
        <f aca="false">SUM(X322)</f>
        <v>25000</v>
      </c>
      <c r="Y321" s="197" t="n">
        <f aca="false">SUM(Y322)</f>
        <v>25000</v>
      </c>
      <c r="Z321" s="197" t="n">
        <f aca="false">SUM(Z322)</f>
        <v>40000</v>
      </c>
      <c r="AA321" s="197" t="n">
        <f aca="false">SUM(AA322)</f>
        <v>40000</v>
      </c>
      <c r="AB321" s="197" t="n">
        <f aca="false">SUM(AB322)</f>
        <v>21000</v>
      </c>
      <c r="AC321" s="197" t="n">
        <f aca="false">SUM(AC322)</f>
        <v>40000</v>
      </c>
      <c r="AD321" s="197" t="n">
        <f aca="false">SUM(AD322)</f>
        <v>40000</v>
      </c>
      <c r="AE321" s="197" t="n">
        <f aca="false">SUM(AE322)</f>
        <v>0</v>
      </c>
      <c r="AF321" s="197" t="n">
        <f aca="false">SUM(AF322)</f>
        <v>0</v>
      </c>
      <c r="AG321" s="197" t="n">
        <f aca="false">SUM(AG322)</f>
        <v>40000</v>
      </c>
      <c r="AH321" s="197" t="n">
        <f aca="false">SUM(AH322)</f>
        <v>22500</v>
      </c>
      <c r="AI321" s="197" t="n">
        <f aca="false">SUM(AI322)</f>
        <v>40000</v>
      </c>
      <c r="AJ321" s="197" t="n">
        <f aca="false">SUM(AJ322)</f>
        <v>10000</v>
      </c>
      <c r="AK321" s="197" t="n">
        <f aca="false">SUM(AK322)</f>
        <v>40000</v>
      </c>
      <c r="AL321" s="197" t="n">
        <f aca="false">SUM(AL322)</f>
        <v>0</v>
      </c>
      <c r="AM321" s="197" t="n">
        <f aca="false">SUM(AM322)</f>
        <v>0</v>
      </c>
      <c r="AN321" s="197" t="n">
        <f aca="false">SUM(AN322)</f>
        <v>40000</v>
      </c>
      <c r="AO321" s="176" t="n">
        <f aca="false">SUM(AN321/$AN$2)</f>
        <v>5308.91233658504</v>
      </c>
      <c r="AP321" s="188" t="n">
        <f aca="false">SUM(AP322)</f>
        <v>40000</v>
      </c>
      <c r="AQ321" s="188"/>
      <c r="AR321" s="176" t="n">
        <f aca="false">SUM(AP321/$AN$2)</f>
        <v>5308.91233658504</v>
      </c>
      <c r="AS321" s="188"/>
      <c r="AT321" s="188"/>
      <c r="AU321" s="176" t="n">
        <f aca="false">SUM(AU322)</f>
        <v>1327</v>
      </c>
      <c r="AV321" s="177" t="n">
        <f aca="false">SUM(AU321/AR321*100)</f>
        <v>24.99570375</v>
      </c>
      <c r="BB321" s="19" t="n">
        <f aca="false">SUM(AW321+AX321+AY321+AZ321+BA321)</f>
        <v>0</v>
      </c>
      <c r="BC321" s="143" t="n">
        <f aca="false">SUM(AU321-BB321)</f>
        <v>1327</v>
      </c>
    </row>
    <row r="322" customFormat="false" ht="12.75" hidden="false" customHeight="false" outlineLevel="0" collapsed="false">
      <c r="A322" s="221"/>
      <c r="B322" s="194"/>
      <c r="C322" s="194"/>
      <c r="D322" s="194"/>
      <c r="E322" s="194"/>
      <c r="F322" s="194"/>
      <c r="G322" s="194"/>
      <c r="H322" s="194"/>
      <c r="I322" s="195" t="n">
        <v>38113</v>
      </c>
      <c r="J322" s="196" t="s">
        <v>459</v>
      </c>
      <c r="K322" s="197" t="n">
        <v>7950.08</v>
      </c>
      <c r="L322" s="197" t="n">
        <v>20000</v>
      </c>
      <c r="M322" s="197" t="n">
        <v>20000</v>
      </c>
      <c r="N322" s="197" t="n">
        <v>5000</v>
      </c>
      <c r="O322" s="197" t="n">
        <v>5000</v>
      </c>
      <c r="P322" s="197" t="n">
        <v>20000</v>
      </c>
      <c r="Q322" s="197" t="n">
        <v>20000</v>
      </c>
      <c r="R322" s="197" t="n">
        <v>15000</v>
      </c>
      <c r="S322" s="197" t="n">
        <v>20000</v>
      </c>
      <c r="T322" s="197" t="n">
        <v>12500</v>
      </c>
      <c r="U322" s="197"/>
      <c r="V322" s="176" t="n">
        <f aca="false">S322/P322*100</f>
        <v>100</v>
      </c>
      <c r="W322" s="176" t="n">
        <v>20000</v>
      </c>
      <c r="X322" s="197" t="n">
        <v>25000</v>
      </c>
      <c r="Y322" s="197" t="n">
        <v>25000</v>
      </c>
      <c r="Z322" s="197" t="n">
        <v>40000</v>
      </c>
      <c r="AA322" s="197" t="n">
        <v>40000</v>
      </c>
      <c r="AB322" s="197" t="n">
        <v>21000</v>
      </c>
      <c r="AC322" s="197" t="n">
        <v>40000</v>
      </c>
      <c r="AD322" s="197" t="n">
        <v>40000</v>
      </c>
      <c r="AE322" s="197"/>
      <c r="AF322" s="197"/>
      <c r="AG322" s="198" t="n">
        <f aca="false">SUM(AD322+AE322-AF322)</f>
        <v>40000</v>
      </c>
      <c r="AH322" s="197" t="n">
        <v>22500</v>
      </c>
      <c r="AI322" s="197" t="n">
        <v>40000</v>
      </c>
      <c r="AJ322" s="129" t="n">
        <v>10000</v>
      </c>
      <c r="AK322" s="197" t="n">
        <v>40000</v>
      </c>
      <c r="AL322" s="197"/>
      <c r="AM322" s="197"/>
      <c r="AN322" s="129" t="n">
        <f aca="false">SUM(AK322+AL322-AM322)</f>
        <v>40000</v>
      </c>
      <c r="AO322" s="176" t="n">
        <f aca="false">SUM(AN322/$AN$2)</f>
        <v>5308.91233658504</v>
      </c>
      <c r="AP322" s="131" t="n">
        <v>40000</v>
      </c>
      <c r="AQ322" s="131"/>
      <c r="AR322" s="176" t="n">
        <f aca="false">SUM(AP322/$AN$2)</f>
        <v>5308.91233658504</v>
      </c>
      <c r="AS322" s="131"/>
      <c r="AT322" s="131"/>
      <c r="AU322" s="176" t="n">
        <v>1327</v>
      </c>
      <c r="AV322" s="177" t="n">
        <f aca="false">SUM(AU322/AR322*100)</f>
        <v>24.99570375</v>
      </c>
      <c r="AW322" s="19" t="n">
        <v>1327</v>
      </c>
      <c r="BB322" s="19" t="n">
        <f aca="false">SUM(AW322+AX322+AY322+AZ322+BA322)</f>
        <v>1327</v>
      </c>
      <c r="BC322" s="143" t="n">
        <f aca="false">SUM(AU322-BB322)</f>
        <v>0</v>
      </c>
    </row>
    <row r="323" customFormat="false" ht="12.75" hidden="false" customHeight="false" outlineLevel="0" collapsed="false">
      <c r="A323" s="171" t="s">
        <v>460</v>
      </c>
      <c r="B323" s="172"/>
      <c r="C323" s="172"/>
      <c r="D323" s="172"/>
      <c r="E323" s="172"/>
      <c r="F323" s="172"/>
      <c r="G323" s="172"/>
      <c r="H323" s="172"/>
      <c r="I323" s="185" t="s">
        <v>207</v>
      </c>
      <c r="J323" s="186" t="s">
        <v>461</v>
      </c>
      <c r="K323" s="187" t="n">
        <f aca="false">SUM(K324)</f>
        <v>77000</v>
      </c>
      <c r="L323" s="187" t="n">
        <f aca="false">SUM(L324)</f>
        <v>30000</v>
      </c>
      <c r="M323" s="187" t="n">
        <f aca="false">SUM(M324)</f>
        <v>30000</v>
      </c>
      <c r="N323" s="187" t="n">
        <f aca="false">SUM(N324)</f>
        <v>17000</v>
      </c>
      <c r="O323" s="187" t="n">
        <f aca="false">SUM(O324)</f>
        <v>17000</v>
      </c>
      <c r="P323" s="187" t="n">
        <f aca="false">SUM(P324)</f>
        <v>15000</v>
      </c>
      <c r="Q323" s="187" t="n">
        <f aca="false">SUM(Q324)</f>
        <v>15000</v>
      </c>
      <c r="R323" s="187" t="n">
        <f aca="false">SUM(R324)</f>
        <v>22000</v>
      </c>
      <c r="S323" s="187" t="n">
        <f aca="false">SUM(S324)</f>
        <v>25000</v>
      </c>
      <c r="T323" s="187" t="n">
        <f aca="false">SUM(T324)</f>
        <v>13500</v>
      </c>
      <c r="U323" s="187" t="n">
        <f aca="false">SUM(U324)</f>
        <v>0</v>
      </c>
      <c r="V323" s="187" t="e">
        <f aca="false">SUM(V324)</f>
        <v>#DIV/0!</v>
      </c>
      <c r="W323" s="187" t="n">
        <f aca="false">SUM(W324)</f>
        <v>30000</v>
      </c>
      <c r="X323" s="187" t="n">
        <f aca="false">SUM(X324)</f>
        <v>85000</v>
      </c>
      <c r="Y323" s="187" t="n">
        <f aca="false">SUM(Y324)</f>
        <v>125000</v>
      </c>
      <c r="Z323" s="187" t="n">
        <f aca="false">SUM(Z324)</f>
        <v>185000</v>
      </c>
      <c r="AA323" s="187" t="n">
        <f aca="false">SUM(AA324)</f>
        <v>173000</v>
      </c>
      <c r="AB323" s="187" t="n">
        <f aca="false">SUM(AB324)</f>
        <v>58000</v>
      </c>
      <c r="AC323" s="187" t="n">
        <f aca="false">SUM(AC324)</f>
        <v>223000</v>
      </c>
      <c r="AD323" s="187" t="n">
        <f aca="false">SUM(AD324)</f>
        <v>229000</v>
      </c>
      <c r="AE323" s="187" t="n">
        <f aca="false">SUM(AE324)</f>
        <v>0</v>
      </c>
      <c r="AF323" s="187" t="n">
        <f aca="false">SUM(AF324)</f>
        <v>0</v>
      </c>
      <c r="AG323" s="187" t="n">
        <f aca="false">SUM(AG324)</f>
        <v>241000</v>
      </c>
      <c r="AH323" s="187" t="n">
        <f aca="false">SUM(AH324)</f>
        <v>161500</v>
      </c>
      <c r="AI323" s="187" t="n">
        <f aca="false">SUM(AI324)</f>
        <v>232000</v>
      </c>
      <c r="AJ323" s="187" t="n">
        <f aca="false">SUM(AJ324)</f>
        <v>112500</v>
      </c>
      <c r="AK323" s="187" t="n">
        <f aca="false">SUM(AK324)</f>
        <v>293000</v>
      </c>
      <c r="AL323" s="187" t="n">
        <f aca="false">SUM(AL324)</f>
        <v>47000</v>
      </c>
      <c r="AM323" s="187" t="n">
        <f aca="false">SUM(AM324)</f>
        <v>0</v>
      </c>
      <c r="AN323" s="187" t="n">
        <f aca="false">SUM(AN324)</f>
        <v>340000</v>
      </c>
      <c r="AO323" s="176" t="n">
        <f aca="false">SUM(AN323/$AN$2)</f>
        <v>45125.7548609729</v>
      </c>
      <c r="AP323" s="188" t="n">
        <f aca="false">SUM(AP324)</f>
        <v>281000</v>
      </c>
      <c r="AQ323" s="188" t="n">
        <f aca="false">SUM(AQ324)</f>
        <v>0</v>
      </c>
      <c r="AR323" s="176" t="n">
        <f aca="false">SUM(AP323/$AN$2)</f>
        <v>37295.1091645099</v>
      </c>
      <c r="AS323" s="188" t="n">
        <f aca="false">SUM(AS324)</f>
        <v>293000</v>
      </c>
      <c r="AT323" s="188" t="n">
        <f aca="false">SUM(AT324)</f>
        <v>0</v>
      </c>
      <c r="AU323" s="176" t="n">
        <f aca="false">SUM(AU324)</f>
        <v>12184.06</v>
      </c>
      <c r="AV323" s="177" t="n">
        <f aca="false">SUM(AU323/AR323*100)</f>
        <v>32.6693238683274</v>
      </c>
      <c r="BB323" s="19" t="n">
        <f aca="false">SUM(AW323+AX323+AY323+AZ323+BA323)</f>
        <v>0</v>
      </c>
      <c r="BC323" s="143" t="n">
        <f aca="false">SUM(AU323-BB323)</f>
        <v>12184.06</v>
      </c>
    </row>
    <row r="324" customFormat="false" ht="12.75" hidden="false" customHeight="false" outlineLevel="0" collapsed="false">
      <c r="A324" s="171"/>
      <c r="B324" s="172"/>
      <c r="C324" s="172"/>
      <c r="D324" s="172"/>
      <c r="E324" s="172"/>
      <c r="F324" s="172"/>
      <c r="G324" s="172"/>
      <c r="H324" s="172"/>
      <c r="I324" s="185" t="s">
        <v>452</v>
      </c>
      <c r="J324" s="186"/>
      <c r="K324" s="187" t="n">
        <f aca="false">SUM(K326)</f>
        <v>77000</v>
      </c>
      <c r="L324" s="187" t="n">
        <f aca="false">SUM(L326)</f>
        <v>30000</v>
      </c>
      <c r="M324" s="187" t="n">
        <f aca="false">SUM(M326)</f>
        <v>30000</v>
      </c>
      <c r="N324" s="187" t="n">
        <f aca="false">SUM(N326)</f>
        <v>17000</v>
      </c>
      <c r="O324" s="187" t="n">
        <f aca="false">SUM(O326)</f>
        <v>17000</v>
      </c>
      <c r="P324" s="187" t="n">
        <f aca="false">SUM(P326)</f>
        <v>15000</v>
      </c>
      <c r="Q324" s="187" t="n">
        <f aca="false">SUM(Q326)</f>
        <v>15000</v>
      </c>
      <c r="R324" s="187" t="n">
        <f aca="false">SUM(R326)</f>
        <v>22000</v>
      </c>
      <c r="S324" s="187" t="n">
        <f aca="false">SUM(S326)</f>
        <v>25000</v>
      </c>
      <c r="T324" s="187" t="n">
        <f aca="false">SUM(T326)</f>
        <v>13500</v>
      </c>
      <c r="U324" s="187" t="n">
        <f aca="false">SUM(U326)</f>
        <v>0</v>
      </c>
      <c r="V324" s="187" t="e">
        <f aca="false">SUM(V326)</f>
        <v>#DIV/0!</v>
      </c>
      <c r="W324" s="187" t="n">
        <f aca="false">SUM(W326)</f>
        <v>30000</v>
      </c>
      <c r="X324" s="187" t="n">
        <f aca="false">SUM(X326)</f>
        <v>85000</v>
      </c>
      <c r="Y324" s="187" t="n">
        <f aca="false">SUM(Y326)</f>
        <v>125000</v>
      </c>
      <c r="Z324" s="187" t="n">
        <f aca="false">SUM(Z326)</f>
        <v>185000</v>
      </c>
      <c r="AA324" s="187" t="n">
        <f aca="false">SUM(AA326)</f>
        <v>173000</v>
      </c>
      <c r="AB324" s="187" t="n">
        <f aca="false">SUM(AB326)</f>
        <v>58000</v>
      </c>
      <c r="AC324" s="187" t="n">
        <f aca="false">SUM(AC326)</f>
        <v>223000</v>
      </c>
      <c r="AD324" s="187" t="n">
        <f aca="false">SUM(AD326)</f>
        <v>229000</v>
      </c>
      <c r="AE324" s="187" t="n">
        <f aca="false">SUM(AE326)</f>
        <v>0</v>
      </c>
      <c r="AF324" s="187" t="n">
        <f aca="false">SUM(AF326)</f>
        <v>0</v>
      </c>
      <c r="AG324" s="187" t="n">
        <f aca="false">SUM(AG326)</f>
        <v>241000</v>
      </c>
      <c r="AH324" s="187" t="n">
        <f aca="false">SUM(AH326)</f>
        <v>161500</v>
      </c>
      <c r="AI324" s="187" t="n">
        <f aca="false">SUM(AI326)</f>
        <v>232000</v>
      </c>
      <c r="AJ324" s="187" t="n">
        <f aca="false">SUM(AJ326)</f>
        <v>112500</v>
      </c>
      <c r="AK324" s="187" t="n">
        <f aca="false">SUM(AK326)</f>
        <v>293000</v>
      </c>
      <c r="AL324" s="187" t="n">
        <f aca="false">SUM(AL326)</f>
        <v>47000</v>
      </c>
      <c r="AM324" s="187" t="n">
        <f aca="false">SUM(AM326)</f>
        <v>0</v>
      </c>
      <c r="AN324" s="187" t="n">
        <f aca="false">SUM(AN326)</f>
        <v>340000</v>
      </c>
      <c r="AO324" s="176" t="n">
        <f aca="false">SUM(AN324/$AN$2)</f>
        <v>45125.7548609729</v>
      </c>
      <c r="AP324" s="188" t="n">
        <f aca="false">SUM(AP326)</f>
        <v>281000</v>
      </c>
      <c r="AQ324" s="188" t="n">
        <f aca="false">SUM(AQ326)</f>
        <v>0</v>
      </c>
      <c r="AR324" s="176" t="n">
        <f aca="false">SUM(AP324/$AN$2)</f>
        <v>37295.1091645099</v>
      </c>
      <c r="AS324" s="188" t="n">
        <f aca="false">SUM(AS326)</f>
        <v>293000</v>
      </c>
      <c r="AT324" s="188" t="n">
        <f aca="false">SUM(AT326)</f>
        <v>0</v>
      </c>
      <c r="AU324" s="176" t="n">
        <f aca="false">SUM(AU325)</f>
        <v>12184.06</v>
      </c>
      <c r="AV324" s="177" t="n">
        <f aca="false">SUM(AU324/AR324*100)</f>
        <v>32.6693238683274</v>
      </c>
      <c r="BB324" s="19" t="n">
        <f aca="false">SUM(AW324+AX324+AY324+AZ324+BA324)</f>
        <v>0</v>
      </c>
      <c r="BC324" s="143" t="n">
        <f aca="false">SUM(AU324-BB324)</f>
        <v>12184.06</v>
      </c>
    </row>
    <row r="325" customFormat="false" ht="12.75" hidden="false" customHeight="false" outlineLevel="0" collapsed="false">
      <c r="A325" s="171"/>
      <c r="B325" s="172" t="s">
        <v>229</v>
      </c>
      <c r="C325" s="172"/>
      <c r="D325" s="172"/>
      <c r="E325" s="172"/>
      <c r="F325" s="172"/>
      <c r="G325" s="172"/>
      <c r="H325" s="172"/>
      <c r="I325" s="201" t="s">
        <v>230</v>
      </c>
      <c r="J325" s="186" t="s">
        <v>28</v>
      </c>
      <c r="K325" s="187"/>
      <c r="L325" s="187"/>
      <c r="M325" s="187"/>
      <c r="N325" s="187"/>
      <c r="O325" s="187"/>
      <c r="P325" s="187"/>
      <c r="Q325" s="187"/>
      <c r="R325" s="187"/>
      <c r="S325" s="187"/>
      <c r="T325" s="187"/>
      <c r="U325" s="187"/>
      <c r="V325" s="187"/>
      <c r="W325" s="187"/>
      <c r="X325" s="187"/>
      <c r="Y325" s="187"/>
      <c r="Z325" s="187"/>
      <c r="AA325" s="187"/>
      <c r="AB325" s="187"/>
      <c r="AC325" s="187"/>
      <c r="AD325" s="187"/>
      <c r="AE325" s="187"/>
      <c r="AF325" s="187"/>
      <c r="AG325" s="187"/>
      <c r="AH325" s="187"/>
      <c r="AI325" s="187"/>
      <c r="AJ325" s="187"/>
      <c r="AK325" s="187"/>
      <c r="AL325" s="187"/>
      <c r="AM325" s="187"/>
      <c r="AN325" s="187"/>
      <c r="AO325" s="176" t="n">
        <f aca="false">SUM(AN325/$AN$2)</f>
        <v>0</v>
      </c>
      <c r="AP325" s="188" t="n">
        <v>281000</v>
      </c>
      <c r="AQ325" s="188"/>
      <c r="AR325" s="176" t="n">
        <f aca="false">SUM(AP325/$AN$2)</f>
        <v>37295.1091645099</v>
      </c>
      <c r="AS325" s="188" t="n">
        <v>293000</v>
      </c>
      <c r="AT325" s="188"/>
      <c r="AU325" s="176" t="n">
        <f aca="false">SUM(AU326)</f>
        <v>12184.06</v>
      </c>
      <c r="AV325" s="177" t="n">
        <f aca="false">SUM(AU325/AR325*100)</f>
        <v>32.6693238683274</v>
      </c>
      <c r="BC325" s="143" t="n">
        <f aca="false">SUM(AU325-BB325)</f>
        <v>12184.06</v>
      </c>
    </row>
    <row r="326" customFormat="false" ht="12.75" hidden="false" customHeight="false" outlineLevel="0" collapsed="false">
      <c r="A326" s="211"/>
      <c r="B326" s="190"/>
      <c r="C326" s="190"/>
      <c r="D326" s="190"/>
      <c r="E326" s="190"/>
      <c r="F326" s="190"/>
      <c r="G326" s="190"/>
      <c r="H326" s="190"/>
      <c r="I326" s="191" t="n">
        <v>3</v>
      </c>
      <c r="J326" s="84" t="s">
        <v>64</v>
      </c>
      <c r="K326" s="192" t="n">
        <f aca="false">SUM(K332)</f>
        <v>77000</v>
      </c>
      <c r="L326" s="192" t="n">
        <f aca="false">SUM(L332)</f>
        <v>30000</v>
      </c>
      <c r="M326" s="192" t="n">
        <f aca="false">SUM(M332)</f>
        <v>30000</v>
      </c>
      <c r="N326" s="192" t="n">
        <f aca="false">SUM(N332)</f>
        <v>17000</v>
      </c>
      <c r="O326" s="192" t="n">
        <f aca="false">SUM(O332)</f>
        <v>17000</v>
      </c>
      <c r="P326" s="192" t="n">
        <f aca="false">SUM(P332)</f>
        <v>15000</v>
      </c>
      <c r="Q326" s="192" t="n">
        <f aca="false">SUM(Q332)</f>
        <v>15000</v>
      </c>
      <c r="R326" s="192" t="n">
        <f aca="false">SUM(R332)</f>
        <v>22000</v>
      </c>
      <c r="S326" s="192" t="n">
        <f aca="false">SUM(S332)</f>
        <v>25000</v>
      </c>
      <c r="T326" s="192" t="n">
        <f aca="false">SUM(T332)</f>
        <v>13500</v>
      </c>
      <c r="U326" s="192" t="n">
        <f aca="false">SUM(U332)</f>
        <v>0</v>
      </c>
      <c r="V326" s="192" t="e">
        <f aca="false">SUM(V332)</f>
        <v>#DIV/0!</v>
      </c>
      <c r="W326" s="192" t="n">
        <f aca="false">SUM(W332)</f>
        <v>30000</v>
      </c>
      <c r="X326" s="192" t="n">
        <f aca="false">SUM(X332)</f>
        <v>85000</v>
      </c>
      <c r="Y326" s="192" t="n">
        <f aca="false">SUM(Y332)</f>
        <v>125000</v>
      </c>
      <c r="Z326" s="192" t="n">
        <f aca="false">SUM(Z332)</f>
        <v>185000</v>
      </c>
      <c r="AA326" s="192" t="n">
        <f aca="false">SUM(AA332)</f>
        <v>173000</v>
      </c>
      <c r="AB326" s="192" t="n">
        <f aca="false">SUM(AB332)</f>
        <v>58000</v>
      </c>
      <c r="AC326" s="192" t="n">
        <f aca="false">SUM(AC327+AC332)</f>
        <v>223000</v>
      </c>
      <c r="AD326" s="192" t="n">
        <f aca="false">SUM(AD327+AD332)</f>
        <v>229000</v>
      </c>
      <c r="AE326" s="192" t="n">
        <f aca="false">SUM(AE327+AE332)</f>
        <v>0</v>
      </c>
      <c r="AF326" s="192" t="n">
        <f aca="false">SUM(AF327+AF332)</f>
        <v>0</v>
      </c>
      <c r="AG326" s="192" t="n">
        <f aca="false">SUM(AG327+AG332)</f>
        <v>241000</v>
      </c>
      <c r="AH326" s="192" t="n">
        <f aca="false">SUM(AH327+AH332)</f>
        <v>161500</v>
      </c>
      <c r="AI326" s="192" t="n">
        <f aca="false">SUM(AI327+AI332)</f>
        <v>232000</v>
      </c>
      <c r="AJ326" s="192" t="n">
        <f aca="false">SUM(AJ327+AJ332)</f>
        <v>112500</v>
      </c>
      <c r="AK326" s="192" t="n">
        <f aca="false">SUM(AK327+AK332)</f>
        <v>293000</v>
      </c>
      <c r="AL326" s="192" t="n">
        <f aca="false">SUM(AL327+AL332)</f>
        <v>47000</v>
      </c>
      <c r="AM326" s="192" t="n">
        <f aca="false">SUM(AM327+AM332)</f>
        <v>0</v>
      </c>
      <c r="AN326" s="192" t="n">
        <f aca="false">SUM(AN327+AN332)</f>
        <v>340000</v>
      </c>
      <c r="AO326" s="176" t="n">
        <f aca="false">SUM(AN326/$AN$2)</f>
        <v>45125.7548609729</v>
      </c>
      <c r="AP326" s="176" t="n">
        <f aca="false">SUM(AP327+AP332)</f>
        <v>281000</v>
      </c>
      <c r="AQ326" s="176" t="n">
        <f aca="false">SUM(AQ327+AQ332)</f>
        <v>0</v>
      </c>
      <c r="AR326" s="176" t="n">
        <f aca="false">SUM(AP326/$AN$2)</f>
        <v>37295.1091645099</v>
      </c>
      <c r="AS326" s="176" t="n">
        <f aca="false">SUM(AS327+AS332)</f>
        <v>293000</v>
      </c>
      <c r="AT326" s="176" t="n">
        <f aca="false">SUM(AT327+AT332)</f>
        <v>0</v>
      </c>
      <c r="AU326" s="176" t="n">
        <f aca="false">SUM(AU327+AU332)</f>
        <v>12184.06</v>
      </c>
      <c r="AV326" s="177" t="n">
        <f aca="false">SUM(AU326/AR326*100)</f>
        <v>32.6693238683274</v>
      </c>
      <c r="BB326" s="19" t="n">
        <f aca="false">SUM(AW326+AX326+AY326+AZ326+BA326)</f>
        <v>0</v>
      </c>
      <c r="BC326" s="143" t="n">
        <f aca="false">SUM(AU326-BB326)</f>
        <v>12184.06</v>
      </c>
    </row>
    <row r="327" customFormat="false" ht="12.75" hidden="false" customHeight="false" outlineLevel="0" collapsed="false">
      <c r="A327" s="211"/>
      <c r="B327" s="190"/>
      <c r="C327" s="190"/>
      <c r="D327" s="190"/>
      <c r="E327" s="190"/>
      <c r="F327" s="190"/>
      <c r="G327" s="190"/>
      <c r="H327" s="190"/>
      <c r="I327" s="191" t="n">
        <v>36</v>
      </c>
      <c r="J327" s="84" t="s">
        <v>68</v>
      </c>
      <c r="K327" s="192"/>
      <c r="L327" s="192"/>
      <c r="M327" s="192"/>
      <c r="N327" s="192"/>
      <c r="O327" s="192"/>
      <c r="P327" s="192"/>
      <c r="Q327" s="192"/>
      <c r="R327" s="192"/>
      <c r="S327" s="192"/>
      <c r="T327" s="192"/>
      <c r="U327" s="192"/>
      <c r="V327" s="192"/>
      <c r="W327" s="192"/>
      <c r="X327" s="192"/>
      <c r="Y327" s="192"/>
      <c r="Z327" s="192"/>
      <c r="AA327" s="192"/>
      <c r="AB327" s="192"/>
      <c r="AC327" s="192" t="n">
        <f aca="false">SUM(AC328)</f>
        <v>0</v>
      </c>
      <c r="AD327" s="192" t="n">
        <f aca="false">SUM(AD328)</f>
        <v>6000</v>
      </c>
      <c r="AE327" s="192" t="n">
        <f aca="false">SUM(AE328)</f>
        <v>0</v>
      </c>
      <c r="AF327" s="192" t="n">
        <f aca="false">SUM(AF328)</f>
        <v>0</v>
      </c>
      <c r="AG327" s="192" t="n">
        <f aca="false">SUM(AG328+AG330)</f>
        <v>18000</v>
      </c>
      <c r="AH327" s="192" t="n">
        <f aca="false">SUM(AH328+AH330)</f>
        <v>15000</v>
      </c>
      <c r="AI327" s="192" t="n">
        <f aca="false">SUM(AI328+AI330)</f>
        <v>9000</v>
      </c>
      <c r="AJ327" s="192" t="n">
        <f aca="false">SUM(AJ328+AJ330)</f>
        <v>0</v>
      </c>
      <c r="AK327" s="192" t="n">
        <f aca="false">SUM(AK328+AK330)</f>
        <v>18000</v>
      </c>
      <c r="AL327" s="192" t="n">
        <f aca="false">SUM(AL328+AL330)</f>
        <v>0</v>
      </c>
      <c r="AM327" s="192" t="n">
        <f aca="false">SUM(AM328+AM330)</f>
        <v>0</v>
      </c>
      <c r="AN327" s="192" t="n">
        <f aca="false">SUM(AN328+AN330)</f>
        <v>18000</v>
      </c>
      <c r="AO327" s="176" t="n">
        <f aca="false">SUM(AN327/$AN$2)</f>
        <v>2389.01055146327</v>
      </c>
      <c r="AP327" s="176" t="n">
        <f aca="false">SUM(AP328+AP330)</f>
        <v>6000</v>
      </c>
      <c r="AQ327" s="176"/>
      <c r="AR327" s="176" t="n">
        <f aca="false">SUM(AP327/$AN$2)</f>
        <v>796.336850487756</v>
      </c>
      <c r="AS327" s="176" t="n">
        <v>18000</v>
      </c>
      <c r="AT327" s="176"/>
      <c r="AU327" s="176" t="n">
        <v>0</v>
      </c>
      <c r="AV327" s="177" t="n">
        <f aca="false">SUM(AU327/AR327*100)</f>
        <v>0</v>
      </c>
      <c r="BB327" s="19" t="n">
        <f aca="false">SUM(AW327+AX327+AY327+AZ327+BA327)</f>
        <v>0</v>
      </c>
      <c r="BC327" s="143" t="n">
        <f aca="false">SUM(AU327-BB327)</f>
        <v>0</v>
      </c>
    </row>
    <row r="328" customFormat="false" ht="12.75" hidden="false" customHeight="false" outlineLevel="0" collapsed="false">
      <c r="A328" s="221"/>
      <c r="B328" s="194" t="s">
        <v>83</v>
      </c>
      <c r="C328" s="194"/>
      <c r="D328" s="194"/>
      <c r="E328" s="194"/>
      <c r="F328" s="194"/>
      <c r="G328" s="194"/>
      <c r="H328" s="194"/>
      <c r="I328" s="195" t="n">
        <v>363</v>
      </c>
      <c r="J328" s="196" t="s">
        <v>68</v>
      </c>
      <c r="K328" s="197"/>
      <c r="L328" s="197"/>
      <c r="M328" s="197"/>
      <c r="N328" s="197"/>
      <c r="O328" s="197"/>
      <c r="P328" s="197"/>
      <c r="Q328" s="197"/>
      <c r="R328" s="197"/>
      <c r="S328" s="197"/>
      <c r="T328" s="197"/>
      <c r="U328" s="197"/>
      <c r="V328" s="197"/>
      <c r="W328" s="197"/>
      <c r="X328" s="197"/>
      <c r="Y328" s="197"/>
      <c r="Z328" s="197"/>
      <c r="AA328" s="197"/>
      <c r="AB328" s="197"/>
      <c r="AC328" s="197"/>
      <c r="AD328" s="197" t="n">
        <v>6000</v>
      </c>
      <c r="AE328" s="197"/>
      <c r="AF328" s="197"/>
      <c r="AG328" s="197" t="n">
        <f aca="false">SUM(AG329)</f>
        <v>6000</v>
      </c>
      <c r="AH328" s="197" t="n">
        <f aca="false">SUM(AH329)</f>
        <v>9000</v>
      </c>
      <c r="AI328" s="197" t="n">
        <f aca="false">SUM(AI329)</f>
        <v>9000</v>
      </c>
      <c r="AJ328" s="197" t="n">
        <f aca="false">SUM(AJ329)</f>
        <v>0</v>
      </c>
      <c r="AK328" s="197" t="n">
        <f aca="false">SUM(AK329)</f>
        <v>6000</v>
      </c>
      <c r="AL328" s="197" t="n">
        <f aca="false">SUM(AL329)</f>
        <v>0</v>
      </c>
      <c r="AM328" s="197" t="n">
        <f aca="false">SUM(AM329)</f>
        <v>0</v>
      </c>
      <c r="AN328" s="197" t="n">
        <f aca="false">SUM(AN329)</f>
        <v>6000</v>
      </c>
      <c r="AO328" s="176" t="n">
        <f aca="false">SUM(AN328/$AN$2)</f>
        <v>796.336850487756</v>
      </c>
      <c r="AP328" s="188" t="n">
        <f aca="false">SUM(AP329)</f>
        <v>6000</v>
      </c>
      <c r="AQ328" s="188"/>
      <c r="AR328" s="176" t="n">
        <f aca="false">SUM(AP328/$AN$2)</f>
        <v>796.336850487756</v>
      </c>
      <c r="AS328" s="188"/>
      <c r="AT328" s="188"/>
      <c r="AU328" s="176" t="n">
        <v>0</v>
      </c>
      <c r="AV328" s="177" t="n">
        <f aca="false">SUM(AU328/AR328*100)</f>
        <v>0</v>
      </c>
      <c r="BB328" s="19" t="n">
        <f aca="false">SUM(AW328+AX328+AY328+AZ328+BA328)</f>
        <v>0</v>
      </c>
      <c r="BC328" s="143" t="n">
        <f aca="false">SUM(AU328-BB328)</f>
        <v>0</v>
      </c>
    </row>
    <row r="329" customFormat="false" ht="12.75" hidden="false" customHeight="false" outlineLevel="0" collapsed="false">
      <c r="A329" s="221"/>
      <c r="B329" s="194"/>
      <c r="C329" s="194"/>
      <c r="D329" s="194"/>
      <c r="E329" s="194"/>
      <c r="F329" s="194"/>
      <c r="G329" s="194"/>
      <c r="H329" s="194"/>
      <c r="I329" s="195" t="n">
        <v>36316</v>
      </c>
      <c r="J329" s="196" t="s">
        <v>462</v>
      </c>
      <c r="K329" s="197"/>
      <c r="L329" s="197"/>
      <c r="M329" s="197"/>
      <c r="N329" s="197"/>
      <c r="O329" s="197"/>
      <c r="P329" s="197"/>
      <c r="Q329" s="197"/>
      <c r="R329" s="197"/>
      <c r="S329" s="197"/>
      <c r="T329" s="197"/>
      <c r="U329" s="197"/>
      <c r="V329" s="197"/>
      <c r="W329" s="197"/>
      <c r="X329" s="197"/>
      <c r="Y329" s="197"/>
      <c r="Z329" s="197"/>
      <c r="AA329" s="197"/>
      <c r="AB329" s="197"/>
      <c r="AC329" s="197"/>
      <c r="AD329" s="197" t="n">
        <v>6000</v>
      </c>
      <c r="AE329" s="197"/>
      <c r="AF329" s="197"/>
      <c r="AG329" s="197" t="n">
        <f aca="false">SUM(AD329+AE329-AF329)</f>
        <v>6000</v>
      </c>
      <c r="AH329" s="197" t="n">
        <v>9000</v>
      </c>
      <c r="AI329" s="197" t="n">
        <v>9000</v>
      </c>
      <c r="AJ329" s="129" t="n">
        <v>0</v>
      </c>
      <c r="AK329" s="197" t="n">
        <v>6000</v>
      </c>
      <c r="AL329" s="197"/>
      <c r="AM329" s="197"/>
      <c r="AN329" s="129" t="n">
        <f aca="false">SUM(AK329+AL329-AM329)</f>
        <v>6000</v>
      </c>
      <c r="AO329" s="176" t="n">
        <f aca="false">SUM(AN329/$AN$2)</f>
        <v>796.336850487756</v>
      </c>
      <c r="AP329" s="131" t="n">
        <v>6000</v>
      </c>
      <c r="AQ329" s="131"/>
      <c r="AR329" s="176" t="n">
        <f aca="false">SUM(AP329/$AN$2)</f>
        <v>796.336850487756</v>
      </c>
      <c r="AS329" s="131"/>
      <c r="AT329" s="131"/>
      <c r="AU329" s="176" t="n">
        <v>0</v>
      </c>
      <c r="AV329" s="177" t="n">
        <f aca="false">SUM(AU329/AR329*100)</f>
        <v>0</v>
      </c>
      <c r="BB329" s="19" t="n">
        <f aca="false">SUM(AW329+AX329+AY329+AZ329+BA329)</f>
        <v>0</v>
      </c>
      <c r="BC329" s="143" t="n">
        <f aca="false">SUM(AU329-BB329)</f>
        <v>0</v>
      </c>
    </row>
    <row r="330" customFormat="false" ht="12.75" hidden="false" customHeight="false" outlineLevel="0" collapsed="false">
      <c r="A330" s="221"/>
      <c r="B330" s="194"/>
      <c r="C330" s="194"/>
      <c r="D330" s="194"/>
      <c r="E330" s="194"/>
      <c r="F330" s="194"/>
      <c r="G330" s="194"/>
      <c r="H330" s="194"/>
      <c r="I330" s="195" t="n">
        <v>366</v>
      </c>
      <c r="J330" s="196" t="s">
        <v>463</v>
      </c>
      <c r="K330" s="197"/>
      <c r="L330" s="197"/>
      <c r="M330" s="197"/>
      <c r="N330" s="197"/>
      <c r="O330" s="197"/>
      <c r="P330" s="197"/>
      <c r="Q330" s="197"/>
      <c r="R330" s="197"/>
      <c r="S330" s="197"/>
      <c r="T330" s="197"/>
      <c r="U330" s="197"/>
      <c r="V330" s="197"/>
      <c r="W330" s="197"/>
      <c r="X330" s="197"/>
      <c r="Y330" s="197"/>
      <c r="Z330" s="197"/>
      <c r="AA330" s="197"/>
      <c r="AB330" s="197"/>
      <c r="AC330" s="197"/>
      <c r="AD330" s="197"/>
      <c r="AE330" s="197"/>
      <c r="AF330" s="197"/>
      <c r="AG330" s="197" t="n">
        <f aca="false">SUM(AG331)</f>
        <v>12000</v>
      </c>
      <c r="AH330" s="197" t="n">
        <f aca="false">SUM(AH331)</f>
        <v>6000</v>
      </c>
      <c r="AI330" s="197" t="n">
        <f aca="false">SUM(AI331)</f>
        <v>0</v>
      </c>
      <c r="AJ330" s="197" t="n">
        <f aca="false">SUM(AJ331)</f>
        <v>0</v>
      </c>
      <c r="AK330" s="197" t="n">
        <f aca="false">SUM(AK331)</f>
        <v>12000</v>
      </c>
      <c r="AL330" s="197" t="n">
        <f aca="false">SUM(AL331)</f>
        <v>0</v>
      </c>
      <c r="AM330" s="197" t="n">
        <f aca="false">SUM(AM331)</f>
        <v>0</v>
      </c>
      <c r="AN330" s="197" t="n">
        <f aca="false">SUM(AN331)</f>
        <v>12000</v>
      </c>
      <c r="AO330" s="176" t="n">
        <f aca="false">SUM(AN330/$AN$2)</f>
        <v>1592.67370097551</v>
      </c>
      <c r="AP330" s="188" t="n">
        <f aca="false">SUM(AP331)</f>
        <v>0</v>
      </c>
      <c r="AQ330" s="188"/>
      <c r="AR330" s="176" t="n">
        <f aca="false">SUM(AP330/$AN$2)</f>
        <v>0</v>
      </c>
      <c r="AS330" s="188"/>
      <c r="AT330" s="188"/>
      <c r="AU330" s="176" t="n">
        <v>0</v>
      </c>
      <c r="AV330" s="177" t="n">
        <v>0</v>
      </c>
      <c r="BB330" s="19" t="n">
        <f aca="false">SUM(AW330+AX330+AY330+AZ330+BA330)</f>
        <v>0</v>
      </c>
      <c r="BC330" s="143" t="n">
        <f aca="false">SUM(AU330-BB330)</f>
        <v>0</v>
      </c>
    </row>
    <row r="331" customFormat="false" ht="12.75" hidden="false" customHeight="false" outlineLevel="0" collapsed="false">
      <c r="A331" s="221"/>
      <c r="B331" s="194"/>
      <c r="C331" s="194"/>
      <c r="D331" s="194"/>
      <c r="E331" s="194"/>
      <c r="F331" s="194"/>
      <c r="G331" s="194"/>
      <c r="H331" s="194"/>
      <c r="I331" s="195" t="n">
        <v>36611</v>
      </c>
      <c r="J331" s="196" t="s">
        <v>464</v>
      </c>
      <c r="K331" s="197"/>
      <c r="L331" s="197"/>
      <c r="M331" s="197"/>
      <c r="N331" s="197"/>
      <c r="O331" s="197"/>
      <c r="P331" s="197"/>
      <c r="Q331" s="197"/>
      <c r="R331" s="197"/>
      <c r="S331" s="188"/>
      <c r="T331" s="197"/>
      <c r="U331" s="197"/>
      <c r="V331" s="176"/>
      <c r="W331" s="188"/>
      <c r="X331" s="188"/>
      <c r="Y331" s="188" t="n">
        <v>0</v>
      </c>
      <c r="Z331" s="188" t="n">
        <v>0</v>
      </c>
      <c r="AA331" s="197" t="n">
        <v>12000</v>
      </c>
      <c r="AB331" s="188"/>
      <c r="AC331" s="197" t="n">
        <v>12000</v>
      </c>
      <c r="AD331" s="197" t="n">
        <v>12000</v>
      </c>
      <c r="AE331" s="197"/>
      <c r="AF331" s="197"/>
      <c r="AG331" s="198" t="n">
        <f aca="false">SUM(AD331+AE331-AF331)</f>
        <v>12000</v>
      </c>
      <c r="AH331" s="197" t="n">
        <v>6000</v>
      </c>
      <c r="AI331" s="197" t="n">
        <v>0</v>
      </c>
      <c r="AJ331" s="129" t="n">
        <v>0</v>
      </c>
      <c r="AK331" s="197" t="n">
        <v>12000</v>
      </c>
      <c r="AL331" s="197"/>
      <c r="AM331" s="197"/>
      <c r="AN331" s="129" t="n">
        <f aca="false">SUM(AK331+AL331-AM331)</f>
        <v>12000</v>
      </c>
      <c r="AO331" s="176" t="n">
        <f aca="false">SUM(AN331/$AN$2)</f>
        <v>1592.67370097551</v>
      </c>
      <c r="AP331" s="131" t="n">
        <v>0</v>
      </c>
      <c r="AQ331" s="131"/>
      <c r="AR331" s="176" t="n">
        <f aca="false">SUM(AP331/$AN$2)</f>
        <v>0</v>
      </c>
      <c r="AS331" s="131"/>
      <c r="AT331" s="131"/>
      <c r="AU331" s="176"/>
      <c r="AV331" s="177" t="n">
        <v>0</v>
      </c>
      <c r="BB331" s="19" t="n">
        <f aca="false">SUM(AW331+AX331+AY331+AZ331+BA331)</f>
        <v>0</v>
      </c>
      <c r="BC331" s="143" t="n">
        <f aca="false">SUM(AU331-BB331)</f>
        <v>0</v>
      </c>
    </row>
    <row r="332" customFormat="false" ht="12.75" hidden="false" customHeight="false" outlineLevel="0" collapsed="false">
      <c r="A332" s="211"/>
      <c r="B332" s="190"/>
      <c r="C332" s="190"/>
      <c r="D332" s="190"/>
      <c r="E332" s="190"/>
      <c r="F332" s="190"/>
      <c r="G332" s="190"/>
      <c r="H332" s="190"/>
      <c r="I332" s="191" t="n">
        <v>38</v>
      </c>
      <c r="J332" s="84" t="s">
        <v>70</v>
      </c>
      <c r="K332" s="192" t="n">
        <f aca="false">SUM(K333)</f>
        <v>77000</v>
      </c>
      <c r="L332" s="192" t="n">
        <f aca="false">SUM(L333)</f>
        <v>30000</v>
      </c>
      <c r="M332" s="192" t="n">
        <f aca="false">SUM(M333)</f>
        <v>30000</v>
      </c>
      <c r="N332" s="192" t="n">
        <f aca="false">SUM(N333)</f>
        <v>17000</v>
      </c>
      <c r="O332" s="192" t="n">
        <f aca="false">SUM(O333)</f>
        <v>17000</v>
      </c>
      <c r="P332" s="192" t="n">
        <f aca="false">SUM(P333)</f>
        <v>15000</v>
      </c>
      <c r="Q332" s="192" t="n">
        <f aca="false">SUM(Q333)</f>
        <v>15000</v>
      </c>
      <c r="R332" s="192" t="n">
        <f aca="false">SUM(R333)</f>
        <v>22000</v>
      </c>
      <c r="S332" s="192" t="n">
        <f aca="false">SUM(S333)</f>
        <v>25000</v>
      </c>
      <c r="T332" s="192" t="n">
        <f aca="false">SUM(T333)</f>
        <v>13500</v>
      </c>
      <c r="U332" s="192" t="n">
        <f aca="false">SUM(U333)</f>
        <v>0</v>
      </c>
      <c r="V332" s="192" t="e">
        <f aca="false">SUM(V333)</f>
        <v>#DIV/0!</v>
      </c>
      <c r="W332" s="192" t="n">
        <f aca="false">SUM(W333)</f>
        <v>30000</v>
      </c>
      <c r="X332" s="192" t="n">
        <f aca="false">SUM(X333)</f>
        <v>85000</v>
      </c>
      <c r="Y332" s="192" t="n">
        <f aca="false">SUM(Y333)</f>
        <v>125000</v>
      </c>
      <c r="Z332" s="192" t="n">
        <f aca="false">SUM(Z333)</f>
        <v>185000</v>
      </c>
      <c r="AA332" s="192" t="n">
        <f aca="false">SUM(AA333)</f>
        <v>173000</v>
      </c>
      <c r="AB332" s="192" t="n">
        <f aca="false">SUM(AB333)</f>
        <v>58000</v>
      </c>
      <c r="AC332" s="192" t="n">
        <f aca="false">SUM(AC333)</f>
        <v>223000</v>
      </c>
      <c r="AD332" s="192" t="n">
        <f aca="false">SUM(AD333)</f>
        <v>223000</v>
      </c>
      <c r="AE332" s="192" t="n">
        <f aca="false">SUM(AE333)</f>
        <v>0</v>
      </c>
      <c r="AF332" s="192" t="n">
        <f aca="false">SUM(AF333)</f>
        <v>0</v>
      </c>
      <c r="AG332" s="192" t="n">
        <f aca="false">SUM(AG333)</f>
        <v>223000</v>
      </c>
      <c r="AH332" s="192" t="n">
        <f aca="false">SUM(AH333)</f>
        <v>146500</v>
      </c>
      <c r="AI332" s="192" t="n">
        <f aca="false">SUM(AI333)</f>
        <v>223000</v>
      </c>
      <c r="AJ332" s="192" t="n">
        <f aca="false">SUM(AJ333)</f>
        <v>112500</v>
      </c>
      <c r="AK332" s="192" t="n">
        <f aca="false">SUM(AK333)</f>
        <v>275000</v>
      </c>
      <c r="AL332" s="192" t="n">
        <f aca="false">SUM(AL333)</f>
        <v>47000</v>
      </c>
      <c r="AM332" s="192" t="n">
        <f aca="false">SUM(AM333)</f>
        <v>0</v>
      </c>
      <c r="AN332" s="192" t="n">
        <f aca="false">SUM(AN333)</f>
        <v>322000</v>
      </c>
      <c r="AO332" s="176" t="n">
        <f aca="false">SUM(AN332/$AN$2)</f>
        <v>42736.7443095096</v>
      </c>
      <c r="AP332" s="176" t="n">
        <f aca="false">SUM(AP333)</f>
        <v>275000</v>
      </c>
      <c r="AQ332" s="176"/>
      <c r="AR332" s="176" t="n">
        <f aca="false">SUM(AP332/$AN$2)</f>
        <v>36498.7723140222</v>
      </c>
      <c r="AS332" s="176" t="n">
        <v>275000</v>
      </c>
      <c r="AT332" s="176"/>
      <c r="AU332" s="176" t="n">
        <f aca="false">SUM(AU333)</f>
        <v>12184.06</v>
      </c>
      <c r="AV332" s="177" t="n">
        <f aca="false">SUM(AU332/AR332*100)</f>
        <v>33.3821091163636</v>
      </c>
      <c r="BB332" s="19" t="n">
        <f aca="false">SUM(AW332+AX332+AY332+AZ332+BA332)</f>
        <v>0</v>
      </c>
      <c r="BC332" s="143" t="n">
        <f aca="false">SUM(AU332-BB332)</f>
        <v>12184.06</v>
      </c>
    </row>
    <row r="333" customFormat="false" ht="12.75" hidden="false" customHeight="false" outlineLevel="0" collapsed="false">
      <c r="A333" s="221"/>
      <c r="B333" s="194" t="s">
        <v>83</v>
      </c>
      <c r="C333" s="194"/>
      <c r="D333" s="194"/>
      <c r="E333" s="194"/>
      <c r="F333" s="194"/>
      <c r="G333" s="194"/>
      <c r="H333" s="194"/>
      <c r="I333" s="195" t="n">
        <v>381</v>
      </c>
      <c r="J333" s="196" t="s">
        <v>220</v>
      </c>
      <c r="K333" s="197" t="n">
        <f aca="false">SUM(K341)</f>
        <v>77000</v>
      </c>
      <c r="L333" s="197" t="n">
        <f aca="false">SUM(L341)</f>
        <v>30000</v>
      </c>
      <c r="M333" s="197" t="n">
        <f aca="false">SUM(M341)</f>
        <v>30000</v>
      </c>
      <c r="N333" s="197" t="n">
        <f aca="false">SUM(N341)</f>
        <v>17000</v>
      </c>
      <c r="O333" s="197" t="n">
        <f aca="false">SUM(O341)</f>
        <v>17000</v>
      </c>
      <c r="P333" s="197" t="n">
        <f aca="false">SUM(P334:P341)</f>
        <v>15000</v>
      </c>
      <c r="Q333" s="197" t="n">
        <f aca="false">SUM(Q334:Q341)</f>
        <v>15000</v>
      </c>
      <c r="R333" s="197" t="n">
        <f aca="false">SUM(R334:R341)</f>
        <v>22000</v>
      </c>
      <c r="S333" s="197" t="n">
        <f aca="false">SUM(S334:S341)</f>
        <v>25000</v>
      </c>
      <c r="T333" s="197" t="n">
        <f aca="false">SUM(T334:T341)</f>
        <v>13500</v>
      </c>
      <c r="U333" s="197" t="n">
        <f aca="false">SUM(U334:U341)</f>
        <v>0</v>
      </c>
      <c r="V333" s="197" t="e">
        <f aca="false">SUM(V334:V341)</f>
        <v>#DIV/0!</v>
      </c>
      <c r="W333" s="197" t="n">
        <f aca="false">SUM(W334:W341)</f>
        <v>30000</v>
      </c>
      <c r="X333" s="197" t="n">
        <f aca="false">SUM(X334:X342)</f>
        <v>85000</v>
      </c>
      <c r="Y333" s="197" t="n">
        <f aca="false">SUM(Y334:Y342)</f>
        <v>125000</v>
      </c>
      <c r="Z333" s="197" t="n">
        <f aca="false">SUM(Z334:Z342)</f>
        <v>185000</v>
      </c>
      <c r="AA333" s="197" t="n">
        <f aca="false">SUM(AA334:AA342)</f>
        <v>173000</v>
      </c>
      <c r="AB333" s="197" t="n">
        <f aca="false">SUM(AB334:AB342)</f>
        <v>58000</v>
      </c>
      <c r="AC333" s="197" t="n">
        <f aca="false">SUM(AC334:AC342)</f>
        <v>223000</v>
      </c>
      <c r="AD333" s="197" t="n">
        <f aca="false">SUM(AD334:AD342)</f>
        <v>223000</v>
      </c>
      <c r="AE333" s="197" t="n">
        <f aca="false">SUM(AE334:AE342)</f>
        <v>0</v>
      </c>
      <c r="AF333" s="197" t="n">
        <f aca="false">SUM(AF334:AF342)</f>
        <v>0</v>
      </c>
      <c r="AG333" s="197" t="n">
        <f aca="false">SUM(AG334:AG342)</f>
        <v>223000</v>
      </c>
      <c r="AH333" s="197" t="n">
        <f aca="false">SUM(AH334:AH342)</f>
        <v>146500</v>
      </c>
      <c r="AI333" s="197" t="n">
        <f aca="false">SUM(AI334:AI342)</f>
        <v>223000</v>
      </c>
      <c r="AJ333" s="197" t="n">
        <f aca="false">SUM(AJ334:AJ342)</f>
        <v>112500</v>
      </c>
      <c r="AK333" s="197" t="n">
        <f aca="false">SUM(AK334:AK342)</f>
        <v>275000</v>
      </c>
      <c r="AL333" s="197" t="n">
        <f aca="false">SUM(AL334:AL342)</f>
        <v>47000</v>
      </c>
      <c r="AM333" s="197" t="n">
        <f aca="false">SUM(AM334:AM342)</f>
        <v>0</v>
      </c>
      <c r="AN333" s="197" t="n">
        <f aca="false">SUM(AN334:AN342)</f>
        <v>322000</v>
      </c>
      <c r="AO333" s="176" t="n">
        <f aca="false">SUM(AN333/$AN$2)</f>
        <v>42736.7443095096</v>
      </c>
      <c r="AP333" s="188" t="n">
        <f aca="false">SUM(AP334:AP342)</f>
        <v>275000</v>
      </c>
      <c r="AQ333" s="188"/>
      <c r="AR333" s="176" t="n">
        <f aca="false">SUM(AP333/$AN$2)</f>
        <v>36498.7723140222</v>
      </c>
      <c r="AS333" s="188"/>
      <c r="AT333" s="188"/>
      <c r="AU333" s="176" t="n">
        <f aca="false">SUM(AU334:AU342)</f>
        <v>12184.06</v>
      </c>
      <c r="AV333" s="177" t="n">
        <f aca="false">SUM(AU333/AR333*100)</f>
        <v>33.3821091163636</v>
      </c>
      <c r="BB333" s="19" t="n">
        <f aca="false">SUM(AW333+AX333+AY333+AZ333+BA333)</f>
        <v>0</v>
      </c>
      <c r="BC333" s="143" t="n">
        <f aca="false">SUM(AU333-BB333)</f>
        <v>12184.06</v>
      </c>
    </row>
    <row r="334" customFormat="false" ht="12.75" hidden="false" customHeight="false" outlineLevel="0" collapsed="false">
      <c r="A334" s="221"/>
      <c r="B334" s="194"/>
      <c r="C334" s="194"/>
      <c r="D334" s="194"/>
      <c r="E334" s="194"/>
      <c r="F334" s="194"/>
      <c r="G334" s="194"/>
      <c r="H334" s="194"/>
      <c r="I334" s="195" t="n">
        <v>38113</v>
      </c>
      <c r="J334" s="196" t="s">
        <v>465</v>
      </c>
      <c r="K334" s="197"/>
      <c r="L334" s="197"/>
      <c r="M334" s="197"/>
      <c r="N334" s="197"/>
      <c r="O334" s="197"/>
      <c r="P334" s="197"/>
      <c r="Q334" s="197"/>
      <c r="R334" s="197" t="n">
        <v>10000</v>
      </c>
      <c r="S334" s="197" t="n">
        <v>10000</v>
      </c>
      <c r="T334" s="197" t="n">
        <v>5000</v>
      </c>
      <c r="U334" s="197"/>
      <c r="V334" s="176" t="e">
        <f aca="false">S334/P334*100</f>
        <v>#DIV/0!</v>
      </c>
      <c r="W334" s="176" t="n">
        <v>15000</v>
      </c>
      <c r="X334" s="197" t="n">
        <v>15000</v>
      </c>
      <c r="Y334" s="197" t="n">
        <v>15000</v>
      </c>
      <c r="Z334" s="197" t="n">
        <v>15000</v>
      </c>
      <c r="AA334" s="197" t="n">
        <v>15000</v>
      </c>
      <c r="AB334" s="197" t="n">
        <v>15000</v>
      </c>
      <c r="AC334" s="197" t="n">
        <v>15000</v>
      </c>
      <c r="AD334" s="197" t="n">
        <v>15000</v>
      </c>
      <c r="AE334" s="197"/>
      <c r="AF334" s="197"/>
      <c r="AG334" s="198" t="n">
        <f aca="false">SUM(AD334+AE334-AF334)</f>
        <v>15000</v>
      </c>
      <c r="AH334" s="197" t="n">
        <v>15000</v>
      </c>
      <c r="AI334" s="197" t="n">
        <v>15000</v>
      </c>
      <c r="AJ334" s="129" t="n">
        <v>15000</v>
      </c>
      <c r="AK334" s="197" t="n">
        <v>15000</v>
      </c>
      <c r="AL334" s="197"/>
      <c r="AM334" s="197"/>
      <c r="AN334" s="129" t="n">
        <f aca="false">SUM(AK334+AL334-AM334)</f>
        <v>15000</v>
      </c>
      <c r="AO334" s="176" t="n">
        <f aca="false">SUM(AN334/$AN$2)</f>
        <v>1990.84212621939</v>
      </c>
      <c r="AP334" s="131" t="n">
        <v>15000</v>
      </c>
      <c r="AQ334" s="131"/>
      <c r="AR334" s="176" t="n">
        <f aca="false">SUM(AP334/$AN$2)</f>
        <v>1990.84212621939</v>
      </c>
      <c r="AS334" s="131"/>
      <c r="AT334" s="131"/>
      <c r="AU334" s="176"/>
      <c r="AV334" s="177" t="n">
        <f aca="false">SUM(AU334/AR334*100)</f>
        <v>0</v>
      </c>
      <c r="AW334" s="176"/>
      <c r="AX334" s="129"/>
      <c r="BB334" s="19" t="n">
        <f aca="false">SUM(AW334+AX334+AY334+AZ334+BA334)</f>
        <v>0</v>
      </c>
      <c r="BC334" s="143" t="n">
        <f aca="false">SUM(AU334-BB334)</f>
        <v>0</v>
      </c>
    </row>
    <row r="335" customFormat="false" ht="12.75" hidden="false" customHeight="false" outlineLevel="0" collapsed="false">
      <c r="A335" s="221"/>
      <c r="B335" s="194"/>
      <c r="C335" s="194"/>
      <c r="D335" s="194"/>
      <c r="E335" s="194"/>
      <c r="F335" s="194"/>
      <c r="G335" s="194"/>
      <c r="H335" s="194"/>
      <c r="I335" s="195" t="n">
        <v>38113</v>
      </c>
      <c r="J335" s="196" t="s">
        <v>466</v>
      </c>
      <c r="K335" s="197"/>
      <c r="L335" s="197"/>
      <c r="M335" s="197"/>
      <c r="N335" s="197"/>
      <c r="O335" s="197"/>
      <c r="P335" s="197"/>
      <c r="Q335" s="197"/>
      <c r="R335" s="197"/>
      <c r="S335" s="197"/>
      <c r="T335" s="197"/>
      <c r="U335" s="197"/>
      <c r="V335" s="176"/>
      <c r="W335" s="176"/>
      <c r="X335" s="197" t="n">
        <v>20000</v>
      </c>
      <c r="Y335" s="197" t="n">
        <v>20000</v>
      </c>
      <c r="Z335" s="197" t="n">
        <v>30000</v>
      </c>
      <c r="AA335" s="197" t="n">
        <v>30000</v>
      </c>
      <c r="AB335" s="197" t="n">
        <v>10000</v>
      </c>
      <c r="AC335" s="197" t="n">
        <v>30000</v>
      </c>
      <c r="AD335" s="197" t="n">
        <v>30000</v>
      </c>
      <c r="AE335" s="197"/>
      <c r="AF335" s="197"/>
      <c r="AG335" s="198" t="n">
        <f aca="false">SUM(AD335+AE335-AF335)</f>
        <v>30000</v>
      </c>
      <c r="AH335" s="197" t="n">
        <v>32000</v>
      </c>
      <c r="AI335" s="197" t="n">
        <v>30000</v>
      </c>
      <c r="AJ335" s="129" t="n">
        <v>0</v>
      </c>
      <c r="AK335" s="197" t="n">
        <v>30000</v>
      </c>
      <c r="AL335" s="197" t="n">
        <v>7000</v>
      </c>
      <c r="AM335" s="197"/>
      <c r="AN335" s="129" t="n">
        <f aca="false">SUM(AK335+AL335-AM335)</f>
        <v>37000</v>
      </c>
      <c r="AO335" s="176" t="n">
        <f aca="false">SUM(AN335/$AN$2)</f>
        <v>4910.74391134116</v>
      </c>
      <c r="AP335" s="131" t="n">
        <v>35000</v>
      </c>
      <c r="AQ335" s="131"/>
      <c r="AR335" s="176" t="n">
        <f aca="false">SUM(AP335/$AN$2)</f>
        <v>4645.29829451191</v>
      </c>
      <c r="AS335" s="131"/>
      <c r="AT335" s="131"/>
      <c r="AU335" s="176" t="n">
        <v>2322.32</v>
      </c>
      <c r="AV335" s="177" t="n">
        <f aca="false">SUM(AU335/AR335*100)</f>
        <v>49.9929144</v>
      </c>
      <c r="AW335" s="176"/>
      <c r="AX335" s="129"/>
      <c r="AY335" s="176" t="n">
        <v>2322.32</v>
      </c>
      <c r="BB335" s="19" t="n">
        <f aca="false">SUM(AW335+AX335+AY335+AZ335+BA335)</f>
        <v>2322.32</v>
      </c>
      <c r="BC335" s="143" t="n">
        <f aca="false">SUM(AU335-BB335)</f>
        <v>0</v>
      </c>
    </row>
    <row r="336" customFormat="false" ht="12.75" hidden="false" customHeight="false" outlineLevel="0" collapsed="false">
      <c r="A336" s="221"/>
      <c r="B336" s="194"/>
      <c r="C336" s="194"/>
      <c r="D336" s="194"/>
      <c r="E336" s="194"/>
      <c r="F336" s="194"/>
      <c r="G336" s="194"/>
      <c r="H336" s="194"/>
      <c r="I336" s="195" t="n">
        <v>38113</v>
      </c>
      <c r="J336" s="196" t="s">
        <v>467</v>
      </c>
      <c r="K336" s="197"/>
      <c r="L336" s="197"/>
      <c r="M336" s="197"/>
      <c r="N336" s="197"/>
      <c r="O336" s="197"/>
      <c r="P336" s="197"/>
      <c r="Q336" s="197"/>
      <c r="R336" s="197"/>
      <c r="S336" s="197"/>
      <c r="T336" s="197"/>
      <c r="U336" s="197"/>
      <c r="V336" s="176"/>
      <c r="W336" s="176"/>
      <c r="X336" s="197"/>
      <c r="Y336" s="197"/>
      <c r="Z336" s="197"/>
      <c r="AA336" s="197" t="n">
        <v>10000</v>
      </c>
      <c r="AB336" s="197"/>
      <c r="AC336" s="197" t="n">
        <v>10000</v>
      </c>
      <c r="AD336" s="197" t="n">
        <v>10000</v>
      </c>
      <c r="AE336" s="197"/>
      <c r="AF336" s="197"/>
      <c r="AG336" s="198" t="n">
        <f aca="false">SUM(AD336+AE336-AF336)</f>
        <v>10000</v>
      </c>
      <c r="AH336" s="197" t="n">
        <v>10000</v>
      </c>
      <c r="AI336" s="197" t="n">
        <v>10000</v>
      </c>
      <c r="AJ336" s="129" t="n">
        <v>10000</v>
      </c>
      <c r="AK336" s="197" t="n">
        <v>10000</v>
      </c>
      <c r="AL336" s="197"/>
      <c r="AM336" s="197"/>
      <c r="AN336" s="129" t="n">
        <f aca="false">SUM(AK336+AL336-AM336)</f>
        <v>10000</v>
      </c>
      <c r="AO336" s="176" t="n">
        <f aca="false">SUM(AN336/$AN$2)</f>
        <v>1327.22808414626</v>
      </c>
      <c r="AP336" s="131" t="n">
        <v>15000</v>
      </c>
      <c r="AQ336" s="131"/>
      <c r="AR336" s="176" t="n">
        <f aca="false">SUM(AP336/$AN$2)</f>
        <v>1990.84212621939</v>
      </c>
      <c r="AS336" s="131"/>
      <c r="AT336" s="131"/>
      <c r="AU336" s="176" t="n">
        <v>0</v>
      </c>
      <c r="AV336" s="177" t="n">
        <f aca="false">SUM(AU336/AR336*100)</f>
        <v>0</v>
      </c>
      <c r="AW336" s="176"/>
      <c r="AX336" s="129"/>
      <c r="AY336" s="176" t="n">
        <v>0</v>
      </c>
      <c r="BB336" s="19" t="n">
        <f aca="false">SUM(AW336+AX336+AY336+AZ336+BA336)</f>
        <v>0</v>
      </c>
      <c r="BC336" s="143" t="n">
        <f aca="false">SUM(AU336-BB336)</f>
        <v>0</v>
      </c>
    </row>
    <row r="337" customFormat="false" ht="12.75" hidden="false" customHeight="false" outlineLevel="0" collapsed="false">
      <c r="A337" s="221"/>
      <c r="B337" s="194"/>
      <c r="C337" s="194"/>
      <c r="D337" s="194"/>
      <c r="E337" s="194"/>
      <c r="F337" s="194"/>
      <c r="G337" s="194"/>
      <c r="H337" s="194"/>
      <c r="I337" s="195" t="n">
        <v>38113</v>
      </c>
      <c r="J337" s="196" t="s">
        <v>468</v>
      </c>
      <c r="K337" s="197"/>
      <c r="L337" s="197"/>
      <c r="M337" s="197"/>
      <c r="N337" s="197"/>
      <c r="O337" s="197"/>
      <c r="P337" s="197"/>
      <c r="Q337" s="197"/>
      <c r="R337" s="197"/>
      <c r="S337" s="197"/>
      <c r="T337" s="197"/>
      <c r="U337" s="197"/>
      <c r="V337" s="176"/>
      <c r="W337" s="176"/>
      <c r="X337" s="197"/>
      <c r="Y337" s="197"/>
      <c r="Z337" s="197"/>
      <c r="AA337" s="197" t="n">
        <v>10000</v>
      </c>
      <c r="AB337" s="197"/>
      <c r="AC337" s="197" t="n">
        <v>10000</v>
      </c>
      <c r="AD337" s="197" t="n">
        <v>10000</v>
      </c>
      <c r="AE337" s="197"/>
      <c r="AF337" s="197"/>
      <c r="AG337" s="198" t="n">
        <f aca="false">SUM(AD337+AE337-AF337)</f>
        <v>10000</v>
      </c>
      <c r="AH337" s="197" t="n">
        <v>10000</v>
      </c>
      <c r="AI337" s="197" t="n">
        <v>10000</v>
      </c>
      <c r="AJ337" s="129" t="n">
        <v>10000</v>
      </c>
      <c r="AK337" s="197" t="n">
        <v>10000</v>
      </c>
      <c r="AL337" s="197"/>
      <c r="AM337" s="197"/>
      <c r="AN337" s="129" t="n">
        <f aca="false">SUM(AK337+AL337-AM337)</f>
        <v>10000</v>
      </c>
      <c r="AO337" s="176" t="n">
        <f aca="false">SUM(AN337/$AN$2)</f>
        <v>1327.22808414626</v>
      </c>
      <c r="AP337" s="131" t="n">
        <v>15000</v>
      </c>
      <c r="AQ337" s="131"/>
      <c r="AR337" s="176" t="n">
        <f aca="false">SUM(AP337/$AN$2)</f>
        <v>1990.84212621939</v>
      </c>
      <c r="AS337" s="131"/>
      <c r="AT337" s="131"/>
      <c r="AU337" s="176" t="n">
        <v>995</v>
      </c>
      <c r="AV337" s="177" t="n">
        <f aca="false">SUM(AU337/AR337*100)</f>
        <v>49.97885</v>
      </c>
      <c r="AW337" s="176"/>
      <c r="AX337" s="129"/>
      <c r="AY337" s="176" t="n">
        <v>995</v>
      </c>
      <c r="BB337" s="19" t="n">
        <f aca="false">SUM(AW337+AX337+AY337+AZ337+BA337)</f>
        <v>995</v>
      </c>
      <c r="BC337" s="143" t="n">
        <f aca="false">SUM(AU337-BB337)</f>
        <v>0</v>
      </c>
    </row>
    <row r="338" customFormat="false" ht="12.75" hidden="false" customHeight="false" outlineLevel="0" collapsed="false">
      <c r="A338" s="221"/>
      <c r="B338" s="194"/>
      <c r="C338" s="194"/>
      <c r="D338" s="194"/>
      <c r="E338" s="194"/>
      <c r="F338" s="194"/>
      <c r="G338" s="194"/>
      <c r="H338" s="194"/>
      <c r="I338" s="195" t="n">
        <v>38113</v>
      </c>
      <c r="J338" s="196" t="s">
        <v>469</v>
      </c>
      <c r="K338" s="197"/>
      <c r="L338" s="197"/>
      <c r="M338" s="197"/>
      <c r="N338" s="197"/>
      <c r="O338" s="197"/>
      <c r="P338" s="197"/>
      <c r="Q338" s="197"/>
      <c r="R338" s="197"/>
      <c r="S338" s="197"/>
      <c r="T338" s="197"/>
      <c r="U338" s="197"/>
      <c r="V338" s="176"/>
      <c r="W338" s="176"/>
      <c r="X338" s="197"/>
      <c r="Y338" s="197"/>
      <c r="Z338" s="197"/>
      <c r="AA338" s="197" t="n">
        <v>25000</v>
      </c>
      <c r="AB338" s="197"/>
      <c r="AC338" s="197" t="n">
        <v>25000</v>
      </c>
      <c r="AD338" s="197" t="n">
        <v>28000</v>
      </c>
      <c r="AE338" s="197"/>
      <c r="AF338" s="197"/>
      <c r="AG338" s="198" t="n">
        <f aca="false">SUM(AD338+AE338-AF338)</f>
        <v>28000</v>
      </c>
      <c r="AH338" s="197" t="n">
        <v>28000</v>
      </c>
      <c r="AI338" s="197" t="n">
        <v>28000</v>
      </c>
      <c r="AJ338" s="129" t="n">
        <v>16000</v>
      </c>
      <c r="AK338" s="197" t="n">
        <v>30000</v>
      </c>
      <c r="AL338" s="197" t="n">
        <v>15000</v>
      </c>
      <c r="AM338" s="197"/>
      <c r="AN338" s="129" t="n">
        <f aca="false">SUM(AK338+AL338-AM338)</f>
        <v>45000</v>
      </c>
      <c r="AO338" s="176" t="n">
        <f aca="false">SUM(AN338/$AN$2)</f>
        <v>5972.52637865817</v>
      </c>
      <c r="AP338" s="131" t="n">
        <v>35000</v>
      </c>
      <c r="AQ338" s="131"/>
      <c r="AR338" s="176" t="n">
        <f aca="false">SUM(AP338/$AN$2)</f>
        <v>4645.29829451191</v>
      </c>
      <c r="AS338" s="131"/>
      <c r="AT338" s="131"/>
      <c r="AU338" s="176" t="n">
        <v>1161.32</v>
      </c>
      <c r="AV338" s="177" t="n">
        <f aca="false">SUM(AU338/AR338*100)</f>
        <v>24.9999015428571</v>
      </c>
      <c r="AW338" s="176"/>
      <c r="AX338" s="129"/>
      <c r="AY338" s="176" t="n">
        <v>1161.32</v>
      </c>
      <c r="BB338" s="19" t="n">
        <f aca="false">SUM(AW338+AX338+AY338+AZ338+BA338)</f>
        <v>1161.32</v>
      </c>
      <c r="BC338" s="143" t="n">
        <f aca="false">SUM(AU338-BB338)</f>
        <v>0</v>
      </c>
    </row>
    <row r="339" customFormat="false" ht="12.75" hidden="false" customHeight="false" outlineLevel="0" collapsed="false">
      <c r="A339" s="221"/>
      <c r="B339" s="194"/>
      <c r="C339" s="194"/>
      <c r="D339" s="194"/>
      <c r="E339" s="194"/>
      <c r="F339" s="194"/>
      <c r="G339" s="194"/>
      <c r="H339" s="194"/>
      <c r="I339" s="195" t="n">
        <v>38113</v>
      </c>
      <c r="J339" s="196" t="s">
        <v>470</v>
      </c>
      <c r="K339" s="197"/>
      <c r="L339" s="197"/>
      <c r="M339" s="197"/>
      <c r="N339" s="197"/>
      <c r="O339" s="197"/>
      <c r="P339" s="197"/>
      <c r="Q339" s="197"/>
      <c r="R339" s="197"/>
      <c r="S339" s="197"/>
      <c r="T339" s="197"/>
      <c r="U339" s="197"/>
      <c r="V339" s="176"/>
      <c r="W339" s="176"/>
      <c r="X339" s="197"/>
      <c r="Y339" s="197"/>
      <c r="Z339" s="197"/>
      <c r="AA339" s="197" t="n">
        <v>10000</v>
      </c>
      <c r="AB339" s="197"/>
      <c r="AC339" s="197" t="n">
        <v>10000</v>
      </c>
      <c r="AD339" s="197" t="n">
        <v>10000</v>
      </c>
      <c r="AE339" s="197"/>
      <c r="AF339" s="197"/>
      <c r="AG339" s="198" t="n">
        <f aca="false">SUM(AD339+AE339-AF339)</f>
        <v>10000</v>
      </c>
      <c r="AH339" s="197" t="n">
        <v>5000</v>
      </c>
      <c r="AI339" s="197" t="n">
        <v>10000</v>
      </c>
      <c r="AJ339" s="129" t="n">
        <v>5000</v>
      </c>
      <c r="AK339" s="197" t="n">
        <v>10000</v>
      </c>
      <c r="AL339" s="197"/>
      <c r="AM339" s="197"/>
      <c r="AN339" s="129" t="n">
        <f aca="false">SUM(AK339+AL339-AM339)</f>
        <v>10000</v>
      </c>
      <c r="AO339" s="176" t="n">
        <f aca="false">SUM(AN339/$AN$2)</f>
        <v>1327.22808414626</v>
      </c>
      <c r="AP339" s="131" t="n">
        <v>15000</v>
      </c>
      <c r="AQ339" s="131"/>
      <c r="AR339" s="176" t="n">
        <f aca="false">SUM(AP339/$AN$2)</f>
        <v>1990.84212621939</v>
      </c>
      <c r="AS339" s="131"/>
      <c r="AT339" s="131"/>
      <c r="AU339" s="176" t="n">
        <v>955.42</v>
      </c>
      <c r="AV339" s="177" t="n">
        <f aca="false">SUM(AU339/AR339*100)</f>
        <v>47.9907466</v>
      </c>
      <c r="AW339" s="176"/>
      <c r="AX339" s="129"/>
      <c r="AY339" s="176" t="n">
        <v>955.42</v>
      </c>
      <c r="BB339" s="19" t="n">
        <f aca="false">SUM(AW339+AX339+AY339+AZ339+BA339)</f>
        <v>955.42</v>
      </c>
      <c r="BC339" s="143" t="n">
        <f aca="false">SUM(AU339-BB339)</f>
        <v>0</v>
      </c>
    </row>
    <row r="340" customFormat="false" ht="12.75" hidden="false" customHeight="false" outlineLevel="0" collapsed="false">
      <c r="A340" s="221"/>
      <c r="B340" s="194"/>
      <c r="C340" s="194"/>
      <c r="D340" s="194"/>
      <c r="E340" s="194"/>
      <c r="F340" s="194"/>
      <c r="G340" s="194"/>
      <c r="H340" s="194"/>
      <c r="I340" s="195" t="n">
        <v>38113</v>
      </c>
      <c r="J340" s="196" t="s">
        <v>471</v>
      </c>
      <c r="K340" s="197"/>
      <c r="L340" s="197"/>
      <c r="M340" s="197"/>
      <c r="N340" s="197"/>
      <c r="O340" s="197"/>
      <c r="P340" s="197"/>
      <c r="Q340" s="197"/>
      <c r="R340" s="197"/>
      <c r="S340" s="197"/>
      <c r="T340" s="197"/>
      <c r="U340" s="197"/>
      <c r="V340" s="176"/>
      <c r="W340" s="176"/>
      <c r="X340" s="197"/>
      <c r="Y340" s="197"/>
      <c r="Z340" s="197"/>
      <c r="AA340" s="197" t="n">
        <v>2000</v>
      </c>
      <c r="AB340" s="197"/>
      <c r="AC340" s="197" t="n">
        <v>2000</v>
      </c>
      <c r="AD340" s="197" t="n">
        <v>2000</v>
      </c>
      <c r="AE340" s="197"/>
      <c r="AF340" s="197"/>
      <c r="AG340" s="198" t="n">
        <f aca="false">SUM(AD340+AE340-AF340)</f>
        <v>2000</v>
      </c>
      <c r="AH340" s="197" t="n">
        <v>2000</v>
      </c>
      <c r="AI340" s="197" t="n">
        <v>2000</v>
      </c>
      <c r="AJ340" s="129" t="n">
        <v>2000</v>
      </c>
      <c r="AK340" s="197" t="n">
        <v>2000</v>
      </c>
      <c r="AL340" s="197"/>
      <c r="AM340" s="197"/>
      <c r="AN340" s="129" t="n">
        <f aca="false">SUM(AK340+AL340-AM340)</f>
        <v>2000</v>
      </c>
      <c r="AO340" s="176" t="n">
        <f aca="false">SUM(AN340/$AN$2)</f>
        <v>265.445616829252</v>
      </c>
      <c r="AP340" s="131" t="n">
        <v>2000</v>
      </c>
      <c r="AQ340" s="131"/>
      <c r="AR340" s="176" t="n">
        <f aca="false">SUM(AP340/$AN$2)</f>
        <v>265.445616829252</v>
      </c>
      <c r="AS340" s="131"/>
      <c r="AT340" s="131"/>
      <c r="AU340" s="176"/>
      <c r="AV340" s="177" t="n">
        <f aca="false">SUM(AU340/AR340*100)</f>
        <v>0</v>
      </c>
      <c r="AW340" s="176"/>
      <c r="AX340" s="129"/>
      <c r="AY340" s="176"/>
      <c r="BB340" s="19" t="n">
        <f aca="false">SUM(AW340+AX340+AY340+AZ340+BA340)</f>
        <v>0</v>
      </c>
      <c r="BC340" s="143" t="n">
        <f aca="false">SUM(AU340-BB340)</f>
        <v>0</v>
      </c>
    </row>
    <row r="341" customFormat="false" ht="12.75" hidden="false" customHeight="false" outlineLevel="0" collapsed="false">
      <c r="A341" s="221"/>
      <c r="B341" s="194"/>
      <c r="C341" s="194"/>
      <c r="D341" s="194"/>
      <c r="E341" s="194"/>
      <c r="F341" s="194"/>
      <c r="G341" s="194"/>
      <c r="H341" s="194"/>
      <c r="I341" s="195" t="n">
        <v>38113</v>
      </c>
      <c r="J341" s="196" t="s">
        <v>472</v>
      </c>
      <c r="K341" s="197" t="n">
        <v>77000</v>
      </c>
      <c r="L341" s="197" t="n">
        <v>30000</v>
      </c>
      <c r="M341" s="197" t="n">
        <v>30000</v>
      </c>
      <c r="N341" s="197" t="n">
        <v>17000</v>
      </c>
      <c r="O341" s="197" t="n">
        <v>17000</v>
      </c>
      <c r="P341" s="197" t="n">
        <v>15000</v>
      </c>
      <c r="Q341" s="197" t="n">
        <v>15000</v>
      </c>
      <c r="R341" s="197" t="n">
        <v>12000</v>
      </c>
      <c r="S341" s="197" t="n">
        <v>15000</v>
      </c>
      <c r="T341" s="197" t="n">
        <v>8500</v>
      </c>
      <c r="U341" s="197"/>
      <c r="V341" s="176" t="n">
        <f aca="false">S341/P341*100</f>
        <v>100</v>
      </c>
      <c r="W341" s="176" t="n">
        <v>15000</v>
      </c>
      <c r="X341" s="197" t="n">
        <v>30000</v>
      </c>
      <c r="Y341" s="197" t="n">
        <v>70000</v>
      </c>
      <c r="Z341" s="197" t="n">
        <v>90000</v>
      </c>
      <c r="AA341" s="197" t="n">
        <v>21000</v>
      </c>
      <c r="AB341" s="197" t="n">
        <v>28000</v>
      </c>
      <c r="AC341" s="197" t="n">
        <v>21000</v>
      </c>
      <c r="AD341" s="197" t="n">
        <v>18000</v>
      </c>
      <c r="AE341" s="197"/>
      <c r="AF341" s="197"/>
      <c r="AG341" s="198" t="n">
        <f aca="false">SUM(AD341+AE341-AF341)</f>
        <v>18000</v>
      </c>
      <c r="AH341" s="197" t="n">
        <v>4500</v>
      </c>
      <c r="AI341" s="197" t="n">
        <v>18000</v>
      </c>
      <c r="AJ341" s="129" t="n">
        <v>4500</v>
      </c>
      <c r="AK341" s="197" t="n">
        <v>18000</v>
      </c>
      <c r="AL341" s="197"/>
      <c r="AM341" s="197"/>
      <c r="AN341" s="129" t="n">
        <f aca="false">SUM(AK341+AL341-AM341)</f>
        <v>18000</v>
      </c>
      <c r="AO341" s="176" t="n">
        <f aca="false">SUM(AN341/$AN$2)</f>
        <v>2389.01055146327</v>
      </c>
      <c r="AP341" s="131" t="n">
        <v>18000</v>
      </c>
      <c r="AQ341" s="131"/>
      <c r="AR341" s="176" t="n">
        <f aca="false">SUM(AP341/$AN$2)</f>
        <v>2389.01055146327</v>
      </c>
      <c r="AS341" s="131"/>
      <c r="AT341" s="131"/>
      <c r="AU341" s="176" t="n">
        <v>750</v>
      </c>
      <c r="AV341" s="177" t="n">
        <f aca="false">SUM(AU341/AR341*100)</f>
        <v>31.39375</v>
      </c>
      <c r="AW341" s="176"/>
      <c r="AX341" s="131"/>
      <c r="AY341" s="176" t="n">
        <v>750</v>
      </c>
      <c r="BB341" s="19" t="n">
        <f aca="false">SUM(AW341+AX341+AY341+AZ341+BA341)</f>
        <v>750</v>
      </c>
      <c r="BC341" s="143" t="n">
        <f aca="false">SUM(AU341-BB341)</f>
        <v>0</v>
      </c>
    </row>
    <row r="342" customFormat="false" ht="12.75" hidden="false" customHeight="false" outlineLevel="0" collapsed="false">
      <c r="A342" s="221"/>
      <c r="B342" s="194"/>
      <c r="C342" s="194"/>
      <c r="D342" s="194"/>
      <c r="E342" s="194"/>
      <c r="F342" s="194"/>
      <c r="G342" s="194"/>
      <c r="H342" s="194"/>
      <c r="I342" s="195" t="n">
        <v>38113</v>
      </c>
      <c r="J342" s="196" t="s">
        <v>473</v>
      </c>
      <c r="K342" s="197"/>
      <c r="L342" s="197"/>
      <c r="M342" s="197"/>
      <c r="N342" s="197"/>
      <c r="O342" s="197"/>
      <c r="P342" s="197" t="n">
        <v>50000</v>
      </c>
      <c r="Q342" s="197" t="n">
        <v>50000</v>
      </c>
      <c r="R342" s="197" t="n">
        <v>43400</v>
      </c>
      <c r="S342" s="188" t="n">
        <v>70000</v>
      </c>
      <c r="T342" s="197" t="n">
        <v>46800</v>
      </c>
      <c r="U342" s="197"/>
      <c r="V342" s="176" t="n">
        <f aca="false">S342/P342*100</f>
        <v>140</v>
      </c>
      <c r="W342" s="188" t="n">
        <v>95000</v>
      </c>
      <c r="X342" s="197" t="n">
        <v>20000</v>
      </c>
      <c r="Y342" s="197" t="n">
        <v>20000</v>
      </c>
      <c r="Z342" s="197" t="n">
        <v>50000</v>
      </c>
      <c r="AA342" s="197" t="n">
        <v>50000</v>
      </c>
      <c r="AB342" s="197" t="n">
        <v>5000</v>
      </c>
      <c r="AC342" s="197" t="n">
        <v>100000</v>
      </c>
      <c r="AD342" s="197" t="n">
        <v>100000</v>
      </c>
      <c r="AE342" s="197"/>
      <c r="AF342" s="197"/>
      <c r="AG342" s="198" t="n">
        <f aca="false">SUM(AD342+AE342-AF342)</f>
        <v>100000</v>
      </c>
      <c r="AH342" s="197" t="n">
        <v>40000</v>
      </c>
      <c r="AI342" s="197" t="n">
        <v>100000</v>
      </c>
      <c r="AJ342" s="129" t="n">
        <v>50000</v>
      </c>
      <c r="AK342" s="197" t="n">
        <v>150000</v>
      </c>
      <c r="AL342" s="197" t="n">
        <v>25000</v>
      </c>
      <c r="AM342" s="197"/>
      <c r="AN342" s="129" t="n">
        <f aca="false">SUM(AK342+AL342-AM342)</f>
        <v>175000</v>
      </c>
      <c r="AO342" s="176" t="n">
        <f aca="false">SUM(AN342/$AN$2)</f>
        <v>23226.4914725596</v>
      </c>
      <c r="AP342" s="131" t="n">
        <v>125000</v>
      </c>
      <c r="AQ342" s="131"/>
      <c r="AR342" s="176" t="n">
        <f aca="false">SUM(AP342/$AN$2)</f>
        <v>16590.3510518283</v>
      </c>
      <c r="AS342" s="131"/>
      <c r="AT342" s="131"/>
      <c r="AU342" s="176" t="n">
        <v>6000</v>
      </c>
      <c r="AV342" s="177" t="n">
        <f aca="false">SUM(AU342/AR342*100)</f>
        <v>36.1656</v>
      </c>
      <c r="AW342" s="176"/>
      <c r="AX342" s="129"/>
      <c r="AY342" s="176" t="n">
        <v>6000</v>
      </c>
      <c r="BB342" s="19" t="n">
        <f aca="false">SUM(AW342+AX342+AY342+AZ342+BA342)</f>
        <v>6000</v>
      </c>
      <c r="BC342" s="143" t="n">
        <f aca="false">SUM(AU342-BB342)</f>
        <v>0</v>
      </c>
    </row>
    <row r="343" customFormat="false" ht="12.75" hidden="false" customHeight="false" outlineLevel="0" collapsed="false">
      <c r="A343" s="184" t="s">
        <v>474</v>
      </c>
      <c r="B343" s="200"/>
      <c r="C343" s="200"/>
      <c r="D343" s="200"/>
      <c r="E343" s="200"/>
      <c r="F343" s="200"/>
      <c r="G343" s="200"/>
      <c r="H343" s="200"/>
      <c r="I343" s="180" t="s">
        <v>475</v>
      </c>
      <c r="J343" s="181" t="s">
        <v>476</v>
      </c>
      <c r="K343" s="182" t="n">
        <f aca="false">SUM(K344)</f>
        <v>398010</v>
      </c>
      <c r="L343" s="182" t="n">
        <f aca="false">SUM(L344)</f>
        <v>170000</v>
      </c>
      <c r="M343" s="182" t="n">
        <f aca="false">SUM(M344)</f>
        <v>170000</v>
      </c>
      <c r="N343" s="182" t="n">
        <f aca="false">SUM(N344)</f>
        <v>36000</v>
      </c>
      <c r="O343" s="182" t="n">
        <f aca="false">SUM(O344)</f>
        <v>36000</v>
      </c>
      <c r="P343" s="182" t="n">
        <f aca="false">SUM(P344)</f>
        <v>70000</v>
      </c>
      <c r="Q343" s="182" t="n">
        <f aca="false">SUM(Q344)</f>
        <v>70000</v>
      </c>
      <c r="R343" s="182" t="n">
        <f aca="false">SUM(R344)</f>
        <v>40000</v>
      </c>
      <c r="S343" s="182" t="n">
        <f aca="false">SUM(S344)</f>
        <v>80000</v>
      </c>
      <c r="T343" s="182" t="n">
        <f aca="false">SUM(T344)</f>
        <v>45000</v>
      </c>
      <c r="U343" s="182" t="n">
        <f aca="false">SUM(U344)</f>
        <v>0</v>
      </c>
      <c r="V343" s="182" t="n">
        <f aca="false">SUM(V344)</f>
        <v>114.285714285714</v>
      </c>
      <c r="W343" s="182" t="n">
        <f aca="false">SUM(W344)</f>
        <v>100000</v>
      </c>
      <c r="X343" s="182" t="n">
        <f aca="false">SUM(X344)</f>
        <v>150000</v>
      </c>
      <c r="Y343" s="182" t="n">
        <f aca="false">SUM(Y344)</f>
        <v>174000</v>
      </c>
      <c r="Z343" s="182" t="n">
        <f aca="false">SUM(Z344)</f>
        <v>207000</v>
      </c>
      <c r="AA343" s="182" t="n">
        <f aca="false">SUM(AA344)</f>
        <v>207000</v>
      </c>
      <c r="AB343" s="182" t="n">
        <f aca="false">SUM(AB344)</f>
        <v>135700</v>
      </c>
      <c r="AC343" s="182" t="n">
        <f aca="false">SUM(AC344)</f>
        <v>207000</v>
      </c>
      <c r="AD343" s="182" t="n">
        <f aca="false">SUM(AD344)</f>
        <v>207000</v>
      </c>
      <c r="AE343" s="182" t="n">
        <f aca="false">SUM(AE344)</f>
        <v>0</v>
      </c>
      <c r="AF343" s="182" t="n">
        <f aca="false">SUM(AF344)</f>
        <v>0</v>
      </c>
      <c r="AG343" s="182" t="n">
        <f aca="false">SUM(AG344)</f>
        <v>207000</v>
      </c>
      <c r="AH343" s="182" t="n">
        <f aca="false">SUM(AH344)</f>
        <v>138000</v>
      </c>
      <c r="AI343" s="182" t="n">
        <f aca="false">SUM(AI344)</f>
        <v>207000</v>
      </c>
      <c r="AJ343" s="182" t="n">
        <f aca="false">SUM(AJ344)</f>
        <v>115000</v>
      </c>
      <c r="AK343" s="182" t="n">
        <f aca="false">SUM(AK344)</f>
        <v>293000</v>
      </c>
      <c r="AL343" s="182" t="n">
        <f aca="false">SUM(AL344)</f>
        <v>130000</v>
      </c>
      <c r="AM343" s="182" t="n">
        <f aca="false">SUM(AM344)</f>
        <v>0</v>
      </c>
      <c r="AN343" s="182" t="n">
        <f aca="false">SUM(AN344)</f>
        <v>423000</v>
      </c>
      <c r="AO343" s="176" t="n">
        <f aca="false">SUM(AN343/$AN$2)</f>
        <v>56141.7479593868</v>
      </c>
      <c r="AP343" s="183" t="n">
        <f aca="false">SUM(AP344)</f>
        <v>431000</v>
      </c>
      <c r="AQ343" s="183" t="n">
        <f aca="false">SUM(AQ344)</f>
        <v>0</v>
      </c>
      <c r="AR343" s="176" t="n">
        <f aca="false">SUM(AP343/$AN$2)</f>
        <v>57203.5304267038</v>
      </c>
      <c r="AS343" s="183" t="n">
        <f aca="false">SUM(AS344)</f>
        <v>431000</v>
      </c>
      <c r="AT343" s="183" t="n">
        <f aca="false">SUM(AT344)</f>
        <v>0</v>
      </c>
      <c r="AU343" s="176" t="n">
        <f aca="false">SUM(AU344)</f>
        <v>32397.25</v>
      </c>
      <c r="AV343" s="177" t="n">
        <f aca="false">SUM(AU343/AR343*100)</f>
        <v>56.6350533932715</v>
      </c>
      <c r="BB343" s="19" t="n">
        <f aca="false">SUM(AW343+AX343+AY343+AZ343+BA343)</f>
        <v>0</v>
      </c>
      <c r="BC343" s="143" t="n">
        <f aca="false">SUM(AU343-BB343)</f>
        <v>32397.25</v>
      </c>
    </row>
    <row r="344" customFormat="false" ht="12.75" hidden="false" customHeight="false" outlineLevel="0" collapsed="false">
      <c r="A344" s="171" t="s">
        <v>477</v>
      </c>
      <c r="B344" s="172"/>
      <c r="C344" s="172"/>
      <c r="D344" s="172"/>
      <c r="E344" s="172"/>
      <c r="F344" s="172"/>
      <c r="G344" s="172"/>
      <c r="H344" s="172"/>
      <c r="I344" s="185" t="s">
        <v>478</v>
      </c>
      <c r="J344" s="186" t="s">
        <v>479</v>
      </c>
      <c r="K344" s="187" t="n">
        <f aca="false">SUM(K345)</f>
        <v>398010</v>
      </c>
      <c r="L344" s="187" t="n">
        <f aca="false">SUM(L345)</f>
        <v>170000</v>
      </c>
      <c r="M344" s="187" t="n">
        <f aca="false">SUM(M345)</f>
        <v>170000</v>
      </c>
      <c r="N344" s="175" t="n">
        <f aca="false">SUM(N345)</f>
        <v>36000</v>
      </c>
      <c r="O344" s="175" t="n">
        <f aca="false">SUM(O345)</f>
        <v>36000</v>
      </c>
      <c r="P344" s="175" t="n">
        <f aca="false">SUM(P345)</f>
        <v>70000</v>
      </c>
      <c r="Q344" s="175" t="n">
        <f aca="false">SUM(Q345)</f>
        <v>70000</v>
      </c>
      <c r="R344" s="175" t="n">
        <f aca="false">SUM(R345)</f>
        <v>40000</v>
      </c>
      <c r="S344" s="175" t="n">
        <f aca="false">SUM(S345)</f>
        <v>80000</v>
      </c>
      <c r="T344" s="175" t="n">
        <f aca="false">SUM(T345)</f>
        <v>45000</v>
      </c>
      <c r="U344" s="175" t="n">
        <f aca="false">SUM(U345)</f>
        <v>0</v>
      </c>
      <c r="V344" s="175" t="n">
        <f aca="false">SUM(V345)</f>
        <v>114.285714285714</v>
      </c>
      <c r="W344" s="175" t="n">
        <f aca="false">SUM(W345)</f>
        <v>100000</v>
      </c>
      <c r="X344" s="175" t="n">
        <f aca="false">SUM(X345)</f>
        <v>150000</v>
      </c>
      <c r="Y344" s="175" t="n">
        <f aca="false">SUM(Y345)</f>
        <v>174000</v>
      </c>
      <c r="Z344" s="175" t="n">
        <f aca="false">SUM(Z345)</f>
        <v>207000</v>
      </c>
      <c r="AA344" s="175" t="n">
        <f aca="false">SUM(AA345)</f>
        <v>207000</v>
      </c>
      <c r="AB344" s="175" t="n">
        <f aca="false">SUM(AB345)</f>
        <v>135700</v>
      </c>
      <c r="AC344" s="175" t="n">
        <f aca="false">SUM(AC345)</f>
        <v>207000</v>
      </c>
      <c r="AD344" s="175" t="n">
        <f aca="false">SUM(AD345)</f>
        <v>207000</v>
      </c>
      <c r="AE344" s="175" t="n">
        <f aca="false">SUM(AE345)</f>
        <v>0</v>
      </c>
      <c r="AF344" s="175" t="n">
        <f aca="false">SUM(AF345)</f>
        <v>0</v>
      </c>
      <c r="AG344" s="175" t="n">
        <f aca="false">SUM(AG345)</f>
        <v>207000</v>
      </c>
      <c r="AH344" s="175" t="n">
        <f aca="false">SUM(AH345)</f>
        <v>138000</v>
      </c>
      <c r="AI344" s="175" t="n">
        <f aca="false">SUM(AI345)</f>
        <v>207000</v>
      </c>
      <c r="AJ344" s="175" t="n">
        <f aca="false">SUM(AJ345)</f>
        <v>115000</v>
      </c>
      <c r="AK344" s="175" t="n">
        <f aca="false">SUM(AK345)</f>
        <v>293000</v>
      </c>
      <c r="AL344" s="175" t="n">
        <f aca="false">SUM(AL345)</f>
        <v>130000</v>
      </c>
      <c r="AM344" s="175" t="n">
        <f aca="false">SUM(AM345)</f>
        <v>0</v>
      </c>
      <c r="AN344" s="175" t="n">
        <f aca="false">SUM(AN345)</f>
        <v>423000</v>
      </c>
      <c r="AO344" s="176" t="n">
        <f aca="false">SUM(AN344/$AN$2)</f>
        <v>56141.7479593868</v>
      </c>
      <c r="AP344" s="176" t="n">
        <f aca="false">SUM(AP345)</f>
        <v>431000</v>
      </c>
      <c r="AQ344" s="176" t="n">
        <f aca="false">SUM(AQ345)</f>
        <v>0</v>
      </c>
      <c r="AR344" s="176" t="n">
        <f aca="false">SUM(AP344/$AN$2)</f>
        <v>57203.5304267038</v>
      </c>
      <c r="AS344" s="176" t="n">
        <f aca="false">SUM(AS345)</f>
        <v>431000</v>
      </c>
      <c r="AT344" s="176" t="n">
        <f aca="false">SUM(AT345)</f>
        <v>0</v>
      </c>
      <c r="AU344" s="176" t="n">
        <f aca="false">SUM(AU345)</f>
        <v>32397.25</v>
      </c>
      <c r="AV344" s="177" t="n">
        <f aca="false">SUM(AU344/AR344*100)</f>
        <v>56.6350533932715</v>
      </c>
      <c r="BB344" s="19" t="n">
        <f aca="false">SUM(AW344+AX344+AY344+AZ344+BA344)</f>
        <v>0</v>
      </c>
      <c r="BC344" s="143" t="n">
        <f aca="false">SUM(AU344-BB344)</f>
        <v>32397.25</v>
      </c>
    </row>
    <row r="345" customFormat="false" ht="12.75" hidden="false" customHeight="false" outlineLevel="0" collapsed="false">
      <c r="A345" s="171"/>
      <c r="B345" s="172"/>
      <c r="C345" s="172"/>
      <c r="D345" s="172"/>
      <c r="E345" s="172"/>
      <c r="F345" s="172"/>
      <c r="G345" s="172"/>
      <c r="H345" s="172"/>
      <c r="I345" s="180" t="s">
        <v>480</v>
      </c>
      <c r="J345" s="181"/>
      <c r="K345" s="182" t="n">
        <f aca="false">SUM(K347)</f>
        <v>398010</v>
      </c>
      <c r="L345" s="182" t="n">
        <f aca="false">SUM(L347)</f>
        <v>170000</v>
      </c>
      <c r="M345" s="182" t="n">
        <f aca="false">SUM(M347)</f>
        <v>170000</v>
      </c>
      <c r="N345" s="182" t="n">
        <f aca="false">SUM(N347)</f>
        <v>36000</v>
      </c>
      <c r="O345" s="182" t="n">
        <f aca="false">SUM(O347)</f>
        <v>36000</v>
      </c>
      <c r="P345" s="182" t="n">
        <f aca="false">SUM(P347)</f>
        <v>70000</v>
      </c>
      <c r="Q345" s="182" t="n">
        <f aca="false">SUM(Q347)</f>
        <v>70000</v>
      </c>
      <c r="R345" s="182" t="n">
        <f aca="false">SUM(R347)</f>
        <v>40000</v>
      </c>
      <c r="S345" s="182" t="n">
        <f aca="false">SUM(S347)</f>
        <v>80000</v>
      </c>
      <c r="T345" s="182" t="n">
        <f aca="false">SUM(T347)</f>
        <v>45000</v>
      </c>
      <c r="U345" s="182" t="n">
        <f aca="false">SUM(U347)</f>
        <v>0</v>
      </c>
      <c r="V345" s="182" t="n">
        <f aca="false">SUM(V347)</f>
        <v>114.285714285714</v>
      </c>
      <c r="W345" s="182" t="n">
        <f aca="false">SUM(W347)</f>
        <v>100000</v>
      </c>
      <c r="X345" s="182" t="n">
        <f aca="false">SUM(X347)</f>
        <v>150000</v>
      </c>
      <c r="Y345" s="182" t="n">
        <f aca="false">SUM(Y347)</f>
        <v>174000</v>
      </c>
      <c r="Z345" s="182" t="n">
        <f aca="false">SUM(Z347)</f>
        <v>207000</v>
      </c>
      <c r="AA345" s="182" t="n">
        <f aca="false">SUM(AA347)</f>
        <v>207000</v>
      </c>
      <c r="AB345" s="182" t="n">
        <f aca="false">SUM(AB347)</f>
        <v>135700</v>
      </c>
      <c r="AC345" s="182" t="n">
        <f aca="false">SUM(AC347)</f>
        <v>207000</v>
      </c>
      <c r="AD345" s="182" t="n">
        <f aca="false">SUM(AD347)</f>
        <v>207000</v>
      </c>
      <c r="AE345" s="182" t="n">
        <f aca="false">SUM(AE347)</f>
        <v>0</v>
      </c>
      <c r="AF345" s="182" t="n">
        <f aca="false">SUM(AF347)</f>
        <v>0</v>
      </c>
      <c r="AG345" s="182" t="n">
        <f aca="false">SUM(AG347)</f>
        <v>207000</v>
      </c>
      <c r="AH345" s="182" t="n">
        <f aca="false">SUM(AH347)</f>
        <v>138000</v>
      </c>
      <c r="AI345" s="182" t="n">
        <f aca="false">SUM(AI347)</f>
        <v>207000</v>
      </c>
      <c r="AJ345" s="182" t="n">
        <f aca="false">SUM(AJ347)</f>
        <v>115000</v>
      </c>
      <c r="AK345" s="182" t="n">
        <f aca="false">SUM(AK347)</f>
        <v>293000</v>
      </c>
      <c r="AL345" s="182" t="n">
        <f aca="false">SUM(AL347)</f>
        <v>130000</v>
      </c>
      <c r="AM345" s="182" t="n">
        <f aca="false">SUM(AM347)</f>
        <v>0</v>
      </c>
      <c r="AN345" s="182" t="n">
        <f aca="false">SUM(AN347)</f>
        <v>423000</v>
      </c>
      <c r="AO345" s="176" t="n">
        <f aca="false">SUM(AN345/$AN$2)</f>
        <v>56141.7479593868</v>
      </c>
      <c r="AP345" s="183" t="n">
        <f aca="false">SUM(AP347)</f>
        <v>431000</v>
      </c>
      <c r="AQ345" s="183" t="n">
        <f aca="false">SUM(AQ347)</f>
        <v>0</v>
      </c>
      <c r="AR345" s="176" t="n">
        <f aca="false">SUM(AP345/$AN$2)</f>
        <v>57203.5304267038</v>
      </c>
      <c r="AS345" s="183" t="n">
        <f aca="false">SUM(AS347)</f>
        <v>431000</v>
      </c>
      <c r="AT345" s="183" t="n">
        <f aca="false">SUM(AT347)</f>
        <v>0</v>
      </c>
      <c r="AU345" s="176" t="n">
        <f aca="false">SUM(AU346)</f>
        <v>32397.25</v>
      </c>
      <c r="AV345" s="177" t="n">
        <f aca="false">SUM(AU345/AR345*100)</f>
        <v>56.6350533932715</v>
      </c>
      <c r="BB345" s="19" t="n">
        <f aca="false">SUM(AW345+AX345+AY345+AZ345+BA345)</f>
        <v>0</v>
      </c>
      <c r="BC345" s="143" t="n">
        <f aca="false">SUM(AU345-BB345)</f>
        <v>32397.25</v>
      </c>
    </row>
    <row r="346" customFormat="false" ht="12.75" hidden="false" customHeight="false" outlineLevel="0" collapsed="false">
      <c r="A346" s="171"/>
      <c r="B346" s="172" t="s">
        <v>229</v>
      </c>
      <c r="C346" s="172"/>
      <c r="D346" s="172"/>
      <c r="E346" s="172"/>
      <c r="F346" s="172"/>
      <c r="G346" s="172"/>
      <c r="H346" s="172"/>
      <c r="I346" s="201" t="s">
        <v>230</v>
      </c>
      <c r="J346" s="186" t="s">
        <v>28</v>
      </c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82"/>
      <c r="AA346" s="182"/>
      <c r="AB346" s="182"/>
      <c r="AC346" s="182"/>
      <c r="AD346" s="182"/>
      <c r="AE346" s="182"/>
      <c r="AF346" s="182"/>
      <c r="AG346" s="182"/>
      <c r="AH346" s="182"/>
      <c r="AI346" s="182"/>
      <c r="AJ346" s="182"/>
      <c r="AK346" s="182"/>
      <c r="AL346" s="182"/>
      <c r="AM346" s="182"/>
      <c r="AN346" s="182"/>
      <c r="AO346" s="176" t="n">
        <f aca="false">SUM(AN346/$AN$2)</f>
        <v>0</v>
      </c>
      <c r="AP346" s="183" t="n">
        <v>431000</v>
      </c>
      <c r="AQ346" s="183"/>
      <c r="AR346" s="176" t="n">
        <f aca="false">SUM(AP346/$AN$2)</f>
        <v>57203.5304267038</v>
      </c>
      <c r="AS346" s="183" t="n">
        <v>431000</v>
      </c>
      <c r="AT346" s="183"/>
      <c r="AU346" s="176" t="n">
        <f aca="false">SUM(AU347)</f>
        <v>32397.25</v>
      </c>
      <c r="AV346" s="177" t="n">
        <f aca="false">SUM(AU346/AR346*100)</f>
        <v>56.6350533932715</v>
      </c>
      <c r="BC346" s="143" t="n">
        <f aca="false">SUM(AU346-BB346)</f>
        <v>32397.25</v>
      </c>
    </row>
    <row r="347" customFormat="false" ht="12.75" hidden="false" customHeight="false" outlineLevel="0" collapsed="false">
      <c r="A347" s="189"/>
      <c r="B347" s="190"/>
      <c r="C347" s="190"/>
      <c r="D347" s="190"/>
      <c r="E347" s="190"/>
      <c r="F347" s="190"/>
      <c r="G347" s="190"/>
      <c r="H347" s="190"/>
      <c r="I347" s="191" t="n">
        <v>3</v>
      </c>
      <c r="J347" s="84" t="s">
        <v>64</v>
      </c>
      <c r="K347" s="192" t="n">
        <f aca="false">SUM(K348)</f>
        <v>398010</v>
      </c>
      <c r="L347" s="192" t="n">
        <f aca="false">SUM(L348)</f>
        <v>170000</v>
      </c>
      <c r="M347" s="192" t="n">
        <f aca="false">SUM(M348)</f>
        <v>170000</v>
      </c>
      <c r="N347" s="192" t="n">
        <f aca="false">SUM(N348)</f>
        <v>36000</v>
      </c>
      <c r="O347" s="192" t="n">
        <f aca="false">SUM(O348)</f>
        <v>36000</v>
      </c>
      <c r="P347" s="192" t="n">
        <f aca="false">SUM(P348)</f>
        <v>70000</v>
      </c>
      <c r="Q347" s="192" t="n">
        <f aca="false">SUM(Q348)</f>
        <v>70000</v>
      </c>
      <c r="R347" s="192" t="n">
        <f aca="false">SUM(R348)</f>
        <v>40000</v>
      </c>
      <c r="S347" s="192" t="n">
        <f aca="false">SUM(S348)</f>
        <v>80000</v>
      </c>
      <c r="T347" s="192" t="n">
        <f aca="false">SUM(T348)</f>
        <v>45000</v>
      </c>
      <c r="U347" s="192" t="n">
        <f aca="false">SUM(U348)</f>
        <v>0</v>
      </c>
      <c r="V347" s="192" t="n">
        <f aca="false">SUM(V348)</f>
        <v>114.285714285714</v>
      </c>
      <c r="W347" s="192" t="n">
        <f aca="false">SUM(W348)</f>
        <v>100000</v>
      </c>
      <c r="X347" s="192" t="n">
        <f aca="false">SUM(X348)</f>
        <v>150000</v>
      </c>
      <c r="Y347" s="192" t="n">
        <f aca="false">SUM(Y348)</f>
        <v>174000</v>
      </c>
      <c r="Z347" s="192" t="n">
        <f aca="false">SUM(Z348)</f>
        <v>207000</v>
      </c>
      <c r="AA347" s="192" t="n">
        <f aca="false">SUM(AA348)</f>
        <v>207000</v>
      </c>
      <c r="AB347" s="192" t="n">
        <f aca="false">SUM(AB348)</f>
        <v>135700</v>
      </c>
      <c r="AC347" s="192" t="n">
        <f aca="false">SUM(AC348)</f>
        <v>207000</v>
      </c>
      <c r="AD347" s="192" t="n">
        <f aca="false">SUM(AD348)</f>
        <v>207000</v>
      </c>
      <c r="AE347" s="192" t="n">
        <f aca="false">SUM(AE348)</f>
        <v>0</v>
      </c>
      <c r="AF347" s="192" t="n">
        <f aca="false">SUM(AF348)</f>
        <v>0</v>
      </c>
      <c r="AG347" s="192" t="n">
        <f aca="false">SUM(AG348)</f>
        <v>207000</v>
      </c>
      <c r="AH347" s="192" t="n">
        <f aca="false">SUM(AH348)</f>
        <v>138000</v>
      </c>
      <c r="AI347" s="192" t="n">
        <f aca="false">SUM(AI348)</f>
        <v>207000</v>
      </c>
      <c r="AJ347" s="192" t="n">
        <f aca="false">SUM(AJ348)</f>
        <v>115000</v>
      </c>
      <c r="AK347" s="192" t="n">
        <f aca="false">SUM(AK348)</f>
        <v>293000</v>
      </c>
      <c r="AL347" s="192" t="n">
        <f aca="false">SUM(AL348)</f>
        <v>130000</v>
      </c>
      <c r="AM347" s="192" t="n">
        <f aca="false">SUM(AM348)</f>
        <v>0</v>
      </c>
      <c r="AN347" s="192" t="n">
        <f aca="false">SUM(AN348)</f>
        <v>423000</v>
      </c>
      <c r="AO347" s="176" t="n">
        <f aca="false">SUM(AN347/$AN$2)</f>
        <v>56141.7479593868</v>
      </c>
      <c r="AP347" s="176" t="n">
        <f aca="false">SUM(AP348)</f>
        <v>431000</v>
      </c>
      <c r="AQ347" s="176" t="n">
        <f aca="false">SUM(AQ348)</f>
        <v>0</v>
      </c>
      <c r="AR347" s="176" t="n">
        <f aca="false">SUM(AP347/$AN$2)</f>
        <v>57203.5304267038</v>
      </c>
      <c r="AS347" s="176" t="n">
        <f aca="false">SUM(AS348)</f>
        <v>431000</v>
      </c>
      <c r="AT347" s="176" t="n">
        <f aca="false">SUM(AT348)</f>
        <v>0</v>
      </c>
      <c r="AU347" s="176" t="n">
        <f aca="false">SUM(AU348)</f>
        <v>32397.25</v>
      </c>
      <c r="AV347" s="177" t="n">
        <f aca="false">SUM(AU347/AR347*100)</f>
        <v>56.6350533932715</v>
      </c>
      <c r="BB347" s="19" t="n">
        <f aca="false">SUM(AW347+AX347+AY347+AZ347+BA347)</f>
        <v>0</v>
      </c>
      <c r="BC347" s="143" t="n">
        <f aca="false">SUM(AU347-BB347)</f>
        <v>32397.25</v>
      </c>
    </row>
    <row r="348" customFormat="false" ht="12.75" hidden="false" customHeight="false" outlineLevel="0" collapsed="false">
      <c r="A348" s="189"/>
      <c r="B348" s="190"/>
      <c r="C348" s="190"/>
      <c r="D348" s="190"/>
      <c r="E348" s="190"/>
      <c r="F348" s="190"/>
      <c r="G348" s="190"/>
      <c r="H348" s="190"/>
      <c r="I348" s="191" t="n">
        <v>38</v>
      </c>
      <c r="J348" s="84" t="s">
        <v>70</v>
      </c>
      <c r="K348" s="192" t="n">
        <f aca="false">SUM(K350)</f>
        <v>398010</v>
      </c>
      <c r="L348" s="192" t="n">
        <f aca="false">SUM(L350)</f>
        <v>170000</v>
      </c>
      <c r="M348" s="192" t="n">
        <f aca="false">SUM(M350)</f>
        <v>170000</v>
      </c>
      <c r="N348" s="192" t="n">
        <f aca="false">SUM(N350)</f>
        <v>36000</v>
      </c>
      <c r="O348" s="192" t="n">
        <f aca="false">SUM(O350)</f>
        <v>36000</v>
      </c>
      <c r="P348" s="192" t="n">
        <f aca="false">SUM(P350)</f>
        <v>70000</v>
      </c>
      <c r="Q348" s="192" t="n">
        <f aca="false">SUM(Q350)</f>
        <v>70000</v>
      </c>
      <c r="R348" s="192" t="n">
        <f aca="false">SUM(R350)</f>
        <v>40000</v>
      </c>
      <c r="S348" s="192" t="n">
        <f aca="false">SUM(S350)</f>
        <v>80000</v>
      </c>
      <c r="T348" s="192" t="n">
        <f aca="false">SUM(T350)</f>
        <v>45000</v>
      </c>
      <c r="U348" s="192" t="n">
        <f aca="false">SUM(U350)</f>
        <v>0</v>
      </c>
      <c r="V348" s="192" t="n">
        <f aca="false">SUM(V350)</f>
        <v>114.285714285714</v>
      </c>
      <c r="W348" s="192" t="n">
        <f aca="false">SUM(W349)</f>
        <v>100000</v>
      </c>
      <c r="X348" s="192" t="n">
        <f aca="false">SUM(X349)</f>
        <v>150000</v>
      </c>
      <c r="Y348" s="192" t="n">
        <f aca="false">SUM(Y349)</f>
        <v>174000</v>
      </c>
      <c r="Z348" s="192" t="n">
        <f aca="false">SUM(Z349)</f>
        <v>207000</v>
      </c>
      <c r="AA348" s="192" t="n">
        <f aca="false">SUM(AA349)</f>
        <v>207000</v>
      </c>
      <c r="AB348" s="192" t="n">
        <f aca="false">SUM(AB349)</f>
        <v>135700</v>
      </c>
      <c r="AC348" s="192" t="n">
        <f aca="false">SUM(AC349)</f>
        <v>207000</v>
      </c>
      <c r="AD348" s="192" t="n">
        <f aca="false">SUM(AD349)</f>
        <v>207000</v>
      </c>
      <c r="AE348" s="192" t="n">
        <f aca="false">SUM(AE349)</f>
        <v>0</v>
      </c>
      <c r="AF348" s="192" t="n">
        <f aca="false">SUM(AF349)</f>
        <v>0</v>
      </c>
      <c r="AG348" s="192" t="n">
        <f aca="false">SUM(AG349)</f>
        <v>207000</v>
      </c>
      <c r="AH348" s="192" t="n">
        <f aca="false">SUM(AH349)</f>
        <v>138000</v>
      </c>
      <c r="AI348" s="192" t="n">
        <f aca="false">SUM(AI349)</f>
        <v>207000</v>
      </c>
      <c r="AJ348" s="192" t="n">
        <f aca="false">SUM(AJ349)</f>
        <v>115000</v>
      </c>
      <c r="AK348" s="192" t="n">
        <f aca="false">SUM(AK349)</f>
        <v>293000</v>
      </c>
      <c r="AL348" s="192" t="n">
        <f aca="false">SUM(AL349)</f>
        <v>130000</v>
      </c>
      <c r="AM348" s="192" t="n">
        <f aca="false">SUM(AM349)</f>
        <v>0</v>
      </c>
      <c r="AN348" s="192" t="n">
        <f aca="false">SUM(AN349)</f>
        <v>423000</v>
      </c>
      <c r="AO348" s="176" t="n">
        <f aca="false">SUM(AN348/$AN$2)</f>
        <v>56141.7479593868</v>
      </c>
      <c r="AP348" s="176" t="n">
        <f aca="false">SUM(AP349)</f>
        <v>431000</v>
      </c>
      <c r="AQ348" s="176"/>
      <c r="AR348" s="176" t="n">
        <f aca="false">SUM(AP348/$AN$2)</f>
        <v>57203.5304267038</v>
      </c>
      <c r="AS348" s="176" t="n">
        <v>431000</v>
      </c>
      <c r="AT348" s="176"/>
      <c r="AU348" s="176" t="n">
        <f aca="false">SUM(AU349)</f>
        <v>32397.25</v>
      </c>
      <c r="AV348" s="177" t="n">
        <f aca="false">SUM(AU348/AR348*100)</f>
        <v>56.6350533932715</v>
      </c>
      <c r="BB348" s="19" t="n">
        <f aca="false">SUM(AW348+AX348+AY348+AZ348+BA348)</f>
        <v>0</v>
      </c>
      <c r="BC348" s="143" t="n">
        <f aca="false">SUM(AU348-BB348)</f>
        <v>32397.25</v>
      </c>
    </row>
    <row r="349" customFormat="false" ht="12.75" hidden="false" customHeight="false" outlineLevel="0" collapsed="false">
      <c r="A349" s="193"/>
      <c r="B349" s="194" t="s">
        <v>83</v>
      </c>
      <c r="C349" s="194"/>
      <c r="D349" s="194"/>
      <c r="E349" s="194"/>
      <c r="F349" s="194"/>
      <c r="G349" s="194"/>
      <c r="H349" s="194"/>
      <c r="I349" s="195" t="n">
        <v>381</v>
      </c>
      <c r="J349" s="196" t="s">
        <v>220</v>
      </c>
      <c r="K349" s="197" t="n">
        <f aca="false">SUM(K350)</f>
        <v>398010</v>
      </c>
      <c r="L349" s="197" t="n">
        <f aca="false">SUM(L350)</f>
        <v>170000</v>
      </c>
      <c r="M349" s="197" t="n">
        <f aca="false">SUM(M350)</f>
        <v>170000</v>
      </c>
      <c r="N349" s="197" t="n">
        <f aca="false">SUM(N350)</f>
        <v>36000</v>
      </c>
      <c r="O349" s="197" t="n">
        <f aca="false">SUM(O350)</f>
        <v>36000</v>
      </c>
      <c r="P349" s="197" t="n">
        <f aca="false">SUM(P350)</f>
        <v>70000</v>
      </c>
      <c r="Q349" s="197" t="n">
        <f aca="false">SUM(Q350)</f>
        <v>70000</v>
      </c>
      <c r="R349" s="197" t="n">
        <f aca="false">SUM(R350)</f>
        <v>40000</v>
      </c>
      <c r="S349" s="197" t="n">
        <f aca="false">SUM(S350)</f>
        <v>80000</v>
      </c>
      <c r="T349" s="197" t="n">
        <f aca="false">SUM(T350)</f>
        <v>45000</v>
      </c>
      <c r="U349" s="197" t="n">
        <f aca="false">SUM(U350)</f>
        <v>0</v>
      </c>
      <c r="V349" s="197" t="n">
        <f aca="false">SUM(V350)</f>
        <v>114.285714285714</v>
      </c>
      <c r="W349" s="197" t="n">
        <f aca="false">SUM(W350:W350)</f>
        <v>100000</v>
      </c>
      <c r="X349" s="197" t="n">
        <f aca="false">SUM(X350:X352)</f>
        <v>150000</v>
      </c>
      <c r="Y349" s="197" t="n">
        <f aca="false">SUM(Y350:Y352)</f>
        <v>174000</v>
      </c>
      <c r="Z349" s="197" t="n">
        <f aca="false">SUM(Z350:Z352)</f>
        <v>207000</v>
      </c>
      <c r="AA349" s="197" t="n">
        <f aca="false">SUM(AA350:AA352)</f>
        <v>207000</v>
      </c>
      <c r="AB349" s="197" t="n">
        <f aca="false">SUM(AB350:AB352)</f>
        <v>135700</v>
      </c>
      <c r="AC349" s="197" t="n">
        <f aca="false">SUM(AC350:AC352)</f>
        <v>207000</v>
      </c>
      <c r="AD349" s="197" t="n">
        <f aca="false">SUM(AD350:AD352)</f>
        <v>207000</v>
      </c>
      <c r="AE349" s="197" t="n">
        <f aca="false">SUM(AE350:AE352)</f>
        <v>0</v>
      </c>
      <c r="AF349" s="197" t="n">
        <f aca="false">SUM(AF350:AF352)</f>
        <v>0</v>
      </c>
      <c r="AG349" s="197" t="n">
        <f aca="false">SUM(AG350:AG352)</f>
        <v>207000</v>
      </c>
      <c r="AH349" s="197" t="n">
        <f aca="false">SUM(AH350:AH352)</f>
        <v>138000</v>
      </c>
      <c r="AI349" s="197" t="n">
        <f aca="false">SUM(AI350:AI352)</f>
        <v>207000</v>
      </c>
      <c r="AJ349" s="197" t="n">
        <f aca="false">SUM(AJ350:AJ352)</f>
        <v>115000</v>
      </c>
      <c r="AK349" s="197" t="n">
        <f aca="false">SUM(AK350:AK352)</f>
        <v>293000</v>
      </c>
      <c r="AL349" s="197" t="n">
        <f aca="false">SUM(AL350:AL352)</f>
        <v>130000</v>
      </c>
      <c r="AM349" s="197" t="n">
        <f aca="false">SUM(AM350:AM352)</f>
        <v>0</v>
      </c>
      <c r="AN349" s="197" t="n">
        <f aca="false">SUM(AN350:AN352)</f>
        <v>423000</v>
      </c>
      <c r="AO349" s="176" t="n">
        <f aca="false">SUM(AN349/$AN$2)</f>
        <v>56141.7479593868</v>
      </c>
      <c r="AP349" s="188" t="n">
        <f aca="false">SUM(AP350:AP352)</f>
        <v>431000</v>
      </c>
      <c r="AQ349" s="188"/>
      <c r="AR349" s="176" t="n">
        <f aca="false">SUM(AP349/$AN$2)</f>
        <v>57203.5304267038</v>
      </c>
      <c r="AS349" s="188"/>
      <c r="AT349" s="188"/>
      <c r="AU349" s="176" t="n">
        <f aca="false">SUM(AU350:AU352)</f>
        <v>32397.25</v>
      </c>
      <c r="AV349" s="177" t="n">
        <f aca="false">SUM(AU349/AR349*100)</f>
        <v>56.6350533932715</v>
      </c>
      <c r="BB349" s="19" t="n">
        <f aca="false">SUM(AW349+AX349+AY349+AZ349+BA349)</f>
        <v>0</v>
      </c>
      <c r="BC349" s="143" t="n">
        <f aca="false">SUM(AU349-BB349)</f>
        <v>32397.25</v>
      </c>
    </row>
    <row r="350" customFormat="false" ht="12.75" hidden="false" customHeight="false" outlineLevel="0" collapsed="false">
      <c r="A350" s="193"/>
      <c r="B350" s="194"/>
      <c r="C350" s="194"/>
      <c r="D350" s="194"/>
      <c r="E350" s="194"/>
      <c r="F350" s="194"/>
      <c r="G350" s="194"/>
      <c r="H350" s="194"/>
      <c r="I350" s="195" t="n">
        <v>38112</v>
      </c>
      <c r="J350" s="196" t="s">
        <v>481</v>
      </c>
      <c r="K350" s="197" t="n">
        <v>398010</v>
      </c>
      <c r="L350" s="197" t="n">
        <v>170000</v>
      </c>
      <c r="M350" s="197" t="n">
        <v>170000</v>
      </c>
      <c r="N350" s="197" t="n">
        <v>36000</v>
      </c>
      <c r="O350" s="197" t="n">
        <v>36000</v>
      </c>
      <c r="P350" s="197" t="n">
        <v>70000</v>
      </c>
      <c r="Q350" s="197" t="n">
        <v>70000</v>
      </c>
      <c r="R350" s="197" t="n">
        <v>40000</v>
      </c>
      <c r="S350" s="197" t="n">
        <v>80000</v>
      </c>
      <c r="T350" s="197" t="n">
        <v>45000</v>
      </c>
      <c r="U350" s="197"/>
      <c r="V350" s="176" t="n">
        <f aca="false">S350/P350*100</f>
        <v>114.285714285714</v>
      </c>
      <c r="W350" s="188" t="n">
        <v>100000</v>
      </c>
      <c r="X350" s="197" t="n">
        <v>150000</v>
      </c>
      <c r="Y350" s="197" t="n">
        <v>165000</v>
      </c>
      <c r="Z350" s="197" t="n">
        <v>180000</v>
      </c>
      <c r="AA350" s="197" t="n">
        <v>180000</v>
      </c>
      <c r="AB350" s="197" t="n">
        <v>117200</v>
      </c>
      <c r="AC350" s="197" t="n">
        <v>180000</v>
      </c>
      <c r="AD350" s="197" t="n">
        <v>180000</v>
      </c>
      <c r="AE350" s="197"/>
      <c r="AF350" s="197"/>
      <c r="AG350" s="198" t="n">
        <f aca="false">SUM(AD350+AE350-AF350)</f>
        <v>180000</v>
      </c>
      <c r="AH350" s="197" t="n">
        <v>125000</v>
      </c>
      <c r="AI350" s="197" t="n">
        <v>180000</v>
      </c>
      <c r="AJ350" s="129" t="n">
        <v>93000</v>
      </c>
      <c r="AK350" s="197" t="n">
        <v>266000</v>
      </c>
      <c r="AL350" s="197" t="n">
        <v>130000</v>
      </c>
      <c r="AM350" s="197"/>
      <c r="AN350" s="129" t="n">
        <f aca="false">SUM(AK350+AL350-AM350)</f>
        <v>396000</v>
      </c>
      <c r="AO350" s="176" t="n">
        <f aca="false">SUM(AN350/$AN$2)</f>
        <v>52558.2321321919</v>
      </c>
      <c r="AP350" s="131" t="n">
        <v>400000</v>
      </c>
      <c r="AQ350" s="131"/>
      <c r="AR350" s="176" t="n">
        <f aca="false">SUM(AP350/$AN$2)</f>
        <v>53089.1233658504</v>
      </c>
      <c r="AS350" s="131"/>
      <c r="AT350" s="131"/>
      <c r="AU350" s="176" t="n">
        <v>31000</v>
      </c>
      <c r="AV350" s="177" t="n">
        <f aca="false">SUM(AU350/AR350*100)</f>
        <v>58.392375</v>
      </c>
      <c r="BA350" s="176" t="n">
        <v>31000</v>
      </c>
      <c r="BB350" s="19" t="n">
        <f aca="false">SUM(AW350+AX350+AY350+AZ350+BA350)</f>
        <v>31000</v>
      </c>
      <c r="BC350" s="143" t="n">
        <f aca="false">SUM(AU350-BB350)</f>
        <v>0</v>
      </c>
    </row>
    <row r="351" customFormat="false" ht="12.75" hidden="false" customHeight="false" outlineLevel="0" collapsed="false">
      <c r="A351" s="193"/>
      <c r="B351" s="194"/>
      <c r="C351" s="194"/>
      <c r="D351" s="194"/>
      <c r="E351" s="194"/>
      <c r="F351" s="194"/>
      <c r="G351" s="194"/>
      <c r="H351" s="194"/>
      <c r="I351" s="195" t="n">
        <v>38112</v>
      </c>
      <c r="J351" s="196" t="s">
        <v>482</v>
      </c>
      <c r="K351" s="197"/>
      <c r="L351" s="197"/>
      <c r="M351" s="197"/>
      <c r="N351" s="197"/>
      <c r="O351" s="197"/>
      <c r="P351" s="197"/>
      <c r="Q351" s="197"/>
      <c r="R351" s="197"/>
      <c r="S351" s="197"/>
      <c r="T351" s="197"/>
      <c r="U351" s="197"/>
      <c r="V351" s="176"/>
      <c r="W351" s="188"/>
      <c r="X351" s="197"/>
      <c r="Y351" s="197" t="n">
        <v>3000</v>
      </c>
      <c r="Z351" s="197" t="n">
        <v>18000</v>
      </c>
      <c r="AA351" s="197" t="n">
        <v>18000</v>
      </c>
      <c r="AB351" s="197" t="n">
        <v>13500</v>
      </c>
      <c r="AC351" s="197" t="n">
        <v>18000</v>
      </c>
      <c r="AD351" s="197" t="n">
        <v>18000</v>
      </c>
      <c r="AE351" s="197"/>
      <c r="AF351" s="197"/>
      <c r="AG351" s="198" t="n">
        <f aca="false">SUM(AD351+AE351-AF351)</f>
        <v>18000</v>
      </c>
      <c r="AH351" s="197" t="n">
        <v>7000</v>
      </c>
      <c r="AI351" s="197" t="n">
        <v>18000</v>
      </c>
      <c r="AJ351" s="129" t="n">
        <v>18000</v>
      </c>
      <c r="AK351" s="197" t="n">
        <v>18000</v>
      </c>
      <c r="AL351" s="197"/>
      <c r="AM351" s="197"/>
      <c r="AN351" s="129" t="n">
        <f aca="false">SUM(AK351+AL351-AM351)</f>
        <v>18000</v>
      </c>
      <c r="AO351" s="176" t="n">
        <f aca="false">SUM(AN351/$AN$2)</f>
        <v>2389.01055146327</v>
      </c>
      <c r="AP351" s="131" t="n">
        <v>18000</v>
      </c>
      <c r="AQ351" s="131"/>
      <c r="AR351" s="176" t="n">
        <f aca="false">SUM(AP351/$AN$2)</f>
        <v>2389.01055146327</v>
      </c>
      <c r="AS351" s="131"/>
      <c r="AT351" s="131"/>
      <c r="AU351" s="176" t="n">
        <v>1397.25</v>
      </c>
      <c r="AV351" s="177" t="n">
        <f aca="false">SUM(AU351/AR351*100)</f>
        <v>58.48655625</v>
      </c>
      <c r="BA351" s="176" t="n">
        <v>1397.25</v>
      </c>
      <c r="BB351" s="19" t="n">
        <f aca="false">SUM(AW351+AX351+AY351+AZ351+BA351)</f>
        <v>1397.25</v>
      </c>
      <c r="BC351" s="143" t="n">
        <f aca="false">SUM(AU351-BB351)</f>
        <v>0</v>
      </c>
    </row>
    <row r="352" customFormat="false" ht="12.75" hidden="false" customHeight="false" outlineLevel="0" collapsed="false">
      <c r="A352" s="193"/>
      <c r="B352" s="194"/>
      <c r="C352" s="194"/>
      <c r="D352" s="194"/>
      <c r="E352" s="194"/>
      <c r="F352" s="194"/>
      <c r="G352" s="194"/>
      <c r="H352" s="194"/>
      <c r="I352" s="195" t="n">
        <v>38112</v>
      </c>
      <c r="J352" s="196" t="s">
        <v>483</v>
      </c>
      <c r="K352" s="197"/>
      <c r="L352" s="197"/>
      <c r="M352" s="197"/>
      <c r="N352" s="197"/>
      <c r="O352" s="197"/>
      <c r="P352" s="197"/>
      <c r="Q352" s="197"/>
      <c r="R352" s="197"/>
      <c r="S352" s="197"/>
      <c r="T352" s="197"/>
      <c r="U352" s="197"/>
      <c r="V352" s="176"/>
      <c r="W352" s="188"/>
      <c r="X352" s="197"/>
      <c r="Y352" s="197" t="n">
        <v>6000</v>
      </c>
      <c r="Z352" s="197" t="n">
        <v>9000</v>
      </c>
      <c r="AA352" s="197" t="n">
        <v>9000</v>
      </c>
      <c r="AB352" s="197" t="n">
        <v>5000</v>
      </c>
      <c r="AC352" s="197" t="n">
        <v>9000</v>
      </c>
      <c r="AD352" s="197" t="n">
        <v>9000</v>
      </c>
      <c r="AE352" s="197"/>
      <c r="AF352" s="197"/>
      <c r="AG352" s="198" t="n">
        <f aca="false">SUM(AD352+AE352-AF352)</f>
        <v>9000</v>
      </c>
      <c r="AH352" s="197" t="n">
        <v>6000</v>
      </c>
      <c r="AI352" s="197" t="n">
        <v>9000</v>
      </c>
      <c r="AJ352" s="129" t="n">
        <v>4000</v>
      </c>
      <c r="AK352" s="197" t="n">
        <v>9000</v>
      </c>
      <c r="AL352" s="197"/>
      <c r="AM352" s="197"/>
      <c r="AN352" s="129" t="n">
        <f aca="false">SUM(AK352+AL352-AM352)</f>
        <v>9000</v>
      </c>
      <c r="AO352" s="176" t="n">
        <f aca="false">SUM(AN352/$AN$2)</f>
        <v>1194.50527573163</v>
      </c>
      <c r="AP352" s="131" t="n">
        <v>13000</v>
      </c>
      <c r="AQ352" s="131"/>
      <c r="AR352" s="176" t="n">
        <f aca="false">SUM(AP352/$AN$2)</f>
        <v>1725.39650939014</v>
      </c>
      <c r="AS352" s="131"/>
      <c r="AT352" s="131"/>
      <c r="AU352" s="176" t="n">
        <v>0</v>
      </c>
      <c r="AV352" s="177" t="n">
        <f aca="false">SUM(AU352/AR352*100)</f>
        <v>0</v>
      </c>
      <c r="BA352" s="176" t="n">
        <v>0</v>
      </c>
      <c r="BB352" s="19" t="n">
        <f aca="false">SUM(AW352+AX352+AY352+AZ352+BA352)</f>
        <v>0</v>
      </c>
      <c r="BC352" s="143" t="n">
        <f aca="false">SUM(AU352-BB352)</f>
        <v>0</v>
      </c>
    </row>
    <row r="353" s="223" customFormat="true" ht="12.75" hidden="false" customHeight="false" outlineLevel="0" collapsed="false">
      <c r="A353" s="184" t="s">
        <v>484</v>
      </c>
      <c r="B353" s="200"/>
      <c r="C353" s="200"/>
      <c r="D353" s="200"/>
      <c r="E353" s="200"/>
      <c r="F353" s="200"/>
      <c r="G353" s="200"/>
      <c r="H353" s="200"/>
      <c r="I353" s="180" t="s">
        <v>485</v>
      </c>
      <c r="J353" s="181" t="s">
        <v>486</v>
      </c>
      <c r="K353" s="182" t="n">
        <f aca="false">SUM(K354)</f>
        <v>0</v>
      </c>
      <c r="L353" s="182" t="n">
        <f aca="false">SUM(L354)</f>
        <v>105000</v>
      </c>
      <c r="M353" s="182" t="n">
        <f aca="false">SUM(M354)</f>
        <v>105000</v>
      </c>
      <c r="N353" s="182" t="n">
        <f aca="false">SUM(N354)</f>
        <v>8000</v>
      </c>
      <c r="O353" s="182" t="n">
        <f aca="false">SUM(O354)</f>
        <v>8000</v>
      </c>
      <c r="P353" s="182" t="n">
        <f aca="false">SUM(P354)</f>
        <v>10000</v>
      </c>
      <c r="Q353" s="182" t="n">
        <f aca="false">SUM(Q354)</f>
        <v>10000</v>
      </c>
      <c r="R353" s="182" t="n">
        <f aca="false">SUM(R354)</f>
        <v>1000</v>
      </c>
      <c r="S353" s="182" t="n">
        <f aca="false">SUM(S354)</f>
        <v>10000</v>
      </c>
      <c r="T353" s="182" t="n">
        <f aca="false">SUM(T354)</f>
        <v>3000</v>
      </c>
      <c r="U353" s="182" t="n">
        <f aca="false">SUM(U354)</f>
        <v>0</v>
      </c>
      <c r="V353" s="182" t="n">
        <f aca="false">SUM(V354)</f>
        <v>100</v>
      </c>
      <c r="W353" s="182" t="n">
        <f aca="false">SUM(W354)</f>
        <v>10000</v>
      </c>
      <c r="X353" s="182" t="n">
        <f aca="false">SUM(X354)</f>
        <v>40000</v>
      </c>
      <c r="Y353" s="182" t="n">
        <f aca="false">SUM(Y354)</f>
        <v>30000</v>
      </c>
      <c r="Z353" s="182" t="n">
        <f aca="false">SUM(Z354)</f>
        <v>30000</v>
      </c>
      <c r="AA353" s="182" t="n">
        <f aca="false">SUM(AA354)</f>
        <v>35000</v>
      </c>
      <c r="AB353" s="182" t="n">
        <f aca="false">SUM(AB354)</f>
        <v>18000</v>
      </c>
      <c r="AC353" s="182" t="n">
        <f aca="false">SUM(AC354)</f>
        <v>315000</v>
      </c>
      <c r="AD353" s="182" t="n">
        <f aca="false">SUM(AD354)</f>
        <v>290000</v>
      </c>
      <c r="AE353" s="182" t="n">
        <f aca="false">SUM(AE354)</f>
        <v>0</v>
      </c>
      <c r="AF353" s="182" t="n">
        <f aca="false">SUM(AF354)</f>
        <v>0</v>
      </c>
      <c r="AG353" s="182" t="n">
        <f aca="false">SUM(AG354)</f>
        <v>290000</v>
      </c>
      <c r="AH353" s="182" t="n">
        <f aca="false">SUM(AH354)</f>
        <v>133000</v>
      </c>
      <c r="AI353" s="182" t="n">
        <f aca="false">SUM(AI354)</f>
        <v>555000</v>
      </c>
      <c r="AJ353" s="182" t="n">
        <f aca="false">SUM(AJ354)</f>
        <v>0</v>
      </c>
      <c r="AK353" s="182" t="n">
        <f aca="false">SUM(AK354)</f>
        <v>555000</v>
      </c>
      <c r="AL353" s="182" t="n">
        <f aca="false">SUM(AL354)</f>
        <v>0</v>
      </c>
      <c r="AM353" s="182" t="n">
        <f aca="false">SUM(AM354)</f>
        <v>150000</v>
      </c>
      <c r="AN353" s="182" t="n">
        <f aca="false">SUM(AN354)</f>
        <v>405000</v>
      </c>
      <c r="AO353" s="176" t="n">
        <f aca="false">SUM(AN353/$AN$2)</f>
        <v>53752.7374079235</v>
      </c>
      <c r="AP353" s="183" t="n">
        <f aca="false">SUM(AP354)</f>
        <v>260000</v>
      </c>
      <c r="AQ353" s="183" t="n">
        <f aca="false">SUM(AQ354)</f>
        <v>0</v>
      </c>
      <c r="AR353" s="176" t="n">
        <f aca="false">SUM(AP353/$AN$2)</f>
        <v>34507.9301878028</v>
      </c>
      <c r="AS353" s="183" t="n">
        <f aca="false">SUM(AS354)</f>
        <v>370000</v>
      </c>
      <c r="AT353" s="183" t="n">
        <f aca="false">SUM(AT354)</f>
        <v>0</v>
      </c>
      <c r="AU353" s="176" t="n">
        <f aca="false">SUM(AU354)</f>
        <v>18354.45</v>
      </c>
      <c r="AV353" s="177" t="n">
        <f aca="false">SUM(AU353/AR353*100)</f>
        <v>53.1890782788462</v>
      </c>
      <c r="AW353" s="222"/>
      <c r="AX353" s="222"/>
      <c r="AY353" s="222"/>
      <c r="AZ353" s="222"/>
      <c r="BA353" s="222"/>
      <c r="BB353" s="19" t="n">
        <f aca="false">SUM(AW353+AX353+AY353+AZ353+BA353)</f>
        <v>0</v>
      </c>
      <c r="BC353" s="143" t="n">
        <f aca="false">SUM(AU353-BB353)</f>
        <v>18354.45</v>
      </c>
    </row>
    <row r="354" s="223" customFormat="true" ht="12.75" hidden="false" customHeight="false" outlineLevel="0" collapsed="false">
      <c r="A354" s="178" t="s">
        <v>487</v>
      </c>
      <c r="B354" s="172"/>
      <c r="C354" s="172"/>
      <c r="D354" s="172"/>
      <c r="E354" s="172"/>
      <c r="F354" s="172"/>
      <c r="G354" s="172"/>
      <c r="H354" s="172"/>
      <c r="I354" s="185" t="s">
        <v>207</v>
      </c>
      <c r="J354" s="186" t="s">
        <v>486</v>
      </c>
      <c r="K354" s="187" t="n">
        <f aca="false">SUM(K355)</f>
        <v>0</v>
      </c>
      <c r="L354" s="187" t="n">
        <f aca="false">SUM(L355)</f>
        <v>105000</v>
      </c>
      <c r="M354" s="187" t="n">
        <f aca="false">SUM(M355)</f>
        <v>105000</v>
      </c>
      <c r="N354" s="187" t="n">
        <f aca="false">SUM(N355)</f>
        <v>8000</v>
      </c>
      <c r="O354" s="187" t="n">
        <f aca="false">SUM(O355)</f>
        <v>8000</v>
      </c>
      <c r="P354" s="187" t="n">
        <f aca="false">SUM(P355)</f>
        <v>10000</v>
      </c>
      <c r="Q354" s="187" t="n">
        <f aca="false">SUM(Q355)</f>
        <v>10000</v>
      </c>
      <c r="R354" s="187" t="n">
        <f aca="false">SUM(R355)</f>
        <v>1000</v>
      </c>
      <c r="S354" s="187" t="n">
        <f aca="false">SUM(S355)</f>
        <v>10000</v>
      </c>
      <c r="T354" s="187" t="n">
        <f aca="false">SUM(T355)</f>
        <v>3000</v>
      </c>
      <c r="U354" s="187" t="n">
        <f aca="false">SUM(U355)</f>
        <v>0</v>
      </c>
      <c r="V354" s="187" t="n">
        <f aca="false">SUM(V355)</f>
        <v>100</v>
      </c>
      <c r="W354" s="187" t="n">
        <f aca="false">SUM(W355)</f>
        <v>10000</v>
      </c>
      <c r="X354" s="187" t="n">
        <f aca="false">SUM(X355)</f>
        <v>40000</v>
      </c>
      <c r="Y354" s="187" t="n">
        <f aca="false">SUM(Y355)</f>
        <v>30000</v>
      </c>
      <c r="Z354" s="187" t="n">
        <f aca="false">SUM(Z355)</f>
        <v>30000</v>
      </c>
      <c r="AA354" s="187" t="n">
        <f aca="false">SUM(AA355)</f>
        <v>35000</v>
      </c>
      <c r="AB354" s="187" t="n">
        <f aca="false">SUM(AB355)</f>
        <v>18000</v>
      </c>
      <c r="AC354" s="187" t="n">
        <f aca="false">SUM(AC355)</f>
        <v>315000</v>
      </c>
      <c r="AD354" s="187" t="n">
        <f aca="false">SUM(AD355)</f>
        <v>290000</v>
      </c>
      <c r="AE354" s="187" t="n">
        <f aca="false">SUM(AE355)</f>
        <v>0</v>
      </c>
      <c r="AF354" s="187" t="n">
        <f aca="false">SUM(AF355)</f>
        <v>0</v>
      </c>
      <c r="AG354" s="187" t="n">
        <f aca="false">SUM(AG355)</f>
        <v>290000</v>
      </c>
      <c r="AH354" s="187" t="n">
        <f aca="false">SUM(AH355)</f>
        <v>133000</v>
      </c>
      <c r="AI354" s="187" t="n">
        <f aca="false">SUM(AI355)</f>
        <v>555000</v>
      </c>
      <c r="AJ354" s="187" t="n">
        <f aca="false">SUM(AJ355)</f>
        <v>0</v>
      </c>
      <c r="AK354" s="187" t="n">
        <f aca="false">SUM(AK355)</f>
        <v>555000</v>
      </c>
      <c r="AL354" s="187" t="n">
        <f aca="false">SUM(AL355)</f>
        <v>0</v>
      </c>
      <c r="AM354" s="187" t="n">
        <f aca="false">SUM(AM355)</f>
        <v>150000</v>
      </c>
      <c r="AN354" s="187" t="n">
        <f aca="false">SUM(AN355)</f>
        <v>405000</v>
      </c>
      <c r="AO354" s="176" t="n">
        <f aca="false">SUM(AN354/$AN$2)</f>
        <v>53752.7374079235</v>
      </c>
      <c r="AP354" s="188" t="n">
        <f aca="false">SUM(AP355)</f>
        <v>260000</v>
      </c>
      <c r="AQ354" s="188" t="n">
        <f aca="false">SUM(AQ355)</f>
        <v>0</v>
      </c>
      <c r="AR354" s="176" t="n">
        <f aca="false">SUM(AP354/$AN$2)</f>
        <v>34507.9301878028</v>
      </c>
      <c r="AS354" s="188" t="n">
        <f aca="false">SUM(AS355)</f>
        <v>370000</v>
      </c>
      <c r="AT354" s="188" t="n">
        <f aca="false">SUM(AT355)</f>
        <v>0</v>
      </c>
      <c r="AU354" s="176" t="n">
        <f aca="false">SUM(AU355)</f>
        <v>18354.45</v>
      </c>
      <c r="AV354" s="177" t="n">
        <f aca="false">SUM(AU354/AR354*100)</f>
        <v>53.1890782788462</v>
      </c>
      <c r="AW354" s="222"/>
      <c r="AX354" s="222"/>
      <c r="AY354" s="222"/>
      <c r="AZ354" s="222"/>
      <c r="BA354" s="222"/>
      <c r="BB354" s="19" t="n">
        <f aca="false">SUM(AW354+AX354+AY354+AZ354+BA354)</f>
        <v>0</v>
      </c>
      <c r="BC354" s="143" t="n">
        <f aca="false">SUM(AU354-BB354)</f>
        <v>18354.45</v>
      </c>
    </row>
    <row r="355" s="223" customFormat="true" ht="12.75" hidden="false" customHeight="false" outlineLevel="0" collapsed="false">
      <c r="A355" s="178"/>
      <c r="B355" s="172"/>
      <c r="C355" s="172"/>
      <c r="D355" s="172"/>
      <c r="E355" s="172"/>
      <c r="F355" s="172"/>
      <c r="G355" s="172"/>
      <c r="H355" s="172"/>
      <c r="I355" s="185" t="s">
        <v>488</v>
      </c>
      <c r="J355" s="186"/>
      <c r="K355" s="187" t="n">
        <f aca="false">SUM(K357)</f>
        <v>0</v>
      </c>
      <c r="L355" s="187" t="n">
        <f aca="false">SUM(L357)</f>
        <v>105000</v>
      </c>
      <c r="M355" s="187" t="n">
        <f aca="false">SUM(M357)</f>
        <v>105000</v>
      </c>
      <c r="N355" s="187" t="n">
        <f aca="false">SUM(N357)</f>
        <v>8000</v>
      </c>
      <c r="O355" s="187" t="n">
        <f aca="false">SUM(O357)</f>
        <v>8000</v>
      </c>
      <c r="P355" s="187" t="n">
        <f aca="false">SUM(P357)</f>
        <v>10000</v>
      </c>
      <c r="Q355" s="187" t="n">
        <f aca="false">SUM(Q357)</f>
        <v>10000</v>
      </c>
      <c r="R355" s="187" t="n">
        <f aca="false">SUM(R357)</f>
        <v>1000</v>
      </c>
      <c r="S355" s="187" t="n">
        <f aca="false">SUM(S357)</f>
        <v>10000</v>
      </c>
      <c r="T355" s="187" t="n">
        <f aca="false">SUM(T357)</f>
        <v>3000</v>
      </c>
      <c r="U355" s="187" t="n">
        <f aca="false">SUM(U357)</f>
        <v>0</v>
      </c>
      <c r="V355" s="187" t="n">
        <f aca="false">SUM(V357)</f>
        <v>100</v>
      </c>
      <c r="W355" s="187" t="n">
        <f aca="false">SUM(W357)</f>
        <v>10000</v>
      </c>
      <c r="X355" s="187" t="n">
        <f aca="false">SUM(X357)</f>
        <v>40000</v>
      </c>
      <c r="Y355" s="187" t="n">
        <f aca="false">SUM(Y357)</f>
        <v>30000</v>
      </c>
      <c r="Z355" s="187" t="n">
        <f aca="false">SUM(Z357)</f>
        <v>30000</v>
      </c>
      <c r="AA355" s="187" t="n">
        <f aca="false">SUM(AA357)</f>
        <v>35000</v>
      </c>
      <c r="AB355" s="187" t="n">
        <f aca="false">SUM(AB357)</f>
        <v>18000</v>
      </c>
      <c r="AC355" s="187" t="n">
        <f aca="false">SUM(AC357)</f>
        <v>315000</v>
      </c>
      <c r="AD355" s="187" t="n">
        <f aca="false">SUM(AD357)</f>
        <v>290000</v>
      </c>
      <c r="AE355" s="187" t="n">
        <f aca="false">SUM(AE357)</f>
        <v>0</v>
      </c>
      <c r="AF355" s="187" t="n">
        <f aca="false">SUM(AF357)</f>
        <v>0</v>
      </c>
      <c r="AG355" s="187" t="n">
        <f aca="false">SUM(AG357)</f>
        <v>290000</v>
      </c>
      <c r="AH355" s="187" t="n">
        <f aca="false">SUM(AH357)</f>
        <v>133000</v>
      </c>
      <c r="AI355" s="187" t="n">
        <f aca="false">SUM(AI357)</f>
        <v>555000</v>
      </c>
      <c r="AJ355" s="187" t="n">
        <f aca="false">SUM(AJ357)</f>
        <v>0</v>
      </c>
      <c r="AK355" s="187" t="n">
        <f aca="false">SUM(AK357)</f>
        <v>555000</v>
      </c>
      <c r="AL355" s="187" t="n">
        <f aca="false">SUM(AL357)</f>
        <v>0</v>
      </c>
      <c r="AM355" s="187" t="n">
        <f aca="false">SUM(AM357)</f>
        <v>150000</v>
      </c>
      <c r="AN355" s="187" t="n">
        <f aca="false">SUM(AN357)</f>
        <v>405000</v>
      </c>
      <c r="AO355" s="176" t="n">
        <f aca="false">SUM(AN355/$AN$2)</f>
        <v>53752.7374079235</v>
      </c>
      <c r="AP355" s="188" t="n">
        <f aca="false">SUM(AP357)</f>
        <v>260000</v>
      </c>
      <c r="AQ355" s="188" t="n">
        <f aca="false">SUM(AQ357)</f>
        <v>0</v>
      </c>
      <c r="AR355" s="176" t="n">
        <f aca="false">SUM(AP355/$AN$2)</f>
        <v>34507.9301878028</v>
      </c>
      <c r="AS355" s="188" t="n">
        <f aca="false">SUM(AS357)</f>
        <v>370000</v>
      </c>
      <c r="AT355" s="188" t="n">
        <f aca="false">SUM(AT357)</f>
        <v>0</v>
      </c>
      <c r="AU355" s="176" t="n">
        <f aca="false">SUM(AU356)</f>
        <v>18354.45</v>
      </c>
      <c r="AV355" s="177" t="n">
        <f aca="false">SUM(AU355/AR355*100)</f>
        <v>53.1890782788462</v>
      </c>
      <c r="AW355" s="222"/>
      <c r="AX355" s="222"/>
      <c r="AY355" s="222"/>
      <c r="AZ355" s="222"/>
      <c r="BA355" s="222"/>
      <c r="BB355" s="19" t="n">
        <f aca="false">SUM(AW355+AX355+AY355+AZ355+BA355)</f>
        <v>0</v>
      </c>
      <c r="BC355" s="143" t="n">
        <f aca="false">SUM(AU355-BB355)</f>
        <v>18354.45</v>
      </c>
    </row>
    <row r="356" s="223" customFormat="true" ht="12.75" hidden="false" customHeight="false" outlineLevel="0" collapsed="false">
      <c r="A356" s="178"/>
      <c r="B356" s="172" t="s">
        <v>229</v>
      </c>
      <c r="C356" s="172"/>
      <c r="D356" s="172"/>
      <c r="E356" s="172"/>
      <c r="F356" s="172"/>
      <c r="G356" s="172"/>
      <c r="H356" s="172"/>
      <c r="I356" s="201" t="s">
        <v>230</v>
      </c>
      <c r="J356" s="186" t="s">
        <v>28</v>
      </c>
      <c r="K356" s="187"/>
      <c r="L356" s="187"/>
      <c r="M356" s="187"/>
      <c r="N356" s="187"/>
      <c r="O356" s="187"/>
      <c r="P356" s="187"/>
      <c r="Q356" s="187"/>
      <c r="R356" s="187"/>
      <c r="S356" s="187"/>
      <c r="T356" s="187"/>
      <c r="U356" s="187"/>
      <c r="V356" s="187"/>
      <c r="W356" s="187"/>
      <c r="X356" s="187"/>
      <c r="Y356" s="187"/>
      <c r="Z356" s="187"/>
      <c r="AA356" s="187"/>
      <c r="AB356" s="187"/>
      <c r="AC356" s="187"/>
      <c r="AD356" s="187"/>
      <c r="AE356" s="187"/>
      <c r="AF356" s="187"/>
      <c r="AG356" s="187"/>
      <c r="AH356" s="187"/>
      <c r="AI356" s="187"/>
      <c r="AJ356" s="187"/>
      <c r="AK356" s="187"/>
      <c r="AL356" s="187"/>
      <c r="AM356" s="187"/>
      <c r="AN356" s="187"/>
      <c r="AO356" s="176" t="n">
        <f aca="false">SUM(AN356/$AN$2)</f>
        <v>0</v>
      </c>
      <c r="AP356" s="188" t="n">
        <v>260000</v>
      </c>
      <c r="AQ356" s="188"/>
      <c r="AR356" s="176" t="n">
        <f aca="false">SUM(AP356/$AN$2)</f>
        <v>34507.9301878028</v>
      </c>
      <c r="AS356" s="188" t="n">
        <v>370000</v>
      </c>
      <c r="AT356" s="188"/>
      <c r="AU356" s="176" t="n">
        <f aca="false">SUM(AU357)</f>
        <v>18354.45</v>
      </c>
      <c r="AV356" s="177" t="n">
        <f aca="false">SUM(AU356/AR356*100)</f>
        <v>53.1890782788462</v>
      </c>
      <c r="AW356" s="222"/>
      <c r="AX356" s="222"/>
      <c r="AY356" s="222"/>
      <c r="AZ356" s="222"/>
      <c r="BA356" s="222"/>
      <c r="BB356" s="19"/>
      <c r="BC356" s="143" t="n">
        <f aca="false">SUM(AU356-BB356)</f>
        <v>18354.45</v>
      </c>
    </row>
    <row r="357" s="92" customFormat="true" ht="12.75" hidden="false" customHeight="false" outlineLevel="0" collapsed="false">
      <c r="A357" s="224"/>
      <c r="B357" s="225"/>
      <c r="C357" s="225"/>
      <c r="D357" s="225"/>
      <c r="E357" s="225"/>
      <c r="F357" s="225"/>
      <c r="G357" s="225"/>
      <c r="H357" s="225"/>
      <c r="I357" s="226" t="n">
        <v>3</v>
      </c>
      <c r="J357" s="227" t="s">
        <v>64</v>
      </c>
      <c r="K357" s="176" t="n">
        <f aca="false">SUM(K358)</f>
        <v>0</v>
      </c>
      <c r="L357" s="176" t="n">
        <f aca="false">SUM(L358)</f>
        <v>105000</v>
      </c>
      <c r="M357" s="176" t="n">
        <f aca="false">SUM(M358)</f>
        <v>105000</v>
      </c>
      <c r="N357" s="176" t="n">
        <f aca="false">SUM(N358)</f>
        <v>8000</v>
      </c>
      <c r="O357" s="176" t="n">
        <f aca="false">SUM(O358)</f>
        <v>8000</v>
      </c>
      <c r="P357" s="176" t="n">
        <f aca="false">SUM(P358)</f>
        <v>10000</v>
      </c>
      <c r="Q357" s="176" t="n">
        <f aca="false">SUM(Q358)</f>
        <v>10000</v>
      </c>
      <c r="R357" s="176" t="n">
        <f aca="false">SUM(R358)</f>
        <v>1000</v>
      </c>
      <c r="S357" s="176" t="n">
        <f aca="false">SUM(S358)</f>
        <v>10000</v>
      </c>
      <c r="T357" s="176" t="n">
        <f aca="false">SUM(T358)</f>
        <v>3000</v>
      </c>
      <c r="U357" s="176" t="n">
        <f aca="false">SUM(U358)</f>
        <v>0</v>
      </c>
      <c r="V357" s="176" t="n">
        <f aca="false">SUM(V358)</f>
        <v>100</v>
      </c>
      <c r="W357" s="176" t="n">
        <f aca="false">SUM(W358)</f>
        <v>10000</v>
      </c>
      <c r="X357" s="176" t="n">
        <f aca="false">SUM(X358)</f>
        <v>40000</v>
      </c>
      <c r="Y357" s="176" t="n">
        <f aca="false">SUM(Y358)</f>
        <v>30000</v>
      </c>
      <c r="Z357" s="176" t="n">
        <f aca="false">SUM(Z358)</f>
        <v>30000</v>
      </c>
      <c r="AA357" s="176" t="n">
        <f aca="false">SUM(AA358)</f>
        <v>35000</v>
      </c>
      <c r="AB357" s="176" t="n">
        <f aca="false">SUM(AB358)</f>
        <v>18000</v>
      </c>
      <c r="AC357" s="176" t="n">
        <f aca="false">SUM(AC358)</f>
        <v>315000</v>
      </c>
      <c r="AD357" s="176" t="n">
        <f aca="false">SUM(AD358)</f>
        <v>290000</v>
      </c>
      <c r="AE357" s="176" t="n">
        <f aca="false">SUM(AE358)</f>
        <v>0</v>
      </c>
      <c r="AF357" s="176" t="n">
        <f aca="false">SUM(AF358)</f>
        <v>0</v>
      </c>
      <c r="AG357" s="176" t="n">
        <f aca="false">SUM(AG358)</f>
        <v>290000</v>
      </c>
      <c r="AH357" s="176" t="n">
        <f aca="false">SUM(AH358)</f>
        <v>133000</v>
      </c>
      <c r="AI357" s="176" t="n">
        <f aca="false">SUM(AI358)</f>
        <v>555000</v>
      </c>
      <c r="AJ357" s="176" t="n">
        <f aca="false">SUM(AJ358)</f>
        <v>0</v>
      </c>
      <c r="AK357" s="176" t="n">
        <f aca="false">SUM(AK358+AK363)</f>
        <v>555000</v>
      </c>
      <c r="AL357" s="176" t="n">
        <f aca="false">SUM(AL358+AL363)</f>
        <v>0</v>
      </c>
      <c r="AM357" s="176" t="n">
        <f aca="false">SUM(AM358+AM363)</f>
        <v>150000</v>
      </c>
      <c r="AN357" s="176" t="n">
        <f aca="false">SUM(AN358+AN363)</f>
        <v>405000</v>
      </c>
      <c r="AO357" s="176" t="n">
        <f aca="false">SUM(AN357/$AN$2)</f>
        <v>53752.7374079235</v>
      </c>
      <c r="AP357" s="176" t="n">
        <f aca="false">SUM(AP358+AP363)</f>
        <v>260000</v>
      </c>
      <c r="AQ357" s="176" t="n">
        <f aca="false">SUM(AQ358+AQ363)</f>
        <v>0</v>
      </c>
      <c r="AR357" s="176" t="n">
        <f aca="false">SUM(AP357/$AN$2)</f>
        <v>34507.9301878028</v>
      </c>
      <c r="AS357" s="176" t="n">
        <f aca="false">SUM(AS358+AS363)</f>
        <v>370000</v>
      </c>
      <c r="AT357" s="176" t="n">
        <f aca="false">SUM(AT358+AT363)</f>
        <v>0</v>
      </c>
      <c r="AU357" s="176" t="n">
        <f aca="false">SUM(AU358+AU363)</f>
        <v>18354.45</v>
      </c>
      <c r="AV357" s="177" t="n">
        <f aca="false">SUM(AU357/AR357*100)</f>
        <v>53.1890782788462</v>
      </c>
      <c r="AW357" s="93"/>
      <c r="AX357" s="93"/>
      <c r="AY357" s="93"/>
      <c r="AZ357" s="93"/>
      <c r="BA357" s="93"/>
      <c r="BB357" s="19" t="n">
        <f aca="false">SUM(AW357+AX357+AY357+AZ357+BA357)</f>
        <v>0</v>
      </c>
      <c r="BC357" s="143" t="n">
        <f aca="false">SUM(AU357-BB357)</f>
        <v>18354.45</v>
      </c>
    </row>
    <row r="358" s="92" customFormat="true" ht="12.75" hidden="false" customHeight="false" outlineLevel="0" collapsed="false">
      <c r="A358" s="224"/>
      <c r="B358" s="225"/>
      <c r="C358" s="225"/>
      <c r="D358" s="225"/>
      <c r="E358" s="225"/>
      <c r="F358" s="225"/>
      <c r="G358" s="225"/>
      <c r="H358" s="225"/>
      <c r="I358" s="226" t="n">
        <v>37</v>
      </c>
      <c r="J358" s="227" t="s">
        <v>359</v>
      </c>
      <c r="K358" s="176" t="n">
        <f aca="false">SUM(K359)</f>
        <v>0</v>
      </c>
      <c r="L358" s="176" t="n">
        <f aca="false">SUM(L359)</f>
        <v>105000</v>
      </c>
      <c r="M358" s="176" t="n">
        <f aca="false">SUM(M359)</f>
        <v>105000</v>
      </c>
      <c r="N358" s="176" t="n">
        <f aca="false">SUM(N359)</f>
        <v>8000</v>
      </c>
      <c r="O358" s="176" t="n">
        <f aca="false">SUM(O359)</f>
        <v>8000</v>
      </c>
      <c r="P358" s="176" t="n">
        <f aca="false">SUM(P359)</f>
        <v>10000</v>
      </c>
      <c r="Q358" s="176" t="n">
        <f aca="false">SUM(Q359)</f>
        <v>10000</v>
      </c>
      <c r="R358" s="176" t="n">
        <f aca="false">SUM(R359)</f>
        <v>1000</v>
      </c>
      <c r="S358" s="176" t="n">
        <f aca="false">SUM(S359)</f>
        <v>10000</v>
      </c>
      <c r="T358" s="176" t="n">
        <f aca="false">SUM(T359)</f>
        <v>3000</v>
      </c>
      <c r="U358" s="176" t="n">
        <f aca="false">SUM(U359)</f>
        <v>0</v>
      </c>
      <c r="V358" s="176" t="n">
        <f aca="false">SUM(V359)</f>
        <v>100</v>
      </c>
      <c r="W358" s="176" t="n">
        <f aca="false">SUM(W359)</f>
        <v>10000</v>
      </c>
      <c r="X358" s="176" t="n">
        <f aca="false">SUM(X359)</f>
        <v>40000</v>
      </c>
      <c r="Y358" s="176" t="n">
        <f aca="false">SUM(Y359)</f>
        <v>30000</v>
      </c>
      <c r="Z358" s="176" t="n">
        <f aca="false">SUM(Z359)</f>
        <v>30000</v>
      </c>
      <c r="AA358" s="176" t="n">
        <f aca="false">SUM(AA359)</f>
        <v>35000</v>
      </c>
      <c r="AB358" s="176" t="n">
        <f aca="false">SUM(AB359)</f>
        <v>18000</v>
      </c>
      <c r="AC358" s="176" t="n">
        <f aca="false">SUM(AC359)</f>
        <v>315000</v>
      </c>
      <c r="AD358" s="176" t="n">
        <f aca="false">SUM(AD359)</f>
        <v>290000</v>
      </c>
      <c r="AE358" s="176" t="n">
        <f aca="false">SUM(AE359)</f>
        <v>0</v>
      </c>
      <c r="AF358" s="176" t="n">
        <f aca="false">SUM(AF359)</f>
        <v>0</v>
      </c>
      <c r="AG358" s="176" t="n">
        <f aca="false">SUM(AG359)</f>
        <v>290000</v>
      </c>
      <c r="AH358" s="176" t="n">
        <f aca="false">SUM(AH359)</f>
        <v>133000</v>
      </c>
      <c r="AI358" s="176" t="n">
        <f aca="false">SUM(AI359)</f>
        <v>555000</v>
      </c>
      <c r="AJ358" s="176" t="n">
        <f aca="false">SUM(AJ359)</f>
        <v>0</v>
      </c>
      <c r="AK358" s="176" t="n">
        <f aca="false">SUM(AK359)</f>
        <v>305000</v>
      </c>
      <c r="AL358" s="176" t="n">
        <f aca="false">SUM(AL359)</f>
        <v>0</v>
      </c>
      <c r="AM358" s="176" t="n">
        <f aca="false">SUM(AM359)</f>
        <v>150000</v>
      </c>
      <c r="AN358" s="176" t="n">
        <f aca="false">SUM(AN359)</f>
        <v>155000</v>
      </c>
      <c r="AO358" s="176" t="n">
        <f aca="false">SUM(AN358/$AN$2)</f>
        <v>20572.035304267</v>
      </c>
      <c r="AP358" s="176" t="n">
        <f aca="false">SUM(AP359)</f>
        <v>160000</v>
      </c>
      <c r="AQ358" s="176"/>
      <c r="AR358" s="176" t="n">
        <f aca="false">SUM(AP358/$AN$2)</f>
        <v>21235.6493463402</v>
      </c>
      <c r="AS358" s="176" t="n">
        <v>170000</v>
      </c>
      <c r="AT358" s="176"/>
      <c r="AU358" s="176" t="n">
        <f aca="false">SUM(AU359)</f>
        <v>8700</v>
      </c>
      <c r="AV358" s="177" t="n">
        <f aca="false">SUM(AU358/AR358*100)</f>
        <v>40.96884375</v>
      </c>
      <c r="AW358" s="93"/>
      <c r="AX358" s="93"/>
      <c r="AY358" s="93"/>
      <c r="AZ358" s="93"/>
      <c r="BA358" s="93"/>
      <c r="BB358" s="19" t="n">
        <f aca="false">SUM(AW358+AX358+AY358+AZ358+BA358)</f>
        <v>0</v>
      </c>
      <c r="BC358" s="143" t="n">
        <f aca="false">SUM(AU358-BB358)</f>
        <v>8700</v>
      </c>
    </row>
    <row r="359" s="92" customFormat="true" ht="12.75" hidden="false" customHeight="false" outlineLevel="0" collapsed="false">
      <c r="A359" s="207"/>
      <c r="B359" s="208" t="s">
        <v>83</v>
      </c>
      <c r="C359" s="208"/>
      <c r="D359" s="208"/>
      <c r="E359" s="208"/>
      <c r="F359" s="208"/>
      <c r="G359" s="208"/>
      <c r="H359" s="208"/>
      <c r="I359" s="206" t="n">
        <v>372</v>
      </c>
      <c r="J359" s="203" t="s">
        <v>421</v>
      </c>
      <c r="K359" s="188" t="n">
        <f aca="false">SUM(K360)</f>
        <v>0</v>
      </c>
      <c r="L359" s="188" t="n">
        <f aca="false">SUM(L360)</f>
        <v>105000</v>
      </c>
      <c r="M359" s="188" t="n">
        <f aca="false">SUM(M360)</f>
        <v>105000</v>
      </c>
      <c r="N359" s="188" t="n">
        <f aca="false">SUM(N360)</f>
        <v>8000</v>
      </c>
      <c r="O359" s="188" t="n">
        <f aca="false">SUM(O360)</f>
        <v>8000</v>
      </c>
      <c r="P359" s="188" t="n">
        <f aca="false">SUM(P360)</f>
        <v>10000</v>
      </c>
      <c r="Q359" s="188" t="n">
        <f aca="false">SUM(Q360)</f>
        <v>10000</v>
      </c>
      <c r="R359" s="188" t="n">
        <f aca="false">SUM(R360)</f>
        <v>1000</v>
      </c>
      <c r="S359" s="188" t="n">
        <f aca="false">SUM(S360)</f>
        <v>10000</v>
      </c>
      <c r="T359" s="188" t="n">
        <f aca="false">SUM(T360)</f>
        <v>3000</v>
      </c>
      <c r="U359" s="188" t="n">
        <f aca="false">SUM(U360)</f>
        <v>0</v>
      </c>
      <c r="V359" s="188" t="n">
        <f aca="false">SUM(V360)</f>
        <v>100</v>
      </c>
      <c r="W359" s="188" t="n">
        <f aca="false">SUM(W360)</f>
        <v>10000</v>
      </c>
      <c r="X359" s="188" t="n">
        <f aca="false">SUM(X360)</f>
        <v>40000</v>
      </c>
      <c r="Y359" s="188" t="n">
        <f aca="false">SUM(Y360:Y362)</f>
        <v>30000</v>
      </c>
      <c r="Z359" s="188" t="n">
        <f aca="false">SUM(Z360:Z362)</f>
        <v>30000</v>
      </c>
      <c r="AA359" s="188" t="n">
        <f aca="false">SUM(AA360:AA362)</f>
        <v>35000</v>
      </c>
      <c r="AB359" s="188" t="n">
        <f aca="false">SUM(AB360:AB362)</f>
        <v>18000</v>
      </c>
      <c r="AC359" s="188" t="n">
        <f aca="false">SUM(AC360:AC365)</f>
        <v>315000</v>
      </c>
      <c r="AD359" s="188" t="n">
        <f aca="false">SUM(AD360:AD365)</f>
        <v>290000</v>
      </c>
      <c r="AE359" s="188" t="n">
        <f aca="false">SUM(AE360:AE362)</f>
        <v>0</v>
      </c>
      <c r="AF359" s="188" t="n">
        <f aca="false">SUM(AF360:AF362)</f>
        <v>0</v>
      </c>
      <c r="AG359" s="188" t="n">
        <f aca="false">SUM(AG360:AG365)</f>
        <v>290000</v>
      </c>
      <c r="AH359" s="188" t="n">
        <f aca="false">SUM(AH360:AH365)</f>
        <v>133000</v>
      </c>
      <c r="AI359" s="188" t="n">
        <f aca="false">SUM(AI360:AI365)</f>
        <v>555000</v>
      </c>
      <c r="AJ359" s="188" t="n">
        <f aca="false">SUM(AJ360:AJ365)</f>
        <v>0</v>
      </c>
      <c r="AK359" s="188" t="n">
        <f aca="false">SUM(AK360:AK362)</f>
        <v>305000</v>
      </c>
      <c r="AL359" s="188" t="n">
        <f aca="false">SUM(AL360:AL362)</f>
        <v>0</v>
      </c>
      <c r="AM359" s="188" t="n">
        <f aca="false">SUM(AM360:AM362)</f>
        <v>150000</v>
      </c>
      <c r="AN359" s="188" t="n">
        <f aca="false">SUM(AN360:AN362)</f>
        <v>155000</v>
      </c>
      <c r="AO359" s="176" t="n">
        <f aca="false">SUM(AN359/$AN$2)</f>
        <v>20572.035304267</v>
      </c>
      <c r="AP359" s="188" t="n">
        <f aca="false">SUM(AP360:AP362)</f>
        <v>160000</v>
      </c>
      <c r="AQ359" s="188"/>
      <c r="AR359" s="176" t="n">
        <f aca="false">SUM(AP359/$AN$2)</f>
        <v>21235.6493463402</v>
      </c>
      <c r="AS359" s="188"/>
      <c r="AT359" s="188"/>
      <c r="AU359" s="176" t="n">
        <f aca="false">SUM(AU360:AU362)</f>
        <v>8700</v>
      </c>
      <c r="AV359" s="177" t="n">
        <f aca="false">SUM(AU359/AR359*100)</f>
        <v>40.96884375</v>
      </c>
      <c r="AW359" s="93"/>
      <c r="AX359" s="93"/>
      <c r="AY359" s="93"/>
      <c r="AZ359" s="93"/>
      <c r="BA359" s="93"/>
      <c r="BB359" s="19" t="n">
        <f aca="false">SUM(AW359+AX359+AY359+AZ359+BA359)</f>
        <v>0</v>
      </c>
      <c r="BC359" s="143" t="n">
        <f aca="false">SUM(AU359-BB359)</f>
        <v>8700</v>
      </c>
    </row>
    <row r="360" s="92" customFormat="true" ht="12.75" hidden="false" customHeight="false" outlineLevel="0" collapsed="false">
      <c r="A360" s="207"/>
      <c r="B360" s="208"/>
      <c r="C360" s="208"/>
      <c r="D360" s="208"/>
      <c r="E360" s="208"/>
      <c r="F360" s="208"/>
      <c r="G360" s="208"/>
      <c r="H360" s="208"/>
      <c r="I360" s="206" t="n">
        <v>37211</v>
      </c>
      <c r="J360" s="203" t="s">
        <v>489</v>
      </c>
      <c r="K360" s="188" t="n">
        <v>0</v>
      </c>
      <c r="L360" s="188" t="n">
        <v>105000</v>
      </c>
      <c r="M360" s="188" t="n">
        <v>105000</v>
      </c>
      <c r="N360" s="188" t="n">
        <v>8000</v>
      </c>
      <c r="O360" s="188" t="n">
        <v>8000</v>
      </c>
      <c r="P360" s="188" t="n">
        <v>10000</v>
      </c>
      <c r="Q360" s="188" t="n">
        <v>10000</v>
      </c>
      <c r="R360" s="188" t="n">
        <v>1000</v>
      </c>
      <c r="S360" s="188" t="n">
        <v>10000</v>
      </c>
      <c r="T360" s="188" t="n">
        <v>3000</v>
      </c>
      <c r="U360" s="188"/>
      <c r="V360" s="176" t="n">
        <f aca="false">S360/P360*100</f>
        <v>100</v>
      </c>
      <c r="W360" s="188" t="n">
        <v>10000</v>
      </c>
      <c r="X360" s="188" t="n">
        <v>40000</v>
      </c>
      <c r="Y360" s="188" t="n">
        <v>30000</v>
      </c>
      <c r="Z360" s="188" t="n">
        <v>30000</v>
      </c>
      <c r="AA360" s="188" t="n">
        <v>35000</v>
      </c>
      <c r="AB360" s="188" t="n">
        <v>18000</v>
      </c>
      <c r="AC360" s="188" t="n">
        <v>35000</v>
      </c>
      <c r="AD360" s="188" t="n">
        <v>35000</v>
      </c>
      <c r="AE360" s="188"/>
      <c r="AF360" s="188"/>
      <c r="AG360" s="210" t="n">
        <f aca="false">SUM(AD360+AE360-AF360)</f>
        <v>35000</v>
      </c>
      <c r="AH360" s="188" t="n">
        <v>8000</v>
      </c>
      <c r="AI360" s="188" t="n">
        <v>30000</v>
      </c>
      <c r="AJ360" s="131" t="n">
        <v>0</v>
      </c>
      <c r="AK360" s="188" t="n">
        <v>30000</v>
      </c>
      <c r="AL360" s="188"/>
      <c r="AM360" s="188"/>
      <c r="AN360" s="129" t="n">
        <f aca="false">SUM(AK360+AL360-AM360)</f>
        <v>30000</v>
      </c>
      <c r="AO360" s="176" t="n">
        <f aca="false">SUM(AN360/$AN$2)</f>
        <v>3981.68425243878</v>
      </c>
      <c r="AP360" s="131" t="n">
        <v>30000</v>
      </c>
      <c r="AQ360" s="131"/>
      <c r="AR360" s="176" t="n">
        <f aca="false">SUM(AP360/$AN$2)</f>
        <v>3981.68425243878</v>
      </c>
      <c r="AS360" s="131"/>
      <c r="AT360" s="131"/>
      <c r="AU360" s="176" t="n">
        <v>2100</v>
      </c>
      <c r="AV360" s="177" t="n">
        <f aca="false">SUM(AU360/AR360*100)</f>
        <v>52.7415</v>
      </c>
      <c r="AW360" s="93"/>
      <c r="AX360" s="93"/>
      <c r="AY360" s="93"/>
      <c r="AZ360" s="93"/>
      <c r="BA360" s="93" t="n">
        <v>2100</v>
      </c>
      <c r="BB360" s="19" t="n">
        <f aca="false">SUM(AW360+AX360+AY360+AZ360+BA360)</f>
        <v>2100</v>
      </c>
      <c r="BC360" s="143" t="n">
        <f aca="false">SUM(AU360-BB360)</f>
        <v>0</v>
      </c>
    </row>
    <row r="361" s="92" customFormat="true" ht="12.75" hidden="false" customHeight="false" outlineLevel="0" collapsed="false">
      <c r="A361" s="207"/>
      <c r="B361" s="208"/>
      <c r="C361" s="208"/>
      <c r="D361" s="208"/>
      <c r="E361" s="208"/>
      <c r="F361" s="208"/>
      <c r="G361" s="208"/>
      <c r="H361" s="208"/>
      <c r="I361" s="206" t="n">
        <v>37215</v>
      </c>
      <c r="J361" s="203" t="s">
        <v>490</v>
      </c>
      <c r="K361" s="188"/>
      <c r="L361" s="188"/>
      <c r="M361" s="188"/>
      <c r="N361" s="188"/>
      <c r="O361" s="188"/>
      <c r="P361" s="188"/>
      <c r="Q361" s="188"/>
      <c r="R361" s="188"/>
      <c r="S361" s="188"/>
      <c r="T361" s="188"/>
      <c r="U361" s="188"/>
      <c r="V361" s="176"/>
      <c r="W361" s="188"/>
      <c r="X361" s="188"/>
      <c r="Y361" s="188"/>
      <c r="Z361" s="188"/>
      <c r="AA361" s="188"/>
      <c r="AB361" s="188"/>
      <c r="AC361" s="188" t="n">
        <v>30000</v>
      </c>
      <c r="AD361" s="188" t="n">
        <v>30000</v>
      </c>
      <c r="AE361" s="188"/>
      <c r="AF361" s="188"/>
      <c r="AG361" s="210" t="n">
        <f aca="false">SUM(AD361+AE361-AF361)</f>
        <v>30000</v>
      </c>
      <c r="AH361" s="188"/>
      <c r="AI361" s="188" t="n">
        <v>25000</v>
      </c>
      <c r="AJ361" s="131" t="n">
        <v>0</v>
      </c>
      <c r="AK361" s="188" t="n">
        <v>25000</v>
      </c>
      <c r="AL361" s="188"/>
      <c r="AM361" s="188"/>
      <c r="AN361" s="129" t="n">
        <f aca="false">SUM(AK361+AL361-AM361)</f>
        <v>25000</v>
      </c>
      <c r="AO361" s="176" t="n">
        <f aca="false">SUM(AN361/$AN$2)</f>
        <v>3318.07021036565</v>
      </c>
      <c r="AP361" s="131" t="n">
        <v>30000</v>
      </c>
      <c r="AQ361" s="131"/>
      <c r="AR361" s="176" t="n">
        <f aca="false">SUM(AP361/$AN$2)</f>
        <v>3981.68425243878</v>
      </c>
      <c r="AS361" s="131"/>
      <c r="AT361" s="131"/>
      <c r="AU361" s="176"/>
      <c r="AV361" s="177" t="n">
        <f aca="false">SUM(AU361/AR361*100)</f>
        <v>0</v>
      </c>
      <c r="AW361" s="93"/>
      <c r="AX361" s="93"/>
      <c r="AY361" s="93"/>
      <c r="AZ361" s="93"/>
      <c r="BA361" s="93"/>
      <c r="BB361" s="19" t="n">
        <f aca="false">SUM(AW361+AX361+AY361+AZ361+BA361)</f>
        <v>0</v>
      </c>
      <c r="BC361" s="143" t="n">
        <f aca="false">SUM(AU361-BB361)</f>
        <v>0</v>
      </c>
    </row>
    <row r="362" s="92" customFormat="true" ht="12.75" hidden="false" customHeight="false" outlineLevel="0" collapsed="false">
      <c r="A362" s="207"/>
      <c r="B362" s="208"/>
      <c r="C362" s="208"/>
      <c r="D362" s="208"/>
      <c r="E362" s="208"/>
      <c r="F362" s="208"/>
      <c r="G362" s="208"/>
      <c r="H362" s="208"/>
      <c r="I362" s="206" t="n">
        <v>37216</v>
      </c>
      <c r="J362" s="203" t="s">
        <v>491</v>
      </c>
      <c r="K362" s="188"/>
      <c r="L362" s="188"/>
      <c r="M362" s="188"/>
      <c r="N362" s="188"/>
      <c r="O362" s="188"/>
      <c r="P362" s="188"/>
      <c r="Q362" s="188"/>
      <c r="R362" s="188"/>
      <c r="S362" s="188"/>
      <c r="T362" s="188"/>
      <c r="U362" s="188"/>
      <c r="V362" s="176"/>
      <c r="W362" s="188"/>
      <c r="X362" s="188"/>
      <c r="Y362" s="188"/>
      <c r="Z362" s="188"/>
      <c r="AA362" s="188"/>
      <c r="AB362" s="188"/>
      <c r="AC362" s="188" t="n">
        <v>150000</v>
      </c>
      <c r="AD362" s="188" t="n">
        <v>125000</v>
      </c>
      <c r="AE362" s="188"/>
      <c r="AF362" s="188"/>
      <c r="AG362" s="210" t="n">
        <f aca="false">SUM(AD362+AE362-AF362)</f>
        <v>125000</v>
      </c>
      <c r="AH362" s="188" t="n">
        <v>125000</v>
      </c>
      <c r="AI362" s="188" t="n">
        <v>250000</v>
      </c>
      <c r="AJ362" s="131" t="n">
        <v>0</v>
      </c>
      <c r="AK362" s="188" t="n">
        <v>250000</v>
      </c>
      <c r="AL362" s="188"/>
      <c r="AM362" s="188" t="n">
        <v>150000</v>
      </c>
      <c r="AN362" s="129" t="n">
        <f aca="false">SUM(AK362+AL362-AM362)</f>
        <v>100000</v>
      </c>
      <c r="AO362" s="176" t="n">
        <f aca="false">SUM(AN362/$AN$2)</f>
        <v>13272.2808414626</v>
      </c>
      <c r="AP362" s="131" t="n">
        <v>100000</v>
      </c>
      <c r="AQ362" s="131"/>
      <c r="AR362" s="176" t="n">
        <f aca="false">SUM(AP362/$AN$2)</f>
        <v>13272.2808414626</v>
      </c>
      <c r="AS362" s="131"/>
      <c r="AT362" s="131"/>
      <c r="AU362" s="176" t="n">
        <v>6600</v>
      </c>
      <c r="AV362" s="177" t="n">
        <f aca="false">SUM(AU362/AR362*100)</f>
        <v>49.7277</v>
      </c>
      <c r="AW362" s="93"/>
      <c r="AX362" s="93"/>
      <c r="AY362" s="93"/>
      <c r="AZ362" s="93"/>
      <c r="BA362" s="93" t="n">
        <v>6600</v>
      </c>
      <c r="BB362" s="19" t="n">
        <f aca="false">SUM(AW362+AX362+AY362+AZ362+BA362)</f>
        <v>6600</v>
      </c>
      <c r="BC362" s="143" t="n">
        <f aca="false">SUM(AU362-BB362)</f>
        <v>0</v>
      </c>
    </row>
    <row r="363" s="92" customFormat="true" ht="12.75" hidden="false" customHeight="false" outlineLevel="0" collapsed="false">
      <c r="A363" s="207"/>
      <c r="B363" s="208"/>
      <c r="C363" s="208"/>
      <c r="D363" s="208"/>
      <c r="E363" s="208"/>
      <c r="F363" s="208"/>
      <c r="G363" s="208"/>
      <c r="H363" s="208"/>
      <c r="I363" s="206" t="n">
        <v>38</v>
      </c>
      <c r="J363" s="203" t="s">
        <v>70</v>
      </c>
      <c r="K363" s="188"/>
      <c r="L363" s="188"/>
      <c r="M363" s="188"/>
      <c r="N363" s="188"/>
      <c r="O363" s="188"/>
      <c r="P363" s="188"/>
      <c r="Q363" s="188"/>
      <c r="R363" s="188"/>
      <c r="S363" s="188"/>
      <c r="T363" s="188"/>
      <c r="U363" s="188"/>
      <c r="V363" s="176"/>
      <c r="W363" s="188"/>
      <c r="X363" s="188"/>
      <c r="Y363" s="188"/>
      <c r="Z363" s="188"/>
      <c r="AA363" s="188"/>
      <c r="AB363" s="188"/>
      <c r="AC363" s="188"/>
      <c r="AD363" s="188"/>
      <c r="AE363" s="188"/>
      <c r="AF363" s="188"/>
      <c r="AG363" s="210"/>
      <c r="AH363" s="188"/>
      <c r="AI363" s="188"/>
      <c r="AJ363" s="131"/>
      <c r="AK363" s="188" t="n">
        <f aca="false">SUM(AK364)</f>
        <v>250000</v>
      </c>
      <c r="AL363" s="188" t="n">
        <f aca="false">SUM(AL364)</f>
        <v>0</v>
      </c>
      <c r="AM363" s="188" t="n">
        <f aca="false">SUM(AM364)</f>
        <v>0</v>
      </c>
      <c r="AN363" s="188" t="n">
        <f aca="false">SUM(AN364)</f>
        <v>250000</v>
      </c>
      <c r="AO363" s="176" t="n">
        <f aca="false">SUM(AN363/$AN$2)</f>
        <v>33180.7021036565</v>
      </c>
      <c r="AP363" s="188" t="n">
        <f aca="false">SUM(AP364)</f>
        <v>100000</v>
      </c>
      <c r="AQ363" s="188"/>
      <c r="AR363" s="176" t="n">
        <f aca="false">SUM(AP363/$AN$2)</f>
        <v>13272.2808414626</v>
      </c>
      <c r="AS363" s="188" t="n">
        <v>200000</v>
      </c>
      <c r="AT363" s="188"/>
      <c r="AU363" s="176" t="n">
        <f aca="false">SUM(AU364)</f>
        <v>9654.45</v>
      </c>
      <c r="AV363" s="177" t="n">
        <f aca="false">SUM(AU363/AR363*100)</f>
        <v>72.741453525</v>
      </c>
      <c r="AW363" s="93"/>
      <c r="AX363" s="93"/>
      <c r="AY363" s="93"/>
      <c r="AZ363" s="93"/>
      <c r="BA363" s="93"/>
      <c r="BB363" s="19" t="n">
        <f aca="false">SUM(AW363+AX363+AY363+AZ363+BA363)</f>
        <v>0</v>
      </c>
      <c r="BC363" s="143" t="n">
        <f aca="false">SUM(AU363-BB363)</f>
        <v>9654.45</v>
      </c>
    </row>
    <row r="364" s="92" customFormat="true" ht="12.75" hidden="false" customHeight="false" outlineLevel="0" collapsed="false">
      <c r="A364" s="207"/>
      <c r="B364" s="208"/>
      <c r="C364" s="208"/>
      <c r="D364" s="208"/>
      <c r="E364" s="208"/>
      <c r="F364" s="208"/>
      <c r="G364" s="208"/>
      <c r="H364" s="208"/>
      <c r="I364" s="206" t="n">
        <v>386</v>
      </c>
      <c r="J364" s="203" t="s">
        <v>492</v>
      </c>
      <c r="K364" s="188"/>
      <c r="L364" s="188"/>
      <c r="M364" s="188"/>
      <c r="N364" s="188"/>
      <c r="O364" s="188"/>
      <c r="P364" s="188"/>
      <c r="Q364" s="188"/>
      <c r="R364" s="188"/>
      <c r="S364" s="188"/>
      <c r="T364" s="188"/>
      <c r="U364" s="188"/>
      <c r="V364" s="176"/>
      <c r="W364" s="188"/>
      <c r="X364" s="188"/>
      <c r="Y364" s="188"/>
      <c r="Z364" s="188"/>
      <c r="AA364" s="188"/>
      <c r="AB364" s="188"/>
      <c r="AC364" s="188"/>
      <c r="AD364" s="188"/>
      <c r="AE364" s="188"/>
      <c r="AF364" s="188"/>
      <c r="AG364" s="210"/>
      <c r="AH364" s="188"/>
      <c r="AI364" s="188"/>
      <c r="AJ364" s="131"/>
      <c r="AK364" s="188" t="n">
        <f aca="false">SUM(AK365)</f>
        <v>250000</v>
      </c>
      <c r="AL364" s="188" t="n">
        <f aca="false">SUM(AL365)</f>
        <v>0</v>
      </c>
      <c r="AM364" s="188" t="n">
        <f aca="false">SUM(AM365)</f>
        <v>0</v>
      </c>
      <c r="AN364" s="188" t="n">
        <f aca="false">SUM(AN365)</f>
        <v>250000</v>
      </c>
      <c r="AO364" s="176" t="n">
        <f aca="false">SUM(AN364/$AN$2)</f>
        <v>33180.7021036565</v>
      </c>
      <c r="AP364" s="188" t="n">
        <f aca="false">SUM(AP365)</f>
        <v>100000</v>
      </c>
      <c r="AQ364" s="188"/>
      <c r="AR364" s="176" t="n">
        <f aca="false">SUM(AP364/$AN$2)</f>
        <v>13272.2808414626</v>
      </c>
      <c r="AS364" s="188"/>
      <c r="AT364" s="188"/>
      <c r="AU364" s="176" t="n">
        <f aca="false">SUM(AU365)</f>
        <v>9654.45</v>
      </c>
      <c r="AV364" s="177" t="n">
        <f aca="false">SUM(AU364/AR364*100)</f>
        <v>72.741453525</v>
      </c>
      <c r="AW364" s="93"/>
      <c r="AX364" s="93"/>
      <c r="AY364" s="93"/>
      <c r="AZ364" s="93"/>
      <c r="BA364" s="93"/>
      <c r="BB364" s="19" t="n">
        <f aca="false">SUM(AW364+AX364+AY364+AZ364+BA364)</f>
        <v>0</v>
      </c>
      <c r="BC364" s="143" t="n">
        <f aca="false">SUM(AU364-BB364)</f>
        <v>9654.45</v>
      </c>
    </row>
    <row r="365" s="92" customFormat="true" ht="12.75" hidden="false" customHeight="false" outlineLevel="0" collapsed="false">
      <c r="A365" s="207"/>
      <c r="B365" s="208"/>
      <c r="C365" s="208"/>
      <c r="D365" s="208"/>
      <c r="E365" s="208"/>
      <c r="F365" s="208"/>
      <c r="G365" s="208"/>
      <c r="H365" s="208"/>
      <c r="I365" s="206" t="n">
        <v>38632</v>
      </c>
      <c r="J365" s="203" t="s">
        <v>493</v>
      </c>
      <c r="K365" s="188"/>
      <c r="L365" s="188"/>
      <c r="M365" s="188"/>
      <c r="N365" s="188"/>
      <c r="O365" s="188"/>
      <c r="P365" s="188"/>
      <c r="Q365" s="188"/>
      <c r="R365" s="188"/>
      <c r="S365" s="188"/>
      <c r="T365" s="188"/>
      <c r="U365" s="188"/>
      <c r="V365" s="176"/>
      <c r="W365" s="188"/>
      <c r="X365" s="188"/>
      <c r="Y365" s="188"/>
      <c r="Z365" s="188"/>
      <c r="AA365" s="188"/>
      <c r="AB365" s="188"/>
      <c r="AC365" s="188" t="n">
        <v>100000</v>
      </c>
      <c r="AD365" s="188" t="n">
        <v>100000</v>
      </c>
      <c r="AE365" s="188"/>
      <c r="AF365" s="188"/>
      <c r="AG365" s="210" t="n">
        <f aca="false">SUM(AD365+AE365-AF365)</f>
        <v>100000</v>
      </c>
      <c r="AH365" s="188"/>
      <c r="AI365" s="188" t="n">
        <v>250000</v>
      </c>
      <c r="AJ365" s="131" t="n">
        <v>0</v>
      </c>
      <c r="AK365" s="188" t="n">
        <v>250000</v>
      </c>
      <c r="AL365" s="188"/>
      <c r="AM365" s="188"/>
      <c r="AN365" s="129" t="n">
        <f aca="false">SUM(AK365+AL365-AM365)</f>
        <v>250000</v>
      </c>
      <c r="AO365" s="176" t="n">
        <f aca="false">SUM(AN365/$AN$2)</f>
        <v>33180.7021036565</v>
      </c>
      <c r="AP365" s="131" t="n">
        <v>100000</v>
      </c>
      <c r="AQ365" s="131"/>
      <c r="AR365" s="176" t="n">
        <f aca="false">SUM(AP365/$AN$2)</f>
        <v>13272.2808414626</v>
      </c>
      <c r="AS365" s="131"/>
      <c r="AT365" s="131"/>
      <c r="AU365" s="176" t="n">
        <v>9654.45</v>
      </c>
      <c r="AV365" s="177" t="n">
        <f aca="false">SUM(AU365/AR365*100)</f>
        <v>72.741453525</v>
      </c>
      <c r="AW365" s="93"/>
      <c r="AX365" s="93"/>
      <c r="AY365" s="93"/>
      <c r="AZ365" s="93"/>
      <c r="BA365" s="93" t="n">
        <v>9654.45</v>
      </c>
      <c r="BB365" s="19" t="n">
        <f aca="false">SUM(AW365+AX365+AY365+AZ365+BA365)</f>
        <v>9654.45</v>
      </c>
      <c r="BC365" s="143" t="n">
        <f aca="false">SUM(AU365-BB365)</f>
        <v>0</v>
      </c>
    </row>
    <row r="366" customFormat="false" ht="12.75" hidden="false" customHeight="false" outlineLevel="0" collapsed="false">
      <c r="A366" s="184" t="s">
        <v>494</v>
      </c>
      <c r="B366" s="200"/>
      <c r="C366" s="200"/>
      <c r="D366" s="200"/>
      <c r="E366" s="200"/>
      <c r="F366" s="200"/>
      <c r="G366" s="200"/>
      <c r="H366" s="200"/>
      <c r="I366" s="180" t="s">
        <v>495</v>
      </c>
      <c r="J366" s="181" t="s">
        <v>152</v>
      </c>
      <c r="K366" s="182" t="n">
        <f aca="false">SUM(K367)</f>
        <v>0</v>
      </c>
      <c r="L366" s="182" t="e">
        <f aca="false">SUM(L367+#REF!)</f>
        <v>#REF!</v>
      </c>
      <c r="M366" s="182" t="e">
        <f aca="false">SUM(M367+#REF!)</f>
        <v>#REF!</v>
      </c>
      <c r="N366" s="182" t="e">
        <f aca="false">SUM(N367+#REF!)</f>
        <v>#REF!</v>
      </c>
      <c r="O366" s="182" t="e">
        <f aca="false">SUM(O367+#REF!)</f>
        <v>#REF!</v>
      </c>
      <c r="P366" s="182" t="e">
        <f aca="false">SUM(P367+#REF!)</f>
        <v>#REF!</v>
      </c>
      <c r="Q366" s="182" t="n">
        <f aca="false">SUM(Q367)</f>
        <v>317000</v>
      </c>
      <c r="R366" s="182" t="e">
        <f aca="false">SUM(R367+#REF!)</f>
        <v>#REF!</v>
      </c>
      <c r="S366" s="182" t="e">
        <f aca="false">SUM(S367+S393)</f>
        <v>#REF!</v>
      </c>
      <c r="T366" s="182" t="e">
        <f aca="false">SUM(T367+T393)</f>
        <v>#REF!</v>
      </c>
      <c r="U366" s="182" t="e">
        <f aca="false">SUM(U367+U393)</f>
        <v>#REF!</v>
      </c>
      <c r="V366" s="182" t="e">
        <f aca="false">SUM(V367+V393)</f>
        <v>#REF!</v>
      </c>
      <c r="W366" s="182" t="e">
        <f aca="false">SUM(W367+W393)</f>
        <v>#REF!</v>
      </c>
      <c r="X366" s="182" t="e">
        <f aca="false">SUM(X367+X393)</f>
        <v>#REF!</v>
      </c>
      <c r="Y366" s="182" t="e">
        <f aca="false">SUM(Y367+Y393)</f>
        <v>#REF!</v>
      </c>
      <c r="Z366" s="182" t="e">
        <f aca="false">SUM(Z367+Z393)</f>
        <v>#REF!</v>
      </c>
      <c r="AA366" s="182" t="e">
        <f aca="false">SUM(AA367+AA393)</f>
        <v>#REF!</v>
      </c>
      <c r="AB366" s="182" t="e">
        <f aca="false">SUM(AB367+AB393)</f>
        <v>#REF!</v>
      </c>
      <c r="AC366" s="182" t="e">
        <f aca="false">SUM(AC367+AC393)</f>
        <v>#REF!</v>
      </c>
      <c r="AD366" s="182" t="n">
        <f aca="false">SUM(AD367+AD393)</f>
        <v>961000</v>
      </c>
      <c r="AE366" s="182" t="n">
        <f aca="false">SUM(AE367+AE393)</f>
        <v>0</v>
      </c>
      <c r="AF366" s="182" t="n">
        <f aca="false">SUM(AF367+AF393)</f>
        <v>0</v>
      </c>
      <c r="AG366" s="182" t="e">
        <f aca="false">SUM(AG367+AG393)</f>
        <v>#REF!</v>
      </c>
      <c r="AH366" s="182" t="n">
        <f aca="false">SUM(AH367+AH393)</f>
        <v>554110.41</v>
      </c>
      <c r="AI366" s="182" t="n">
        <f aca="false">SUM(AI367+AI393)</f>
        <v>1027800</v>
      </c>
      <c r="AJ366" s="182" t="n">
        <f aca="false">SUM(AJ367+AJ393)</f>
        <v>593900.29</v>
      </c>
      <c r="AK366" s="182" t="n">
        <f aca="false">SUM(AK367+AK393)</f>
        <v>980000</v>
      </c>
      <c r="AL366" s="182" t="n">
        <f aca="false">SUM(AL367+AL393)</f>
        <v>0</v>
      </c>
      <c r="AM366" s="182" t="n">
        <f aca="false">SUM(AM367+AM393)</f>
        <v>0</v>
      </c>
      <c r="AN366" s="182" t="n">
        <f aca="false">SUM(AN367+AN393)</f>
        <v>980000</v>
      </c>
      <c r="AO366" s="176" t="n">
        <f aca="false">SUM(AN366/$AN$2)</f>
        <v>130068.352246334</v>
      </c>
      <c r="AP366" s="183" t="n">
        <f aca="false">SUM(AP367+AP393)</f>
        <v>600000</v>
      </c>
      <c r="AQ366" s="183" t="n">
        <f aca="false">SUM(AQ367+AQ393)</f>
        <v>0</v>
      </c>
      <c r="AR366" s="176" t="n">
        <f aca="false">SUM(AP366/$AN$2)</f>
        <v>79633.6850487756</v>
      </c>
      <c r="AS366" s="183" t="n">
        <f aca="false">SUM(AS367+AS393)</f>
        <v>600000</v>
      </c>
      <c r="AT366" s="183" t="n">
        <f aca="false">SUM(AT367+AT393)</f>
        <v>0</v>
      </c>
      <c r="AU366" s="176" t="n">
        <f aca="false">SUM(AU367)</f>
        <v>105150.11</v>
      </c>
      <c r="AV366" s="177" t="n">
        <f aca="false">SUM(AU366/AR366*100)</f>
        <v>132.0422506325</v>
      </c>
      <c r="BB366" s="19" t="n">
        <f aca="false">SUM(AW366+AX366+AY366+AZ366+BA366)</f>
        <v>0</v>
      </c>
      <c r="BC366" s="143" t="n">
        <f aca="false">SUM(AU366-BB366)</f>
        <v>105150.11</v>
      </c>
    </row>
    <row r="367" customFormat="false" ht="12.75" hidden="false" customHeight="false" outlineLevel="0" collapsed="false">
      <c r="A367" s="171" t="s">
        <v>496</v>
      </c>
      <c r="B367" s="172"/>
      <c r="C367" s="172"/>
      <c r="D367" s="172"/>
      <c r="E367" s="172"/>
      <c r="F367" s="172"/>
      <c r="G367" s="172"/>
      <c r="H367" s="172"/>
      <c r="I367" s="185" t="s">
        <v>497</v>
      </c>
      <c r="J367" s="186" t="s">
        <v>228</v>
      </c>
      <c r="K367" s="187" t="n">
        <f aca="false">SUM(K368)</f>
        <v>0</v>
      </c>
      <c r="L367" s="187" t="n">
        <f aca="false">SUM(L368)</f>
        <v>0</v>
      </c>
      <c r="M367" s="187" t="n">
        <f aca="false">SUM(M368)</f>
        <v>0</v>
      </c>
      <c r="N367" s="187" t="n">
        <f aca="false">SUM(N368)</f>
        <v>0</v>
      </c>
      <c r="O367" s="187" t="n">
        <f aca="false">SUM(O368)</f>
        <v>0</v>
      </c>
      <c r="P367" s="187" t="n">
        <f aca="false">SUM(P368)</f>
        <v>0</v>
      </c>
      <c r="Q367" s="187" t="n">
        <v>317000</v>
      </c>
      <c r="R367" s="187" t="e">
        <f aca="false">SUM(R368)</f>
        <v>#REF!</v>
      </c>
      <c r="S367" s="187" t="e">
        <f aca="false">SUM(S368)</f>
        <v>#REF!</v>
      </c>
      <c r="T367" s="187" t="e">
        <f aca="false">SUM(T368)</f>
        <v>#REF!</v>
      </c>
      <c r="U367" s="187" t="e">
        <f aca="false">SUM(U368)</f>
        <v>#REF!</v>
      </c>
      <c r="V367" s="187" t="e">
        <f aca="false">SUM(V368)</f>
        <v>#REF!</v>
      </c>
      <c r="W367" s="187" t="n">
        <f aca="false">SUM(W368)</f>
        <v>0</v>
      </c>
      <c r="X367" s="187" t="e">
        <f aca="false">SUM(X368)</f>
        <v>#REF!</v>
      </c>
      <c r="Y367" s="187" t="n">
        <f aca="false">SUM(Y368)</f>
        <v>1173441.66</v>
      </c>
      <c r="Z367" s="187" t="n">
        <f aca="false">SUM(Z368)</f>
        <v>1223141.66</v>
      </c>
      <c r="AA367" s="187" t="n">
        <f aca="false">SUM(AA368)</f>
        <v>324000</v>
      </c>
      <c r="AB367" s="187" t="n">
        <f aca="false">SUM(AB368)</f>
        <v>815696.4</v>
      </c>
      <c r="AC367" s="187" t="n">
        <f aca="false">SUM(AC368)</f>
        <v>648000</v>
      </c>
      <c r="AD367" s="187" t="n">
        <f aca="false">SUM(AD368)</f>
        <v>961000</v>
      </c>
      <c r="AE367" s="187" t="n">
        <f aca="false">SUM(AE368)</f>
        <v>0</v>
      </c>
      <c r="AF367" s="187" t="n">
        <f aca="false">SUM(AF368)</f>
        <v>0</v>
      </c>
      <c r="AG367" s="187" t="n">
        <f aca="false">SUM(AG368)</f>
        <v>961000</v>
      </c>
      <c r="AH367" s="187" t="n">
        <f aca="false">SUM(AH368)</f>
        <v>554110.41</v>
      </c>
      <c r="AI367" s="187" t="n">
        <f aca="false">SUM(AI368)</f>
        <v>1027800</v>
      </c>
      <c r="AJ367" s="187" t="n">
        <f aca="false">SUM(AJ368)</f>
        <v>593900.29</v>
      </c>
      <c r="AK367" s="187" t="n">
        <f aca="false">SUM(AK368)</f>
        <v>980000</v>
      </c>
      <c r="AL367" s="187" t="n">
        <f aca="false">SUM(AL368)</f>
        <v>0</v>
      </c>
      <c r="AM367" s="187" t="n">
        <f aca="false">SUM(AM368)</f>
        <v>0</v>
      </c>
      <c r="AN367" s="187" t="n">
        <f aca="false">SUM(AN368)</f>
        <v>980000</v>
      </c>
      <c r="AO367" s="176" t="n">
        <f aca="false">SUM(AN367/$AN$2)</f>
        <v>130068.352246334</v>
      </c>
      <c r="AP367" s="188" t="n">
        <f aca="false">SUM(AP368)</f>
        <v>600000</v>
      </c>
      <c r="AQ367" s="188" t="n">
        <f aca="false">SUM(AQ368)</f>
        <v>0</v>
      </c>
      <c r="AR367" s="176" t="n">
        <f aca="false">SUM(AP367/$AN$2)</f>
        <v>79633.6850487756</v>
      </c>
      <c r="AS367" s="188" t="n">
        <f aca="false">SUM(AS368)</f>
        <v>600000</v>
      </c>
      <c r="AT367" s="188" t="n">
        <f aca="false">SUM(AT368)</f>
        <v>0</v>
      </c>
      <c r="AU367" s="176" t="n">
        <f aca="false">SUM(AU368)</f>
        <v>105150.11</v>
      </c>
      <c r="AV367" s="177" t="n">
        <f aca="false">SUM(AU367/AR367*100)</f>
        <v>132.0422506325</v>
      </c>
      <c r="BB367" s="19" t="n">
        <f aca="false">SUM(AW367+AX367+AY367+AZ367+BA367)</f>
        <v>0</v>
      </c>
      <c r="BC367" s="143" t="n">
        <f aca="false">SUM(AU367-BB367)</f>
        <v>105150.11</v>
      </c>
    </row>
    <row r="368" customFormat="false" ht="12.75" hidden="false" customHeight="false" outlineLevel="0" collapsed="false">
      <c r="A368" s="171"/>
      <c r="B368" s="172"/>
      <c r="C368" s="172"/>
      <c r="D368" s="172"/>
      <c r="E368" s="172"/>
      <c r="F368" s="172"/>
      <c r="G368" s="172"/>
      <c r="H368" s="172"/>
      <c r="I368" s="185" t="s">
        <v>209</v>
      </c>
      <c r="J368" s="186"/>
      <c r="K368" s="172"/>
      <c r="L368" s="172"/>
      <c r="M368" s="172"/>
      <c r="N368" s="172"/>
      <c r="O368" s="172"/>
      <c r="P368" s="185" t="s">
        <v>209</v>
      </c>
      <c r="Q368" s="186"/>
      <c r="R368" s="182" t="e">
        <f aca="false">SUM(#REF!)</f>
        <v>#REF!</v>
      </c>
      <c r="S368" s="182" t="e">
        <f aca="false">SUM(S370)</f>
        <v>#REF!</v>
      </c>
      <c r="T368" s="182" t="e">
        <f aca="false">SUM(T370)</f>
        <v>#REF!</v>
      </c>
      <c r="U368" s="182" t="e">
        <f aca="false">SUM(U370)</f>
        <v>#REF!</v>
      </c>
      <c r="V368" s="182" t="e">
        <f aca="false">SUM(V370)</f>
        <v>#REF!</v>
      </c>
      <c r="W368" s="182" t="n">
        <f aca="false">SUM(W370)</f>
        <v>0</v>
      </c>
      <c r="X368" s="182" t="e">
        <f aca="false">SUM(X370)</f>
        <v>#REF!</v>
      </c>
      <c r="Y368" s="182" t="n">
        <f aca="false">SUM(Y370)</f>
        <v>1173441.66</v>
      </c>
      <c r="Z368" s="182" t="n">
        <f aca="false">SUM(Z370)</f>
        <v>1223141.66</v>
      </c>
      <c r="AA368" s="182" t="n">
        <f aca="false">SUM(AA370)</f>
        <v>324000</v>
      </c>
      <c r="AB368" s="182" t="n">
        <f aca="false">SUM(AB370)</f>
        <v>815696.4</v>
      </c>
      <c r="AC368" s="182" t="n">
        <f aca="false">SUM(AC370)</f>
        <v>648000</v>
      </c>
      <c r="AD368" s="182" t="n">
        <f aca="false">SUM(AD370)</f>
        <v>961000</v>
      </c>
      <c r="AE368" s="182" t="n">
        <f aca="false">SUM(AE370)</f>
        <v>0</v>
      </c>
      <c r="AF368" s="182" t="n">
        <f aca="false">SUM(AF370)</f>
        <v>0</v>
      </c>
      <c r="AG368" s="182" t="n">
        <f aca="false">SUM(AG370)</f>
        <v>961000</v>
      </c>
      <c r="AH368" s="182" t="n">
        <f aca="false">SUM(AH370)</f>
        <v>554110.41</v>
      </c>
      <c r="AI368" s="182" t="n">
        <f aca="false">SUM(AI370)</f>
        <v>1027800</v>
      </c>
      <c r="AJ368" s="182" t="n">
        <f aca="false">SUM(AJ370)</f>
        <v>593900.29</v>
      </c>
      <c r="AK368" s="182" t="n">
        <f aca="false">SUM(AK370)</f>
        <v>980000</v>
      </c>
      <c r="AL368" s="182" t="n">
        <f aca="false">SUM(AL370)</f>
        <v>0</v>
      </c>
      <c r="AM368" s="182" t="n">
        <f aca="false">SUM(AM370)</f>
        <v>0</v>
      </c>
      <c r="AN368" s="182" t="n">
        <f aca="false">SUM(AN370)</f>
        <v>980000</v>
      </c>
      <c r="AO368" s="176" t="n">
        <f aca="false">SUM(AN368/$AN$2)</f>
        <v>130068.352246334</v>
      </c>
      <c r="AP368" s="183" t="n">
        <f aca="false">SUM(AP370)</f>
        <v>600000</v>
      </c>
      <c r="AQ368" s="183" t="n">
        <f aca="false">SUM(AQ370)</f>
        <v>0</v>
      </c>
      <c r="AR368" s="176" t="n">
        <f aca="false">SUM(AP368/$AN$2)</f>
        <v>79633.6850487756</v>
      </c>
      <c r="AS368" s="183" t="n">
        <f aca="false">SUM(AS370)</f>
        <v>600000</v>
      </c>
      <c r="AT368" s="183" t="n">
        <f aca="false">SUM(AT370)</f>
        <v>0</v>
      </c>
      <c r="AU368" s="176" t="n">
        <f aca="false">SUM(AU369)</f>
        <v>105150.11</v>
      </c>
      <c r="AV368" s="177" t="n">
        <f aca="false">SUM(AU368/AR368*100)</f>
        <v>132.0422506325</v>
      </c>
      <c r="BB368" s="19" t="n">
        <f aca="false">SUM(AW368+AX368+AY368+AZ368+BA368)</f>
        <v>0</v>
      </c>
      <c r="BC368" s="143" t="n">
        <f aca="false">SUM(AU368-BB368)</f>
        <v>105150.11</v>
      </c>
    </row>
    <row r="369" customFormat="false" ht="12.75" hidden="false" customHeight="false" outlineLevel="0" collapsed="false">
      <c r="A369" s="171"/>
      <c r="B369" s="172" t="s">
        <v>229</v>
      </c>
      <c r="C369" s="172"/>
      <c r="D369" s="172"/>
      <c r="E369" s="172"/>
      <c r="F369" s="172"/>
      <c r="G369" s="172"/>
      <c r="H369" s="172"/>
      <c r="I369" s="201" t="s">
        <v>402</v>
      </c>
      <c r="J369" s="186" t="s">
        <v>403</v>
      </c>
      <c r="K369" s="172"/>
      <c r="L369" s="172"/>
      <c r="M369" s="172"/>
      <c r="N369" s="172"/>
      <c r="O369" s="172"/>
      <c r="P369" s="185"/>
      <c r="Q369" s="186"/>
      <c r="R369" s="182"/>
      <c r="S369" s="182"/>
      <c r="T369" s="182"/>
      <c r="U369" s="182"/>
      <c r="V369" s="182"/>
      <c r="W369" s="182"/>
      <c r="X369" s="182"/>
      <c r="Y369" s="182"/>
      <c r="Z369" s="182"/>
      <c r="AA369" s="182"/>
      <c r="AB369" s="182"/>
      <c r="AC369" s="182"/>
      <c r="AD369" s="182"/>
      <c r="AE369" s="182"/>
      <c r="AF369" s="182"/>
      <c r="AG369" s="182"/>
      <c r="AH369" s="182"/>
      <c r="AI369" s="182"/>
      <c r="AJ369" s="182"/>
      <c r="AK369" s="182"/>
      <c r="AL369" s="182"/>
      <c r="AM369" s="182"/>
      <c r="AN369" s="182"/>
      <c r="AO369" s="176" t="n">
        <f aca="false">SUM(AN369/$AN$2)</f>
        <v>0</v>
      </c>
      <c r="AP369" s="183" t="n">
        <v>600000</v>
      </c>
      <c r="AQ369" s="183"/>
      <c r="AR369" s="176" t="n">
        <f aca="false">SUM(AP369/$AN$2)</f>
        <v>79633.6850487756</v>
      </c>
      <c r="AS369" s="183" t="n">
        <v>600000</v>
      </c>
      <c r="AT369" s="183"/>
      <c r="AU369" s="176" t="n">
        <f aca="false">SUM(AU370)</f>
        <v>105150.11</v>
      </c>
      <c r="AV369" s="177" t="n">
        <f aca="false">SUM(AU369/AR369*100)</f>
        <v>132.0422506325</v>
      </c>
      <c r="BC369" s="143" t="n">
        <f aca="false">SUM(AU369-BB369)</f>
        <v>105150.11</v>
      </c>
    </row>
    <row r="370" customFormat="false" ht="12.75" hidden="false" customHeight="false" outlineLevel="0" collapsed="false">
      <c r="A370" s="228"/>
      <c r="B370" s="225"/>
      <c r="C370" s="225"/>
      <c r="D370" s="225"/>
      <c r="E370" s="225"/>
      <c r="F370" s="225"/>
      <c r="G370" s="225"/>
      <c r="H370" s="225"/>
      <c r="I370" s="226" t="n">
        <v>3</v>
      </c>
      <c r="J370" s="227" t="s">
        <v>64</v>
      </c>
      <c r="K370" s="225"/>
      <c r="L370" s="225"/>
      <c r="M370" s="225"/>
      <c r="N370" s="225"/>
      <c r="O370" s="225"/>
      <c r="P370" s="226" t="n">
        <v>3</v>
      </c>
      <c r="Q370" s="227" t="s">
        <v>64</v>
      </c>
      <c r="R370" s="183"/>
      <c r="S370" s="192" t="e">
        <f aca="false">SUM(S371)</f>
        <v>#REF!</v>
      </c>
      <c r="T370" s="192" t="e">
        <f aca="false">SUM(T371)</f>
        <v>#REF!</v>
      </c>
      <c r="U370" s="192" t="e">
        <f aca="false">SUM(U371)</f>
        <v>#REF!</v>
      </c>
      <c r="V370" s="192" t="e">
        <f aca="false">SUM(V371)</f>
        <v>#REF!</v>
      </c>
      <c r="W370" s="192" t="n">
        <f aca="false">SUM(W371)</f>
        <v>0</v>
      </c>
      <c r="X370" s="192" t="e">
        <f aca="false">SUM(X371+X378)</f>
        <v>#REF!</v>
      </c>
      <c r="Y370" s="192" t="n">
        <f aca="false">SUM(Y371+Y378)</f>
        <v>1173441.66</v>
      </c>
      <c r="Z370" s="192" t="n">
        <f aca="false">SUM(Z371+Z378)</f>
        <v>1223141.66</v>
      </c>
      <c r="AA370" s="192" t="n">
        <f aca="false">SUM(AA371+AA378)</f>
        <v>324000</v>
      </c>
      <c r="AB370" s="192" t="n">
        <f aca="false">SUM(AB371+AB378)</f>
        <v>815696.4</v>
      </c>
      <c r="AC370" s="192" t="n">
        <f aca="false">SUM(AC371+AC378)</f>
        <v>648000</v>
      </c>
      <c r="AD370" s="192" t="n">
        <f aca="false">SUM(AD371+AD378)</f>
        <v>961000</v>
      </c>
      <c r="AE370" s="192" t="n">
        <f aca="false">SUM(AE371+AE378)</f>
        <v>0</v>
      </c>
      <c r="AF370" s="192" t="n">
        <f aca="false">SUM(AF371+AF378)</f>
        <v>0</v>
      </c>
      <c r="AG370" s="192" t="n">
        <f aca="false">SUM(AG371+AG378)</f>
        <v>961000</v>
      </c>
      <c r="AH370" s="192" t="n">
        <f aca="false">SUM(AH371+AH378)</f>
        <v>554110.41</v>
      </c>
      <c r="AI370" s="192" t="n">
        <f aca="false">SUM(AI371+AI378)</f>
        <v>1027800</v>
      </c>
      <c r="AJ370" s="192" t="n">
        <f aca="false">SUM(AJ371+AJ378)</f>
        <v>593900.29</v>
      </c>
      <c r="AK370" s="192" t="n">
        <f aca="false">SUM(AK371+AK378)</f>
        <v>980000</v>
      </c>
      <c r="AL370" s="192" t="n">
        <f aca="false">SUM(AL371+AL378)</f>
        <v>0</v>
      </c>
      <c r="AM370" s="192" t="n">
        <f aca="false">SUM(AM371+AM378)</f>
        <v>0</v>
      </c>
      <c r="AN370" s="192" t="n">
        <f aca="false">SUM(AN371+AN378)</f>
        <v>980000</v>
      </c>
      <c r="AO370" s="176" t="n">
        <f aca="false">SUM(AN370/$AN$2)</f>
        <v>130068.352246334</v>
      </c>
      <c r="AP370" s="176" t="n">
        <f aca="false">SUM(AP371+AP378)</f>
        <v>600000</v>
      </c>
      <c r="AQ370" s="176" t="n">
        <f aca="false">SUM(AQ371+AQ378)</f>
        <v>0</v>
      </c>
      <c r="AR370" s="176" t="n">
        <f aca="false">SUM(AP370/$AN$2)</f>
        <v>79633.6850487756</v>
      </c>
      <c r="AS370" s="176" t="n">
        <f aca="false">SUM(AS371+AS378)</f>
        <v>600000</v>
      </c>
      <c r="AT370" s="176" t="n">
        <f aca="false">SUM(AT371+AT378)</f>
        <v>0</v>
      </c>
      <c r="AU370" s="176" t="n">
        <f aca="false">SUM(AU371+AU378)</f>
        <v>105150.11</v>
      </c>
      <c r="AV370" s="177" t="n">
        <f aca="false">SUM(AU370/AR370*100)</f>
        <v>132.0422506325</v>
      </c>
      <c r="BB370" s="19" t="n">
        <f aca="false">SUM(AW370+AX370+AY370+AZ370+BA370)</f>
        <v>0</v>
      </c>
      <c r="BC370" s="143" t="n">
        <f aca="false">SUM(AU370-BB370)</f>
        <v>105150.11</v>
      </c>
    </row>
    <row r="371" customFormat="false" ht="12.75" hidden="false" customHeight="false" outlineLevel="0" collapsed="false">
      <c r="A371" s="228"/>
      <c r="B371" s="225"/>
      <c r="C371" s="225"/>
      <c r="D371" s="225"/>
      <c r="E371" s="225"/>
      <c r="F371" s="225"/>
      <c r="G371" s="225"/>
      <c r="H371" s="225"/>
      <c r="I371" s="226" t="n">
        <v>31</v>
      </c>
      <c r="J371" s="227" t="s">
        <v>65</v>
      </c>
      <c r="K371" s="225"/>
      <c r="L371" s="225"/>
      <c r="M371" s="225"/>
      <c r="N371" s="225"/>
      <c r="O371" s="225"/>
      <c r="P371" s="226" t="n">
        <v>31</v>
      </c>
      <c r="Q371" s="227" t="s">
        <v>498</v>
      </c>
      <c r="R371" s="183"/>
      <c r="S371" s="192" t="e">
        <f aca="false">SUM(S372+S376)</f>
        <v>#REF!</v>
      </c>
      <c r="T371" s="192" t="e">
        <f aca="false">SUM(T372+T376)</f>
        <v>#REF!</v>
      </c>
      <c r="U371" s="192" t="e">
        <f aca="false">SUM(U372+U376)</f>
        <v>#REF!</v>
      </c>
      <c r="V371" s="192" t="e">
        <f aca="false">SUM(V372+V376)</f>
        <v>#REF!</v>
      </c>
      <c r="W371" s="192" t="n">
        <f aca="false">SUM(W372+W376)</f>
        <v>0</v>
      </c>
      <c r="X371" s="192" t="e">
        <f aca="false">SUM(X372+X376+#REF!)</f>
        <v>#REF!</v>
      </c>
      <c r="Y371" s="192" t="n">
        <f aca="false">SUM(Y372+Y376)</f>
        <v>905441.66</v>
      </c>
      <c r="Z371" s="192" t="n">
        <f aca="false">SUM(Z372+Z376)</f>
        <v>905441.66</v>
      </c>
      <c r="AA371" s="192" t="n">
        <f aca="false">SUM(AA372+AA376)</f>
        <v>206500</v>
      </c>
      <c r="AB371" s="192" t="n">
        <f aca="false">SUM(AB372+AB376)</f>
        <v>743375.5</v>
      </c>
      <c r="AC371" s="192" t="n">
        <f aca="false">SUM(AC372+AC376)</f>
        <v>413000</v>
      </c>
      <c r="AD371" s="192" t="n">
        <f aca="false">SUM(AD372+AD376)</f>
        <v>721000</v>
      </c>
      <c r="AE371" s="192" t="n">
        <f aca="false">SUM(AE372+AE376)</f>
        <v>0</v>
      </c>
      <c r="AF371" s="192" t="n">
        <f aca="false">SUM(AF372+AF376)</f>
        <v>0</v>
      </c>
      <c r="AG371" s="192" t="n">
        <f aca="false">SUM(AG372+AG376)</f>
        <v>721000</v>
      </c>
      <c r="AH371" s="192" t="n">
        <f aca="false">SUM(AH372+AH376)</f>
        <v>459991.9</v>
      </c>
      <c r="AI371" s="192" t="n">
        <f aca="false">SUM(AI372+AI376+AI374)</f>
        <v>858000</v>
      </c>
      <c r="AJ371" s="192" t="n">
        <f aca="false">SUM(AJ372+AJ376+AJ374)</f>
        <v>562659.07</v>
      </c>
      <c r="AK371" s="192" t="n">
        <f aca="false">SUM(AK372+AK376+AK374)</f>
        <v>858000</v>
      </c>
      <c r="AL371" s="192" t="n">
        <f aca="false">SUM(AL372+AL376+AL374)</f>
        <v>0</v>
      </c>
      <c r="AM371" s="192" t="n">
        <f aca="false">SUM(AM372+AM376+AM374)</f>
        <v>0</v>
      </c>
      <c r="AN371" s="192" t="n">
        <f aca="false">SUM(AN372+AN376+AN374)</f>
        <v>858000</v>
      </c>
      <c r="AO371" s="176" t="n">
        <f aca="false">SUM(AN371/$AN$2)</f>
        <v>113876.169619749</v>
      </c>
      <c r="AP371" s="176" t="n">
        <f aca="false">SUM(AP372+AP376+AP374)</f>
        <v>508000</v>
      </c>
      <c r="AQ371" s="176"/>
      <c r="AR371" s="176" t="n">
        <f aca="false">SUM(AP371/$AN$2)</f>
        <v>67423.18667463</v>
      </c>
      <c r="AS371" s="176" t="n">
        <v>508000</v>
      </c>
      <c r="AT371" s="176"/>
      <c r="AU371" s="176" t="n">
        <f aca="false">SUM(AU372+AU374+AU376)</f>
        <v>98130.67</v>
      </c>
      <c r="AV371" s="177" t="n">
        <f aca="false">SUM(AU371/AR371*100)</f>
        <v>145.54439628248</v>
      </c>
      <c r="BB371" s="19" t="n">
        <f aca="false">SUM(AW371+AX371+AY371+AZ371+BA371)</f>
        <v>0</v>
      </c>
      <c r="BC371" s="143" t="n">
        <f aca="false">SUM(AU371-BB371)</f>
        <v>98130.67</v>
      </c>
    </row>
    <row r="372" customFormat="false" ht="12.75" hidden="false" customHeight="false" outlineLevel="0" collapsed="false">
      <c r="A372" s="229"/>
      <c r="B372" s="208" t="n">
        <v>52</v>
      </c>
      <c r="C372" s="208"/>
      <c r="D372" s="208"/>
      <c r="E372" s="208"/>
      <c r="F372" s="208"/>
      <c r="G372" s="208"/>
      <c r="H372" s="208"/>
      <c r="I372" s="206" t="n">
        <v>311</v>
      </c>
      <c r="J372" s="203" t="s">
        <v>233</v>
      </c>
      <c r="K372" s="208"/>
      <c r="L372" s="208"/>
      <c r="M372" s="208"/>
      <c r="N372" s="208"/>
      <c r="O372" s="208"/>
      <c r="P372" s="206" t="n">
        <v>311</v>
      </c>
      <c r="Q372" s="203" t="s">
        <v>233</v>
      </c>
      <c r="R372" s="183"/>
      <c r="S372" s="197" t="e">
        <f aca="false">SUM(#REF!)</f>
        <v>#REF!</v>
      </c>
      <c r="T372" s="197" t="e">
        <f aca="false">SUM(#REF!)</f>
        <v>#REF!</v>
      </c>
      <c r="U372" s="197" t="e">
        <f aca="false">SUM(#REF!)</f>
        <v>#REF!</v>
      </c>
      <c r="V372" s="197" t="e">
        <f aca="false">SUM(#REF!)</f>
        <v>#REF!</v>
      </c>
      <c r="W372" s="197" t="n">
        <v>0</v>
      </c>
      <c r="X372" s="197" t="n">
        <v>670000</v>
      </c>
      <c r="Y372" s="197" t="n">
        <f aca="false">SUM(Y373)</f>
        <v>783080.3</v>
      </c>
      <c r="Z372" s="197" t="n">
        <f aca="false">SUM(Z373)</f>
        <v>783080.3</v>
      </c>
      <c r="AA372" s="197" t="n">
        <f aca="false">SUM(AA373)</f>
        <v>182500</v>
      </c>
      <c r="AB372" s="197" t="n">
        <f aca="false">SUM(AB373)</f>
        <v>687632.27</v>
      </c>
      <c r="AC372" s="197" t="n">
        <f aca="false">SUM(AC373)</f>
        <v>365000</v>
      </c>
      <c r="AD372" s="197" t="n">
        <f aca="false">SUM(AD373)</f>
        <v>665000</v>
      </c>
      <c r="AE372" s="197" t="n">
        <f aca="false">SUM(AE373)</f>
        <v>0</v>
      </c>
      <c r="AF372" s="197" t="n">
        <f aca="false">SUM(AF373)</f>
        <v>0</v>
      </c>
      <c r="AG372" s="197" t="n">
        <f aca="false">SUM(AG373)</f>
        <v>665000</v>
      </c>
      <c r="AH372" s="197" t="n">
        <f aca="false">SUM(AH373)</f>
        <v>394588.01</v>
      </c>
      <c r="AI372" s="197" t="n">
        <f aca="false">SUM(AI373)</f>
        <v>720000</v>
      </c>
      <c r="AJ372" s="197" t="n">
        <f aca="false">SUM(AJ373)</f>
        <v>482969.21</v>
      </c>
      <c r="AK372" s="197" t="n">
        <f aca="false">SUM(AK373)</f>
        <v>720000</v>
      </c>
      <c r="AL372" s="197" t="n">
        <f aca="false">SUM(AL373)</f>
        <v>0</v>
      </c>
      <c r="AM372" s="197" t="n">
        <f aca="false">SUM(AM373)</f>
        <v>0</v>
      </c>
      <c r="AN372" s="197" t="n">
        <f aca="false">SUM(AN373)</f>
        <v>720000</v>
      </c>
      <c r="AO372" s="176" t="n">
        <f aca="false">SUM(AN372/$AN$2)</f>
        <v>95560.4220585308</v>
      </c>
      <c r="AP372" s="188" t="n">
        <f aca="false">SUM(AP373)</f>
        <v>450000</v>
      </c>
      <c r="AQ372" s="188"/>
      <c r="AR372" s="176" t="n">
        <f aca="false">SUM(AP372/$AN$2)</f>
        <v>59725.2637865817</v>
      </c>
      <c r="AS372" s="188"/>
      <c r="AT372" s="188"/>
      <c r="AU372" s="176" t="n">
        <f aca="false">SUM(AU373)</f>
        <v>90629.16</v>
      </c>
      <c r="AV372" s="177" t="n">
        <f aca="false">SUM(AU372/AR372*100)</f>
        <v>151.74342356</v>
      </c>
      <c r="BB372" s="19" t="n">
        <f aca="false">SUM(AW372+AX372+AY372+AZ372+BA372)</f>
        <v>0</v>
      </c>
      <c r="BC372" s="143" t="n">
        <f aca="false">SUM(AU372-BB372)</f>
        <v>90629.16</v>
      </c>
    </row>
    <row r="373" customFormat="false" ht="12.75" hidden="false" customHeight="false" outlineLevel="0" collapsed="false">
      <c r="A373" s="229"/>
      <c r="B373" s="208"/>
      <c r="C373" s="208"/>
      <c r="D373" s="208"/>
      <c r="E373" s="208"/>
      <c r="F373" s="208"/>
      <c r="G373" s="208"/>
      <c r="H373" s="208"/>
      <c r="I373" s="206" t="n">
        <v>31111</v>
      </c>
      <c r="J373" s="203" t="s">
        <v>499</v>
      </c>
      <c r="K373" s="208"/>
      <c r="L373" s="208"/>
      <c r="M373" s="208"/>
      <c r="N373" s="208"/>
      <c r="O373" s="208"/>
      <c r="P373" s="206"/>
      <c r="Q373" s="203"/>
      <c r="R373" s="183"/>
      <c r="S373" s="197"/>
      <c r="T373" s="197"/>
      <c r="U373" s="197"/>
      <c r="V373" s="197"/>
      <c r="W373" s="197"/>
      <c r="X373" s="197"/>
      <c r="Y373" s="197" t="n">
        <v>783080.3</v>
      </c>
      <c r="Z373" s="197" t="n">
        <v>783080.3</v>
      </c>
      <c r="AA373" s="197" t="n">
        <v>182500</v>
      </c>
      <c r="AB373" s="197" t="n">
        <v>687632.27</v>
      </c>
      <c r="AC373" s="197" t="n">
        <v>365000</v>
      </c>
      <c r="AD373" s="197" t="n">
        <v>665000</v>
      </c>
      <c r="AE373" s="197"/>
      <c r="AF373" s="197"/>
      <c r="AG373" s="198" t="n">
        <f aca="false">SUM(AD373+AE373-AF373)</f>
        <v>665000</v>
      </c>
      <c r="AH373" s="197" t="n">
        <v>394588.01</v>
      </c>
      <c r="AI373" s="197" t="n">
        <v>720000</v>
      </c>
      <c r="AJ373" s="129" t="n">
        <v>482969.21</v>
      </c>
      <c r="AK373" s="197" t="n">
        <v>720000</v>
      </c>
      <c r="AL373" s="197"/>
      <c r="AM373" s="197"/>
      <c r="AN373" s="129" t="n">
        <f aca="false">SUM(AK373+AL373-AM373)</f>
        <v>720000</v>
      </c>
      <c r="AO373" s="176" t="n">
        <f aca="false">SUM(AN373/$AN$2)</f>
        <v>95560.4220585308</v>
      </c>
      <c r="AP373" s="131" t="n">
        <v>450000</v>
      </c>
      <c r="AQ373" s="131"/>
      <c r="AR373" s="176" t="n">
        <f aca="false">SUM(AP373/$AN$2)</f>
        <v>59725.2637865817</v>
      </c>
      <c r="AS373" s="131"/>
      <c r="AT373" s="131"/>
      <c r="AU373" s="176" t="n">
        <v>90629.16</v>
      </c>
      <c r="AV373" s="177" t="n">
        <f aca="false">SUM(AU373/AR373*100)</f>
        <v>151.74342356</v>
      </c>
      <c r="AY373" s="176" t="n">
        <v>72546.54</v>
      </c>
      <c r="AZ373" s="176" t="n">
        <v>18082.62</v>
      </c>
      <c r="BB373" s="19" t="n">
        <f aca="false">SUM(AW373+AX373+AY373+AZ373+BA373)</f>
        <v>90629.16</v>
      </c>
      <c r="BC373" s="143" t="n">
        <f aca="false">SUM(AU373-BB373)</f>
        <v>0</v>
      </c>
    </row>
    <row r="374" customFormat="false" ht="12.75" hidden="false" customHeight="false" outlineLevel="0" collapsed="false">
      <c r="A374" s="229"/>
      <c r="B374" s="208"/>
      <c r="C374" s="208"/>
      <c r="D374" s="208"/>
      <c r="E374" s="208"/>
      <c r="F374" s="208"/>
      <c r="G374" s="208"/>
      <c r="H374" s="208"/>
      <c r="I374" s="206" t="n">
        <v>312</v>
      </c>
      <c r="J374" s="203" t="s">
        <v>236</v>
      </c>
      <c r="K374" s="208"/>
      <c r="L374" s="208"/>
      <c r="M374" s="208"/>
      <c r="N374" s="208"/>
      <c r="O374" s="208"/>
      <c r="P374" s="206"/>
      <c r="Q374" s="203"/>
      <c r="R374" s="183"/>
      <c r="S374" s="197"/>
      <c r="T374" s="197"/>
      <c r="U374" s="197"/>
      <c r="V374" s="197"/>
      <c r="W374" s="197"/>
      <c r="X374" s="197"/>
      <c r="Y374" s="197"/>
      <c r="Z374" s="197"/>
      <c r="AA374" s="197"/>
      <c r="AB374" s="197"/>
      <c r="AC374" s="197" t="n">
        <f aca="false">SUM(AC375:AC375)</f>
        <v>0</v>
      </c>
      <c r="AD374" s="197" t="n">
        <f aca="false">SUM(AD375:AD375)</f>
        <v>6000</v>
      </c>
      <c r="AE374" s="197" t="n">
        <f aca="false">SUM(AE375:AE375)</f>
        <v>0</v>
      </c>
      <c r="AF374" s="197" t="n">
        <f aca="false">SUM(AF375:AF375)</f>
        <v>0</v>
      </c>
      <c r="AG374" s="197" t="n">
        <f aca="false">SUM(AG375:AG375)</f>
        <v>6000</v>
      </c>
      <c r="AH374" s="197" t="n">
        <f aca="false">SUM(AH375:AH375)</f>
        <v>0</v>
      </c>
      <c r="AI374" s="197" t="n">
        <f aca="false">SUM(AI375:AI375)</f>
        <v>18000</v>
      </c>
      <c r="AJ374" s="197" t="n">
        <f aca="false">SUM(AJ375:AJ375)</f>
        <v>0</v>
      </c>
      <c r="AK374" s="197" t="n">
        <f aca="false">SUM(AK375:AK375)</f>
        <v>18000</v>
      </c>
      <c r="AL374" s="197" t="n">
        <f aca="false">SUM(AL375:AL375)</f>
        <v>0</v>
      </c>
      <c r="AM374" s="197" t="n">
        <f aca="false">SUM(AM375:AM375)</f>
        <v>0</v>
      </c>
      <c r="AN374" s="197" t="n">
        <f aca="false">SUM(AN375:AN375)</f>
        <v>18000</v>
      </c>
      <c r="AO374" s="176" t="n">
        <f aca="false">SUM(AN374/$AN$2)</f>
        <v>2389.01055146327</v>
      </c>
      <c r="AP374" s="188" t="n">
        <f aca="false">SUM(AP375:AP375)</f>
        <v>1500</v>
      </c>
      <c r="AQ374" s="188"/>
      <c r="AR374" s="176" t="n">
        <f aca="false">SUM(AP374/$AN$2)</f>
        <v>199.084212621939</v>
      </c>
      <c r="AS374" s="188"/>
      <c r="AT374" s="188"/>
      <c r="AU374" s="176" t="n">
        <v>0</v>
      </c>
      <c r="AV374" s="177" t="n">
        <f aca="false">SUM(AU374/AR374*100)</f>
        <v>0</v>
      </c>
      <c r="AY374" s="176"/>
      <c r="AZ374" s="176"/>
      <c r="BB374" s="19" t="n">
        <f aca="false">SUM(AW374+AX374+AY374+AZ374+BA374)</f>
        <v>0</v>
      </c>
      <c r="BC374" s="143" t="n">
        <f aca="false">SUM(AU374-BB374)</f>
        <v>0</v>
      </c>
    </row>
    <row r="375" customFormat="false" ht="12.75" hidden="false" customHeight="false" outlineLevel="0" collapsed="false">
      <c r="A375" s="229"/>
      <c r="B375" s="208"/>
      <c r="C375" s="208"/>
      <c r="D375" s="208"/>
      <c r="E375" s="208"/>
      <c r="F375" s="208"/>
      <c r="G375" s="208"/>
      <c r="H375" s="208"/>
      <c r="I375" s="206" t="n">
        <v>31216</v>
      </c>
      <c r="J375" s="203" t="s">
        <v>500</v>
      </c>
      <c r="K375" s="208"/>
      <c r="L375" s="208"/>
      <c r="M375" s="208"/>
      <c r="N375" s="208"/>
      <c r="O375" s="208"/>
      <c r="P375" s="206"/>
      <c r="Q375" s="203"/>
      <c r="R375" s="183"/>
      <c r="S375" s="197"/>
      <c r="T375" s="197"/>
      <c r="U375" s="197"/>
      <c r="V375" s="197"/>
      <c r="W375" s="197"/>
      <c r="X375" s="197"/>
      <c r="Y375" s="197"/>
      <c r="Z375" s="197"/>
      <c r="AA375" s="197"/>
      <c r="AB375" s="197"/>
      <c r="AC375" s="197"/>
      <c r="AD375" s="197" t="n">
        <v>6000</v>
      </c>
      <c r="AE375" s="197"/>
      <c r="AF375" s="197"/>
      <c r="AG375" s="198" t="n">
        <f aca="false">SUM(AD375+AE375-AF375)</f>
        <v>6000</v>
      </c>
      <c r="AH375" s="197"/>
      <c r="AI375" s="197" t="n">
        <v>18000</v>
      </c>
      <c r="AJ375" s="129" t="n">
        <v>0</v>
      </c>
      <c r="AK375" s="197" t="n">
        <v>18000</v>
      </c>
      <c r="AL375" s="197"/>
      <c r="AM375" s="197"/>
      <c r="AN375" s="129" t="n">
        <f aca="false">SUM(AK375+AL375-AM375)</f>
        <v>18000</v>
      </c>
      <c r="AO375" s="176" t="n">
        <f aca="false">SUM(AN375/$AN$2)</f>
        <v>2389.01055146327</v>
      </c>
      <c r="AP375" s="131" t="n">
        <v>1500</v>
      </c>
      <c r="AQ375" s="131"/>
      <c r="AR375" s="176" t="n">
        <f aca="false">SUM(AP375/$AN$2)</f>
        <v>199.084212621939</v>
      </c>
      <c r="AS375" s="131"/>
      <c r="AT375" s="131"/>
      <c r="AU375" s="176"/>
      <c r="AV375" s="177" t="n">
        <f aca="false">SUM(AU375/AR375*100)</f>
        <v>0</v>
      </c>
      <c r="AY375" s="176"/>
      <c r="AZ375" s="176"/>
      <c r="BB375" s="19" t="n">
        <f aca="false">SUM(AW375+AX375+AY375+AZ375+BA375)</f>
        <v>0</v>
      </c>
      <c r="BC375" s="143" t="n">
        <f aca="false">SUM(AU375-BB375)</f>
        <v>0</v>
      </c>
    </row>
    <row r="376" customFormat="false" ht="12.75" hidden="false" customHeight="false" outlineLevel="0" collapsed="false">
      <c r="A376" s="229"/>
      <c r="B376" s="208" t="n">
        <v>52</v>
      </c>
      <c r="C376" s="208"/>
      <c r="D376" s="208"/>
      <c r="E376" s="208"/>
      <c r="F376" s="208"/>
      <c r="G376" s="208"/>
      <c r="H376" s="208"/>
      <c r="I376" s="206" t="n">
        <v>313</v>
      </c>
      <c r="J376" s="203" t="s">
        <v>239</v>
      </c>
      <c r="K376" s="208"/>
      <c r="L376" s="208"/>
      <c r="M376" s="208"/>
      <c r="N376" s="208"/>
      <c r="O376" s="208"/>
      <c r="P376" s="206" t="n">
        <v>313</v>
      </c>
      <c r="Q376" s="203" t="s">
        <v>239</v>
      </c>
      <c r="R376" s="183"/>
      <c r="S376" s="197" t="n">
        <f aca="false">SUM(S377:S377)</f>
        <v>0</v>
      </c>
      <c r="T376" s="197" t="n">
        <f aca="false">SUM(T377:T377)</f>
        <v>97602.36</v>
      </c>
      <c r="U376" s="197" t="n">
        <f aca="false">SUM(U377:U377)</f>
        <v>97602.36</v>
      </c>
      <c r="V376" s="197" t="n">
        <f aca="false">SUM(V377:V377)</f>
        <v>0</v>
      </c>
      <c r="W376" s="197" t="n">
        <f aca="false">SUM(W377:W377)</f>
        <v>0</v>
      </c>
      <c r="X376" s="197" t="n">
        <f aca="false">SUM(X377:X377)</f>
        <v>101000</v>
      </c>
      <c r="Y376" s="197" t="n">
        <f aca="false">SUM(Y377:Y377)</f>
        <v>122361.36</v>
      </c>
      <c r="Z376" s="197" t="n">
        <f aca="false">SUM(Z377:Z377)</f>
        <v>122361.36</v>
      </c>
      <c r="AA376" s="197" t="n">
        <f aca="false">SUM(AA377:AA377)</f>
        <v>24000</v>
      </c>
      <c r="AB376" s="197" t="n">
        <f aca="false">SUM(AB377:AB377)</f>
        <v>55743.23</v>
      </c>
      <c r="AC376" s="197" t="n">
        <f aca="false">SUM(AC377:AC377)</f>
        <v>48000</v>
      </c>
      <c r="AD376" s="197" t="n">
        <f aca="false">SUM(AD377:AD377)</f>
        <v>56000</v>
      </c>
      <c r="AE376" s="197" t="n">
        <f aca="false">SUM(AE377:AE377)</f>
        <v>0</v>
      </c>
      <c r="AF376" s="197" t="n">
        <f aca="false">SUM(AF377:AF377)</f>
        <v>0</v>
      </c>
      <c r="AG376" s="197" t="n">
        <f aca="false">SUM(AG377:AG377)</f>
        <v>56000</v>
      </c>
      <c r="AH376" s="197" t="n">
        <f aca="false">SUM(AH377:AH377)</f>
        <v>65403.89</v>
      </c>
      <c r="AI376" s="197" t="n">
        <f aca="false">SUM(AI377:AI377)</f>
        <v>120000</v>
      </c>
      <c r="AJ376" s="197" t="n">
        <f aca="false">SUM(AJ377:AJ377)</f>
        <v>79689.86</v>
      </c>
      <c r="AK376" s="197" t="n">
        <f aca="false">SUM(AK377:AK377)</f>
        <v>120000</v>
      </c>
      <c r="AL376" s="197" t="n">
        <f aca="false">SUM(AL377:AL377)</f>
        <v>0</v>
      </c>
      <c r="AM376" s="197" t="n">
        <f aca="false">SUM(AM377:AM377)</f>
        <v>0</v>
      </c>
      <c r="AN376" s="197" t="n">
        <f aca="false">SUM(AN377:AN377)</f>
        <v>120000</v>
      </c>
      <c r="AO376" s="176" t="n">
        <f aca="false">SUM(AN376/$AN$2)</f>
        <v>15926.7370097551</v>
      </c>
      <c r="AP376" s="188" t="n">
        <f aca="false">SUM(AP377:AP377)</f>
        <v>56500</v>
      </c>
      <c r="AQ376" s="188"/>
      <c r="AR376" s="176" t="n">
        <f aca="false">SUM(AP376/$AN$2)</f>
        <v>7498.83867542637</v>
      </c>
      <c r="AS376" s="188"/>
      <c r="AT376" s="188"/>
      <c r="AU376" s="176" t="n">
        <f aca="false">SUM(AU377)</f>
        <v>7501.51</v>
      </c>
      <c r="AV376" s="177" t="n">
        <f aca="false">SUM(AU376/AR376*100)</f>
        <v>100.035623176991</v>
      </c>
      <c r="AY376" s="176"/>
      <c r="AZ376" s="176"/>
      <c r="BB376" s="19" t="n">
        <f aca="false">SUM(AW376+AX376+AY376+AZ376+BA376)</f>
        <v>0</v>
      </c>
      <c r="BC376" s="143" t="n">
        <f aca="false">SUM(AU376-BB376)</f>
        <v>7501.51</v>
      </c>
    </row>
    <row r="377" customFormat="false" ht="12.75" hidden="false" customHeight="false" outlineLevel="0" collapsed="false">
      <c r="A377" s="229"/>
      <c r="B377" s="208"/>
      <c r="C377" s="208"/>
      <c r="D377" s="208"/>
      <c r="E377" s="208"/>
      <c r="F377" s="208"/>
      <c r="G377" s="208"/>
      <c r="H377" s="208"/>
      <c r="I377" s="206" t="n">
        <v>31321</v>
      </c>
      <c r="J377" s="203" t="s">
        <v>240</v>
      </c>
      <c r="K377" s="208"/>
      <c r="L377" s="208"/>
      <c r="M377" s="208"/>
      <c r="N377" s="208"/>
      <c r="O377" s="208"/>
      <c r="P377" s="206" t="n">
        <v>3132</v>
      </c>
      <c r="Q377" s="203" t="s">
        <v>240</v>
      </c>
      <c r="R377" s="183"/>
      <c r="S377" s="197" t="n">
        <v>0</v>
      </c>
      <c r="T377" s="197" t="n">
        <v>97602.36</v>
      </c>
      <c r="U377" s="197" t="n">
        <v>97602.36</v>
      </c>
      <c r="V377" s="197"/>
      <c r="W377" s="197" t="n">
        <v>0</v>
      </c>
      <c r="X377" s="197" t="n">
        <v>101000</v>
      </c>
      <c r="Y377" s="197" t="n">
        <v>122361.36</v>
      </c>
      <c r="Z377" s="197" t="n">
        <v>122361.36</v>
      </c>
      <c r="AA377" s="197" t="n">
        <v>24000</v>
      </c>
      <c r="AB377" s="197" t="n">
        <v>55743.23</v>
      </c>
      <c r="AC377" s="197" t="n">
        <v>48000</v>
      </c>
      <c r="AD377" s="197" t="n">
        <v>56000</v>
      </c>
      <c r="AE377" s="197"/>
      <c r="AF377" s="197"/>
      <c r="AG377" s="198" t="n">
        <f aca="false">SUM(AD377+AE377-AF377)</f>
        <v>56000</v>
      </c>
      <c r="AH377" s="197" t="n">
        <v>65403.89</v>
      </c>
      <c r="AI377" s="197" t="n">
        <v>120000</v>
      </c>
      <c r="AJ377" s="129" t="n">
        <v>79689.86</v>
      </c>
      <c r="AK377" s="197" t="n">
        <v>120000</v>
      </c>
      <c r="AL377" s="197"/>
      <c r="AM377" s="197"/>
      <c r="AN377" s="129" t="n">
        <f aca="false">SUM(AK377+AL377-AM377)</f>
        <v>120000</v>
      </c>
      <c r="AO377" s="176" t="n">
        <f aca="false">SUM(AN377/$AN$2)</f>
        <v>15926.7370097551</v>
      </c>
      <c r="AP377" s="131" t="n">
        <v>56500</v>
      </c>
      <c r="AQ377" s="131"/>
      <c r="AR377" s="176" t="n">
        <f aca="false">SUM(AP377/$AN$2)</f>
        <v>7498.83867542637</v>
      </c>
      <c r="AS377" s="131"/>
      <c r="AT377" s="131"/>
      <c r="AU377" s="176" t="n">
        <v>7501.51</v>
      </c>
      <c r="AV377" s="177" t="n">
        <f aca="false">SUM(AU377/AR377*100)</f>
        <v>100.035623176991</v>
      </c>
      <c r="AY377" s="176" t="n">
        <v>7501.51</v>
      </c>
      <c r="AZ377" s="176"/>
      <c r="BB377" s="19" t="n">
        <f aca="false">SUM(AW377+AX377+AY377+AZ377+BA377)</f>
        <v>7501.51</v>
      </c>
      <c r="BC377" s="143" t="n">
        <f aca="false">SUM(AU377-BB377)</f>
        <v>0</v>
      </c>
    </row>
    <row r="378" customFormat="false" ht="12.75" hidden="false" customHeight="false" outlineLevel="0" collapsed="false">
      <c r="A378" s="224"/>
      <c r="B378" s="225"/>
      <c r="C378" s="225"/>
      <c r="D378" s="225"/>
      <c r="E378" s="225"/>
      <c r="F378" s="225"/>
      <c r="G378" s="225"/>
      <c r="H378" s="225"/>
      <c r="I378" s="191" t="n">
        <v>32</v>
      </c>
      <c r="J378" s="84" t="s">
        <v>66</v>
      </c>
      <c r="K378" s="192" t="n">
        <f aca="false">SUM(K379+K385+K402+K427)</f>
        <v>10000</v>
      </c>
      <c r="L378" s="192" t="n">
        <f aca="false">SUM(L379+L385+L402+L427)</f>
        <v>35000</v>
      </c>
      <c r="M378" s="192" t="n">
        <f aca="false">SUM(M379+M385+M402+M427)</f>
        <v>25000</v>
      </c>
      <c r="N378" s="192" t="n">
        <f aca="false">SUM(N379+N385+N402+N427)</f>
        <v>0</v>
      </c>
      <c r="O378" s="192" t="n">
        <f aca="false">SUM(O379+O385+O402+O427)</f>
        <v>0</v>
      </c>
      <c r="P378" s="192" t="n">
        <f aca="false">SUM(P379+P385+P402+P427)</f>
        <v>42000</v>
      </c>
      <c r="Q378" s="192" t="n">
        <f aca="false">SUM(Q379+Q385+Q402+Q427)</f>
        <v>156000</v>
      </c>
      <c r="R378" s="192" t="n">
        <v>815000</v>
      </c>
      <c r="S378" s="192" t="e">
        <f aca="false">SUM(S379+S384+S387)</f>
        <v>#REF!</v>
      </c>
      <c r="T378" s="192" t="e">
        <f aca="false">SUM(T379+T384+T387)</f>
        <v>#REF!</v>
      </c>
      <c r="U378" s="192" t="n">
        <f aca="false">SUM(U379+U384+U387)</f>
        <v>525680</v>
      </c>
      <c r="V378" s="192" t="n">
        <f aca="false">SUM(V379+V384+V387)</f>
        <v>0</v>
      </c>
      <c r="W378" s="192" t="e">
        <f aca="false">SUM(W379+W384+W387)</f>
        <v>#REF!</v>
      </c>
      <c r="X378" s="192" t="n">
        <f aca="false">SUM(X379+X384+X387+X390)</f>
        <v>105000</v>
      </c>
      <c r="Y378" s="192" t="n">
        <f aca="false">SUM(Y379+Y384+Y387+Y390)</f>
        <v>268000</v>
      </c>
      <c r="Z378" s="192" t="n">
        <f aca="false">SUM(Z379+Z384+Z387+Z390)</f>
        <v>317700</v>
      </c>
      <c r="AA378" s="192" t="n">
        <f aca="false">AA379+AA384+AA387+AA390</f>
        <v>117500</v>
      </c>
      <c r="AB378" s="192" t="n">
        <f aca="false">AB379+AB384+AB387+AB390</f>
        <v>72320.9</v>
      </c>
      <c r="AC378" s="192" t="n">
        <f aca="false">AC379+AC384+AC387+AC390</f>
        <v>235000</v>
      </c>
      <c r="AD378" s="192" t="n">
        <f aca="false">AD379+AD384+AD387+AD390</f>
        <v>240000</v>
      </c>
      <c r="AE378" s="192" t="n">
        <f aca="false">AE379+AE384+AE387+AE390</f>
        <v>0</v>
      </c>
      <c r="AF378" s="192" t="n">
        <f aca="false">AF379+AF384+AF387+AF390</f>
        <v>0</v>
      </c>
      <c r="AG378" s="192" t="n">
        <f aca="false">AG379+AG384+AG387+AG390</f>
        <v>240000</v>
      </c>
      <c r="AH378" s="192" t="n">
        <f aca="false">AH379+AH384+AH387+AH390</f>
        <v>94118.51</v>
      </c>
      <c r="AI378" s="192" t="n">
        <f aca="false">AI379+AI384+AI387+AI390</f>
        <v>169800</v>
      </c>
      <c r="AJ378" s="192" t="n">
        <f aca="false">AJ379+AJ384+AJ387+AJ390</f>
        <v>31241.22</v>
      </c>
      <c r="AK378" s="192" t="n">
        <f aca="false">AK379+AK384+AK387+AK390</f>
        <v>122000</v>
      </c>
      <c r="AL378" s="192" t="n">
        <f aca="false">AL379+AL384+AL387+AL390</f>
        <v>0</v>
      </c>
      <c r="AM378" s="192" t="n">
        <f aca="false">AM379+AM384+AM387+AM390</f>
        <v>0</v>
      </c>
      <c r="AN378" s="192" t="n">
        <f aca="false">AN379+AN384+AN387+AN390</f>
        <v>122000</v>
      </c>
      <c r="AO378" s="176" t="n">
        <f aca="false">SUM(AN378/$AN$2)</f>
        <v>16192.1826265844</v>
      </c>
      <c r="AP378" s="176" t="n">
        <f aca="false">AP379+AP384+AP387+AP390</f>
        <v>92000</v>
      </c>
      <c r="AQ378" s="176"/>
      <c r="AR378" s="176" t="n">
        <f aca="false">SUM(AP378/$AN$2)</f>
        <v>12210.4983741456</v>
      </c>
      <c r="AS378" s="176" t="n">
        <v>92000</v>
      </c>
      <c r="AT378" s="176"/>
      <c r="AU378" s="176" t="n">
        <f aca="false">SUM(AU379+AU384+AU387+AU390)</f>
        <v>7019.44</v>
      </c>
      <c r="AV378" s="177" t="n">
        <f aca="false">SUM(AU378/AR378*100)</f>
        <v>57.4869246521739</v>
      </c>
      <c r="AY378" s="176"/>
      <c r="AZ378" s="176"/>
      <c r="BB378" s="19" t="n">
        <f aca="false">SUM(AW378+AX378+AY378+AZ378+BA378)</f>
        <v>0</v>
      </c>
      <c r="BC378" s="143" t="n">
        <f aca="false">SUM(AU378-BB378)</f>
        <v>7019.44</v>
      </c>
    </row>
    <row r="379" customFormat="false" ht="12.75" hidden="false" customHeight="false" outlineLevel="0" collapsed="false">
      <c r="A379" s="207"/>
      <c r="B379" s="208" t="n">
        <v>52</v>
      </c>
      <c r="C379" s="208"/>
      <c r="D379" s="208"/>
      <c r="E379" s="208"/>
      <c r="F379" s="208"/>
      <c r="G379" s="208"/>
      <c r="H379" s="208"/>
      <c r="I379" s="195" t="n">
        <v>321</v>
      </c>
      <c r="J379" s="196" t="s">
        <v>242</v>
      </c>
      <c r="K379" s="197" t="n">
        <f aca="false">SUM(K381:K382)</f>
        <v>5000</v>
      </c>
      <c r="L379" s="197" t="n">
        <f aca="false">SUM(L381:L384)</f>
        <v>25000</v>
      </c>
      <c r="M379" s="197" t="n">
        <f aca="false">SUM(M381:M384)</f>
        <v>15000</v>
      </c>
      <c r="N379" s="197" t="n">
        <f aca="false">SUM(N381:N384)</f>
        <v>0</v>
      </c>
      <c r="O379" s="197" t="n">
        <f aca="false">SUM(O381:O384)</f>
        <v>0</v>
      </c>
      <c r="P379" s="197" t="n">
        <f aca="false">SUM(P381:P384)</f>
        <v>32000</v>
      </c>
      <c r="Q379" s="197" t="n">
        <f aca="false">SUM(Q381:Q384)</f>
        <v>145000</v>
      </c>
      <c r="R379" s="192"/>
      <c r="S379" s="197" t="n">
        <f aca="false">SUM(S381:S384)</f>
        <v>0</v>
      </c>
      <c r="T379" s="197" t="n">
        <f aca="false">SUM(T381:T384)</f>
        <v>272680</v>
      </c>
      <c r="U379" s="197" t="n">
        <f aca="false">SUM(U381:U384)</f>
        <v>263680</v>
      </c>
      <c r="V379" s="197"/>
      <c r="W379" s="197" t="n">
        <f aca="false">SUM(W381:W384)</f>
        <v>0</v>
      </c>
      <c r="X379" s="197" t="n">
        <f aca="false">SUM(X381:X383)</f>
        <v>14000</v>
      </c>
      <c r="Y379" s="197" t="n">
        <f aca="false">SUM(Y380:Y383)</f>
        <v>92000</v>
      </c>
      <c r="Z379" s="197" t="n">
        <f aca="false">SUM(Z380:Z383)</f>
        <v>88500</v>
      </c>
      <c r="AA379" s="197" t="n">
        <f aca="false">SUM(AA380:AA383)</f>
        <v>77500</v>
      </c>
      <c r="AB379" s="197" t="n">
        <f aca="false">SUM(AB380:AB383)</f>
        <v>2794</v>
      </c>
      <c r="AC379" s="197" t="n">
        <f aca="false">SUM(AC380:AC383)</f>
        <v>155000</v>
      </c>
      <c r="AD379" s="197" t="n">
        <f aca="false">SUM(AD380:AD383)</f>
        <v>145000</v>
      </c>
      <c r="AE379" s="197" t="n">
        <f aca="false">SUM(AE380:AE383)</f>
        <v>0</v>
      </c>
      <c r="AF379" s="197" t="n">
        <f aca="false">SUM(AF380:AF383)</f>
        <v>0</v>
      </c>
      <c r="AG379" s="197" t="n">
        <f aca="false">SUM(AG380:AG383)</f>
        <v>145000</v>
      </c>
      <c r="AH379" s="197" t="n">
        <f aca="false">SUM(AH380:AH383)</f>
        <v>43002</v>
      </c>
      <c r="AI379" s="197" t="n">
        <f aca="false">SUM(AI380:AI383)</f>
        <v>99800</v>
      </c>
      <c r="AJ379" s="197" t="n">
        <f aca="false">SUM(AJ380:AJ383)</f>
        <v>1280</v>
      </c>
      <c r="AK379" s="197" t="n">
        <f aca="false">SUM(AK380:AK383)</f>
        <v>52000</v>
      </c>
      <c r="AL379" s="197" t="n">
        <f aca="false">SUM(AL380:AL383)</f>
        <v>0</v>
      </c>
      <c r="AM379" s="197" t="n">
        <f aca="false">SUM(AM380:AM383)</f>
        <v>0</v>
      </c>
      <c r="AN379" s="197" t="n">
        <f aca="false">SUM(AN380:AN383)</f>
        <v>52000</v>
      </c>
      <c r="AO379" s="176" t="n">
        <f aca="false">SUM(AN379/$AN$2)</f>
        <v>6901.58603756055</v>
      </c>
      <c r="AP379" s="188" t="n">
        <f aca="false">SUM(AP380:AP383)</f>
        <v>12000</v>
      </c>
      <c r="AQ379" s="188"/>
      <c r="AR379" s="188"/>
      <c r="AS379" s="188"/>
      <c r="AT379" s="188"/>
      <c r="AU379" s="176" t="n">
        <v>69.97</v>
      </c>
      <c r="AV379" s="177" t="n">
        <v>0</v>
      </c>
      <c r="AY379" s="176"/>
      <c r="AZ379" s="176"/>
      <c r="BB379" s="19" t="n">
        <f aca="false">SUM(AW379+AX379+AY379+AZ379+BA379)</f>
        <v>0</v>
      </c>
      <c r="BC379" s="143" t="n">
        <f aca="false">SUM(AU379-BB379)</f>
        <v>69.97</v>
      </c>
    </row>
    <row r="380" customFormat="false" ht="12.75" hidden="false" customHeight="false" outlineLevel="0" collapsed="false">
      <c r="A380" s="207"/>
      <c r="B380" s="208"/>
      <c r="C380" s="208"/>
      <c r="D380" s="208"/>
      <c r="E380" s="208"/>
      <c r="F380" s="208"/>
      <c r="G380" s="208"/>
      <c r="H380" s="208"/>
      <c r="I380" s="195" t="n">
        <v>32111</v>
      </c>
      <c r="J380" s="196" t="s">
        <v>243</v>
      </c>
      <c r="K380" s="197"/>
      <c r="L380" s="197"/>
      <c r="M380" s="197"/>
      <c r="N380" s="197"/>
      <c r="O380" s="197"/>
      <c r="P380" s="197"/>
      <c r="Q380" s="197"/>
      <c r="R380" s="192"/>
      <c r="S380" s="197"/>
      <c r="T380" s="197"/>
      <c r="U380" s="197"/>
      <c r="V380" s="197"/>
      <c r="W380" s="197"/>
      <c r="X380" s="197"/>
      <c r="Y380" s="197"/>
      <c r="Z380" s="197" t="n">
        <v>1000</v>
      </c>
      <c r="AA380" s="197" t="n">
        <v>1000</v>
      </c>
      <c r="AB380" s="197" t="n">
        <v>170</v>
      </c>
      <c r="AC380" s="197" t="n">
        <v>2000</v>
      </c>
      <c r="AD380" s="197" t="n">
        <v>2000</v>
      </c>
      <c r="AE380" s="197"/>
      <c r="AF380" s="197"/>
      <c r="AG380" s="198" t="n">
        <f aca="false">SUM(AD380+AE380-AF380)</f>
        <v>2000</v>
      </c>
      <c r="AH380" s="197" t="n">
        <v>200</v>
      </c>
      <c r="AI380" s="197" t="n">
        <v>3000</v>
      </c>
      <c r="AJ380" s="129" t="n">
        <v>0</v>
      </c>
      <c r="AK380" s="197" t="n">
        <v>3000</v>
      </c>
      <c r="AL380" s="197"/>
      <c r="AM380" s="197"/>
      <c r="AN380" s="129" t="n">
        <f aca="false">SUM(AK380+AL380-AM380)</f>
        <v>3000</v>
      </c>
      <c r="AO380" s="176" t="n">
        <f aca="false">SUM(AN380/$AN$2)</f>
        <v>398.168425243878</v>
      </c>
      <c r="AP380" s="131" t="n">
        <v>3000</v>
      </c>
      <c r="AQ380" s="131"/>
      <c r="AR380" s="131"/>
      <c r="AS380" s="131"/>
      <c r="AT380" s="131"/>
      <c r="AU380" s="176" t="n">
        <f aca="false">SUM(AS380/$AN$2)</f>
        <v>0</v>
      </c>
      <c r="AV380" s="177" t="n">
        <v>0</v>
      </c>
      <c r="AY380" s="176"/>
      <c r="AZ380" s="176"/>
      <c r="BB380" s="19" t="n">
        <f aca="false">SUM(AW380+AX380+AY380+AZ380+BA380)</f>
        <v>0</v>
      </c>
      <c r="BC380" s="143" t="n">
        <f aca="false">SUM(AU380-BB380)</f>
        <v>0</v>
      </c>
    </row>
    <row r="381" customFormat="false" ht="12.75" hidden="false" customHeight="false" outlineLevel="0" collapsed="false">
      <c r="A381" s="207"/>
      <c r="B381" s="208"/>
      <c r="C381" s="208"/>
      <c r="D381" s="208"/>
      <c r="E381" s="208"/>
      <c r="F381" s="208"/>
      <c r="G381" s="208"/>
      <c r="H381" s="208"/>
      <c r="I381" s="195" t="n">
        <v>32115</v>
      </c>
      <c r="J381" s="196" t="s">
        <v>501</v>
      </c>
      <c r="K381" s="197"/>
      <c r="L381" s="197"/>
      <c r="M381" s="197"/>
      <c r="N381" s="197"/>
      <c r="O381" s="197"/>
      <c r="P381" s="197" t="n">
        <v>2000</v>
      </c>
      <c r="Q381" s="197" t="n">
        <v>4000</v>
      </c>
      <c r="R381" s="192"/>
      <c r="S381" s="197" t="n">
        <v>0</v>
      </c>
      <c r="T381" s="197" t="n">
        <v>9000</v>
      </c>
      <c r="U381" s="197"/>
      <c r="V381" s="197"/>
      <c r="W381" s="197" t="n">
        <v>0</v>
      </c>
      <c r="X381" s="197" t="n">
        <v>2000</v>
      </c>
      <c r="Y381" s="197" t="n">
        <v>15000</v>
      </c>
      <c r="Z381" s="197" t="n">
        <v>15000</v>
      </c>
      <c r="AA381" s="197" t="n">
        <v>0</v>
      </c>
      <c r="AB381" s="197" t="n">
        <v>518</v>
      </c>
      <c r="AC381" s="197" t="n">
        <v>0</v>
      </c>
      <c r="AD381" s="197" t="n">
        <v>5000</v>
      </c>
      <c r="AE381" s="197"/>
      <c r="AF381" s="197"/>
      <c r="AG381" s="198" t="n">
        <f aca="false">SUM(AD381+AE381-AF381)</f>
        <v>5000</v>
      </c>
      <c r="AH381" s="197" t="n">
        <v>864</v>
      </c>
      <c r="AI381" s="197" t="n">
        <v>3000</v>
      </c>
      <c r="AJ381" s="129" t="n">
        <v>0</v>
      </c>
      <c r="AK381" s="197" t="n">
        <v>4000</v>
      </c>
      <c r="AL381" s="197"/>
      <c r="AM381" s="197"/>
      <c r="AN381" s="129" t="n">
        <f aca="false">SUM(AK381+AL381-AM381)</f>
        <v>4000</v>
      </c>
      <c r="AO381" s="176" t="n">
        <f aca="false">SUM(AN381/$AN$2)</f>
        <v>530.891233658504</v>
      </c>
      <c r="AP381" s="131" t="n">
        <v>4000</v>
      </c>
      <c r="AQ381" s="131"/>
      <c r="AR381" s="131"/>
      <c r="AS381" s="131"/>
      <c r="AT381" s="131"/>
      <c r="AU381" s="176" t="n">
        <v>69.97</v>
      </c>
      <c r="AV381" s="177" t="n">
        <v>0</v>
      </c>
      <c r="AY381" s="176" t="n">
        <v>69.97</v>
      </c>
      <c r="AZ381" s="176"/>
      <c r="BB381" s="19" t="n">
        <f aca="false">SUM(AW381+AX381+AY381+AZ381+BA381)</f>
        <v>69.97</v>
      </c>
      <c r="BC381" s="143" t="n">
        <f aca="false">SUM(AU381-BB381)</f>
        <v>0</v>
      </c>
    </row>
    <row r="382" customFormat="false" ht="12.75" hidden="false" customHeight="false" outlineLevel="0" collapsed="false">
      <c r="A382" s="207"/>
      <c r="B382" s="208"/>
      <c r="C382" s="208"/>
      <c r="D382" s="208"/>
      <c r="E382" s="208"/>
      <c r="F382" s="208"/>
      <c r="G382" s="208"/>
      <c r="H382" s="208"/>
      <c r="I382" s="195" t="n">
        <v>32131</v>
      </c>
      <c r="J382" s="196" t="s">
        <v>247</v>
      </c>
      <c r="K382" s="197" t="n">
        <v>5000</v>
      </c>
      <c r="L382" s="197" t="n">
        <v>15000</v>
      </c>
      <c r="M382" s="197" t="n">
        <v>5000</v>
      </c>
      <c r="N382" s="197"/>
      <c r="O382" s="197"/>
      <c r="P382" s="197" t="n">
        <v>20000</v>
      </c>
      <c r="Q382" s="197" t="n">
        <v>10000</v>
      </c>
      <c r="R382" s="192"/>
      <c r="S382" s="197" t="n">
        <v>0</v>
      </c>
      <c r="T382" s="197" t="n">
        <v>70000</v>
      </c>
      <c r="U382" s="197"/>
      <c r="V382" s="197"/>
      <c r="W382" s="197" t="n">
        <v>0</v>
      </c>
      <c r="X382" s="197" t="n">
        <v>5000</v>
      </c>
      <c r="Y382" s="197" t="n">
        <v>75000</v>
      </c>
      <c r="Z382" s="197" t="n">
        <v>67500</v>
      </c>
      <c r="AA382" s="197" t="n">
        <v>75000</v>
      </c>
      <c r="AB382" s="197"/>
      <c r="AC382" s="197" t="n">
        <v>150000</v>
      </c>
      <c r="AD382" s="197" t="n">
        <v>130000</v>
      </c>
      <c r="AE382" s="197"/>
      <c r="AF382" s="197"/>
      <c r="AG382" s="198" t="n">
        <f aca="false">SUM(AD382+AE382-AF382)</f>
        <v>130000</v>
      </c>
      <c r="AH382" s="197" t="n">
        <v>36600</v>
      </c>
      <c r="AI382" s="197" t="n">
        <v>84800</v>
      </c>
      <c r="AJ382" s="129" t="n">
        <v>0</v>
      </c>
      <c r="AK382" s="197" t="n">
        <v>40000</v>
      </c>
      <c r="AL382" s="197"/>
      <c r="AM382" s="197"/>
      <c r="AN382" s="129" t="n">
        <f aca="false">SUM(AK382+AL382-AM382)</f>
        <v>40000</v>
      </c>
      <c r="AO382" s="176" t="n">
        <f aca="false">SUM(AN382/$AN$2)</f>
        <v>5308.91233658504</v>
      </c>
      <c r="AP382" s="131"/>
      <c r="AQ382" s="131"/>
      <c r="AR382" s="131"/>
      <c r="AS382" s="131"/>
      <c r="AT382" s="131"/>
      <c r="AU382" s="176" t="n">
        <f aca="false">SUM(AS382/$AN$2)</f>
        <v>0</v>
      </c>
      <c r="AV382" s="177" t="n">
        <v>0</v>
      </c>
      <c r="AY382" s="176"/>
      <c r="AZ382" s="176"/>
      <c r="BB382" s="19" t="n">
        <f aca="false">SUM(AW382+AX382+AY382+AZ382+BA382)</f>
        <v>0</v>
      </c>
      <c r="BC382" s="143" t="n">
        <f aca="false">SUM(AU382-BB382)</f>
        <v>0</v>
      </c>
    </row>
    <row r="383" customFormat="false" ht="14.25" hidden="false" customHeight="true" outlineLevel="0" collapsed="false">
      <c r="A383" s="207"/>
      <c r="B383" s="208"/>
      <c r="C383" s="208"/>
      <c r="D383" s="208"/>
      <c r="E383" s="208"/>
      <c r="F383" s="208"/>
      <c r="G383" s="208"/>
      <c r="H383" s="208"/>
      <c r="I383" s="195" t="n">
        <v>32141</v>
      </c>
      <c r="J383" s="196" t="s">
        <v>502</v>
      </c>
      <c r="K383" s="197"/>
      <c r="L383" s="197"/>
      <c r="M383" s="197"/>
      <c r="N383" s="197"/>
      <c r="O383" s="197"/>
      <c r="P383" s="197"/>
      <c r="Q383" s="197"/>
      <c r="R383" s="192"/>
      <c r="S383" s="197"/>
      <c r="T383" s="197" t="n">
        <v>1680</v>
      </c>
      <c r="U383" s="197" t="n">
        <v>1680</v>
      </c>
      <c r="V383" s="197"/>
      <c r="W383" s="197"/>
      <c r="X383" s="197" t="n">
        <v>7000</v>
      </c>
      <c r="Y383" s="197" t="n">
        <v>2000</v>
      </c>
      <c r="Z383" s="197" t="n">
        <v>5000</v>
      </c>
      <c r="AA383" s="197" t="n">
        <v>1500</v>
      </c>
      <c r="AB383" s="197" t="n">
        <v>2106</v>
      </c>
      <c r="AC383" s="197" t="n">
        <v>3000</v>
      </c>
      <c r="AD383" s="197" t="n">
        <v>8000</v>
      </c>
      <c r="AE383" s="197"/>
      <c r="AF383" s="197"/>
      <c r="AG383" s="198" t="n">
        <f aca="false">SUM(AD383+AE383-AF383)</f>
        <v>8000</v>
      </c>
      <c r="AH383" s="197" t="n">
        <v>5338</v>
      </c>
      <c r="AI383" s="197" t="n">
        <v>9000</v>
      </c>
      <c r="AJ383" s="129" t="n">
        <v>1280</v>
      </c>
      <c r="AK383" s="197" t="n">
        <v>5000</v>
      </c>
      <c r="AL383" s="197"/>
      <c r="AM383" s="197"/>
      <c r="AN383" s="129" t="n">
        <f aca="false">SUM(AK383+AL383-AM383)</f>
        <v>5000</v>
      </c>
      <c r="AO383" s="176" t="n">
        <f aca="false">SUM(AN383/$AN$2)</f>
        <v>663.61404207313</v>
      </c>
      <c r="AP383" s="131" t="n">
        <v>5000</v>
      </c>
      <c r="AQ383" s="131"/>
      <c r="AR383" s="131"/>
      <c r="AS383" s="131"/>
      <c r="AT383" s="131"/>
      <c r="AU383" s="176" t="n">
        <f aca="false">SUM(AS383/$AN$2)</f>
        <v>0</v>
      </c>
      <c r="AV383" s="177" t="n">
        <v>0</v>
      </c>
      <c r="AY383" s="176"/>
      <c r="AZ383" s="176"/>
      <c r="BB383" s="19" t="n">
        <f aca="false">SUM(AW383+AX383+AY383+AZ383+BA383)</f>
        <v>0</v>
      </c>
      <c r="BC383" s="143" t="n">
        <f aca="false">SUM(AU383-BB383)</f>
        <v>0</v>
      </c>
    </row>
    <row r="384" customFormat="false" ht="12.75" hidden="false" customHeight="false" outlineLevel="0" collapsed="false">
      <c r="A384" s="207"/>
      <c r="B384" s="208" t="n">
        <v>52</v>
      </c>
      <c r="C384" s="208"/>
      <c r="D384" s="208"/>
      <c r="E384" s="208"/>
      <c r="F384" s="208"/>
      <c r="G384" s="208"/>
      <c r="H384" s="208"/>
      <c r="I384" s="195" t="n">
        <v>322</v>
      </c>
      <c r="J384" s="196" t="s">
        <v>248</v>
      </c>
      <c r="K384" s="197" t="n">
        <f aca="false">SUM(K385:K392)</f>
        <v>5000</v>
      </c>
      <c r="L384" s="197" t="n">
        <f aca="false">SUM(L385:L392)</f>
        <v>10000</v>
      </c>
      <c r="M384" s="197" t="n">
        <f aca="false">SUM(M385:M392)</f>
        <v>10000</v>
      </c>
      <c r="N384" s="197" t="n">
        <f aca="false">SUM(N385:N392)</f>
        <v>0</v>
      </c>
      <c r="O384" s="197" t="n">
        <f aca="false">SUM(O385:O392)</f>
        <v>0</v>
      </c>
      <c r="P384" s="197" t="n">
        <f aca="false">SUM(P385:P392)</f>
        <v>10000</v>
      </c>
      <c r="Q384" s="197" t="n">
        <f aca="false">SUM(Q385:Q392)</f>
        <v>131000</v>
      </c>
      <c r="R384" s="192"/>
      <c r="S384" s="230" t="n">
        <f aca="false">SUM(S385:S385)</f>
        <v>0</v>
      </c>
      <c r="T384" s="230" t="n">
        <f aca="false">SUM(T385:T385)</f>
        <v>192000</v>
      </c>
      <c r="U384" s="230" t="n">
        <f aca="false">SUM(U385:U392)</f>
        <v>262000</v>
      </c>
      <c r="V384" s="230"/>
      <c r="W384" s="230" t="n">
        <f aca="false">SUM(W385:W385)</f>
        <v>0</v>
      </c>
      <c r="X384" s="230" t="n">
        <f aca="false">SUM(X385:X385)</f>
        <v>74000</v>
      </c>
      <c r="Y384" s="230" t="n">
        <f aca="false">SUM(Y385:Y385)</f>
        <v>144000</v>
      </c>
      <c r="Z384" s="230" t="n">
        <f aca="false">SUM(Z385:Z385)</f>
        <v>144000</v>
      </c>
      <c r="AA384" s="230" t="n">
        <f aca="false">SUM(AA385:AA385)</f>
        <v>25000</v>
      </c>
      <c r="AB384" s="230" t="n">
        <f aca="false">SUM(AB385:AB385)</f>
        <v>68991.9</v>
      </c>
      <c r="AC384" s="230" t="n">
        <f aca="false">SUM(AC385:AC386)</f>
        <v>50000</v>
      </c>
      <c r="AD384" s="230" t="n">
        <f aca="false">SUM(AD385:AD386)</f>
        <v>65000</v>
      </c>
      <c r="AE384" s="230" t="n">
        <f aca="false">SUM(AE385:AE386)</f>
        <v>0</v>
      </c>
      <c r="AF384" s="230" t="n">
        <f aca="false">SUM(AF385:AF386)</f>
        <v>0</v>
      </c>
      <c r="AG384" s="230" t="n">
        <f aca="false">SUM(AG385:AG386)</f>
        <v>65000</v>
      </c>
      <c r="AH384" s="230" t="n">
        <f aca="false">SUM(AH385:AH386)</f>
        <v>37972.51</v>
      </c>
      <c r="AI384" s="230" t="n">
        <f aca="false">SUM(AI385:AI386)</f>
        <v>65000</v>
      </c>
      <c r="AJ384" s="230" t="n">
        <f aca="false">SUM(AJ385:AJ386)</f>
        <v>29961.22</v>
      </c>
      <c r="AK384" s="230" t="n">
        <f aca="false">SUM(AK385:AK386)</f>
        <v>65000</v>
      </c>
      <c r="AL384" s="230" t="n">
        <f aca="false">SUM(AL385:AL386)</f>
        <v>0</v>
      </c>
      <c r="AM384" s="230" t="n">
        <f aca="false">SUM(AM385:AM386)</f>
        <v>0</v>
      </c>
      <c r="AN384" s="230" t="n">
        <f aca="false">SUM(AN385:AN386)</f>
        <v>65000</v>
      </c>
      <c r="AO384" s="176" t="n">
        <f aca="false">SUM(AN384/$AN$2)</f>
        <v>8626.98254695069</v>
      </c>
      <c r="AP384" s="230" t="n">
        <f aca="false">SUM(AP385:AP386)</f>
        <v>70000</v>
      </c>
      <c r="AQ384" s="230"/>
      <c r="AR384" s="230"/>
      <c r="AS384" s="230"/>
      <c r="AT384" s="230"/>
      <c r="AU384" s="176" t="n">
        <f aca="false">SUM(AU385:AU386)</f>
        <v>2884.22</v>
      </c>
      <c r="AV384" s="177" t="n">
        <v>0</v>
      </c>
      <c r="AY384" s="176"/>
      <c r="AZ384" s="176"/>
      <c r="BB384" s="19" t="n">
        <f aca="false">SUM(AW384+AX384+AY384+AZ384+BA384)</f>
        <v>0</v>
      </c>
      <c r="BC384" s="143" t="n">
        <f aca="false">SUM(AU384-BB384)</f>
        <v>2884.22</v>
      </c>
    </row>
    <row r="385" customFormat="false" ht="12.75" hidden="false" customHeight="false" outlineLevel="0" collapsed="false">
      <c r="A385" s="207"/>
      <c r="B385" s="208"/>
      <c r="C385" s="208"/>
      <c r="D385" s="208"/>
      <c r="E385" s="208"/>
      <c r="F385" s="208"/>
      <c r="G385" s="208"/>
      <c r="H385" s="208"/>
      <c r="I385" s="195" t="n">
        <v>32216</v>
      </c>
      <c r="J385" s="196" t="s">
        <v>503</v>
      </c>
      <c r="K385" s="197" t="n">
        <v>5000</v>
      </c>
      <c r="L385" s="197" t="n">
        <v>10000</v>
      </c>
      <c r="M385" s="197" t="n">
        <v>10000</v>
      </c>
      <c r="N385" s="197"/>
      <c r="O385" s="197"/>
      <c r="P385" s="197" t="n">
        <v>10000</v>
      </c>
      <c r="Q385" s="197" t="n">
        <v>11000</v>
      </c>
      <c r="R385" s="192"/>
      <c r="S385" s="197"/>
      <c r="T385" s="197" t="n">
        <v>192000</v>
      </c>
      <c r="U385" s="197" t="n">
        <v>192000</v>
      </c>
      <c r="V385" s="197"/>
      <c r="W385" s="197"/>
      <c r="X385" s="197" t="n">
        <v>74000</v>
      </c>
      <c r="Y385" s="197" t="n">
        <v>144000</v>
      </c>
      <c r="Z385" s="197" t="n">
        <v>144000</v>
      </c>
      <c r="AA385" s="197" t="n">
        <v>25000</v>
      </c>
      <c r="AB385" s="197" t="n">
        <v>68991.9</v>
      </c>
      <c r="AC385" s="197" t="n">
        <v>50000</v>
      </c>
      <c r="AD385" s="197" t="n">
        <v>60000</v>
      </c>
      <c r="AE385" s="197"/>
      <c r="AF385" s="197"/>
      <c r="AG385" s="198" t="n">
        <f aca="false">SUM(AD385+AE385-AF385)</f>
        <v>60000</v>
      </c>
      <c r="AH385" s="197" t="n">
        <v>33307.61</v>
      </c>
      <c r="AI385" s="197" t="n">
        <v>60000</v>
      </c>
      <c r="AJ385" s="129" t="n">
        <v>29961.22</v>
      </c>
      <c r="AK385" s="197" t="n">
        <v>60000</v>
      </c>
      <c r="AL385" s="197"/>
      <c r="AM385" s="197"/>
      <c r="AN385" s="129" t="n">
        <f aca="false">SUM(AK385+AL385-AM385)</f>
        <v>60000</v>
      </c>
      <c r="AO385" s="176" t="n">
        <f aca="false">SUM(AN385/$AN$2)</f>
        <v>7963.36850487756</v>
      </c>
      <c r="AP385" s="131" t="n">
        <v>60000</v>
      </c>
      <c r="AQ385" s="131"/>
      <c r="AR385" s="131"/>
      <c r="AS385" s="131"/>
      <c r="AT385" s="131"/>
      <c r="AU385" s="176" t="n">
        <v>2884.22</v>
      </c>
      <c r="AV385" s="177" t="n">
        <v>0</v>
      </c>
      <c r="AY385" s="176" t="n">
        <v>2884.22</v>
      </c>
      <c r="AZ385" s="176"/>
      <c r="BB385" s="19" t="n">
        <f aca="false">SUM(AW385+AX385+AY385+AZ385+BA385)</f>
        <v>2884.22</v>
      </c>
      <c r="BC385" s="143" t="n">
        <f aca="false">SUM(AU385-BB385)</f>
        <v>0</v>
      </c>
    </row>
    <row r="386" customFormat="false" ht="12.75" hidden="false" customHeight="false" outlineLevel="0" collapsed="false">
      <c r="A386" s="207"/>
      <c r="B386" s="208"/>
      <c r="C386" s="208"/>
      <c r="D386" s="208"/>
      <c r="E386" s="208"/>
      <c r="F386" s="208"/>
      <c r="G386" s="208"/>
      <c r="H386" s="208"/>
      <c r="I386" s="195" t="n">
        <v>32271</v>
      </c>
      <c r="J386" s="196" t="s">
        <v>259</v>
      </c>
      <c r="K386" s="197"/>
      <c r="L386" s="197"/>
      <c r="M386" s="197"/>
      <c r="N386" s="197"/>
      <c r="O386" s="197"/>
      <c r="P386" s="197"/>
      <c r="Q386" s="197"/>
      <c r="R386" s="192"/>
      <c r="S386" s="197"/>
      <c r="T386" s="197"/>
      <c r="U386" s="197"/>
      <c r="V386" s="197"/>
      <c r="W386" s="197"/>
      <c r="X386" s="197"/>
      <c r="Y386" s="197"/>
      <c r="Z386" s="197"/>
      <c r="AA386" s="197"/>
      <c r="AB386" s="197"/>
      <c r="AC386" s="197"/>
      <c r="AD386" s="197" t="n">
        <v>5000</v>
      </c>
      <c r="AE386" s="197"/>
      <c r="AF386" s="197"/>
      <c r="AG386" s="198" t="n">
        <f aca="false">SUM(AD386+AE386-AF386)</f>
        <v>5000</v>
      </c>
      <c r="AH386" s="197" t="n">
        <v>4664.9</v>
      </c>
      <c r="AI386" s="197" t="n">
        <v>5000</v>
      </c>
      <c r="AJ386" s="129" t="n">
        <v>0</v>
      </c>
      <c r="AK386" s="197" t="n">
        <v>5000</v>
      </c>
      <c r="AL386" s="197"/>
      <c r="AM386" s="197"/>
      <c r="AN386" s="129" t="n">
        <f aca="false">SUM(AK386+AL386-AM386)</f>
        <v>5000</v>
      </c>
      <c r="AO386" s="176" t="n">
        <f aca="false">SUM(AN386/$AN$2)</f>
        <v>663.61404207313</v>
      </c>
      <c r="AP386" s="131" t="n">
        <v>10000</v>
      </c>
      <c r="AQ386" s="131"/>
      <c r="AR386" s="131"/>
      <c r="AS386" s="131"/>
      <c r="AT386" s="131"/>
      <c r="AU386" s="176" t="n">
        <f aca="false">SUM(AS386/$AN$2)</f>
        <v>0</v>
      </c>
      <c r="AV386" s="177" t="n">
        <v>0</v>
      </c>
      <c r="AY386" s="176" t="n">
        <f aca="false">SUM(AW386/$AN$2)</f>
        <v>0</v>
      </c>
      <c r="AZ386" s="176"/>
      <c r="BB386" s="19" t="n">
        <f aca="false">SUM(AW386+AX386+AY386+AZ386+BA386)</f>
        <v>0</v>
      </c>
      <c r="BC386" s="143" t="n">
        <f aca="false">SUM(AU386-BB386)</f>
        <v>0</v>
      </c>
    </row>
    <row r="387" customFormat="false" ht="12.75" hidden="false" customHeight="false" outlineLevel="0" collapsed="false">
      <c r="A387" s="207"/>
      <c r="B387" s="208" t="n">
        <v>52</v>
      </c>
      <c r="C387" s="208"/>
      <c r="D387" s="208"/>
      <c r="E387" s="208"/>
      <c r="F387" s="208"/>
      <c r="G387" s="208"/>
      <c r="H387" s="208"/>
      <c r="I387" s="206" t="n">
        <v>323</v>
      </c>
      <c r="J387" s="203" t="s">
        <v>260</v>
      </c>
      <c r="K387" s="188" t="n">
        <f aca="false">SUM(K388:K417)</f>
        <v>0</v>
      </c>
      <c r="L387" s="188" t="n">
        <f aca="false">SUM(L388:L422)</f>
        <v>0</v>
      </c>
      <c r="M387" s="188" t="n">
        <f aca="false">SUM(M388:M422)</f>
        <v>0</v>
      </c>
      <c r="N387" s="188" t="n">
        <f aca="false">SUM(N388:N422)</f>
        <v>0</v>
      </c>
      <c r="O387" s="188" t="n">
        <f aca="false">SUM(O388:O422)</f>
        <v>0</v>
      </c>
      <c r="P387" s="188" t="n">
        <f aca="false">SUM(P388:P422)</f>
        <v>0</v>
      </c>
      <c r="Q387" s="188" t="n">
        <f aca="false">SUM(Q388:Q422)</f>
        <v>120000</v>
      </c>
      <c r="R387" s="176"/>
      <c r="S387" s="188" t="e">
        <f aca="false">SUM(#REF!)</f>
        <v>#REF!</v>
      </c>
      <c r="T387" s="188" t="e">
        <f aca="false">SUM(#REF!)</f>
        <v>#REF!</v>
      </c>
      <c r="U387" s="188"/>
      <c r="V387" s="188"/>
      <c r="W387" s="188" t="e">
        <f aca="false">SUM(#REF!)</f>
        <v>#REF!</v>
      </c>
      <c r="X387" s="188" t="n">
        <f aca="false">SUM(X388:X388)</f>
        <v>5000</v>
      </c>
      <c r="Y387" s="188" t="n">
        <f aca="false">SUM(Y388:Y388)</f>
        <v>0</v>
      </c>
      <c r="Z387" s="188" t="n">
        <v>53200</v>
      </c>
      <c r="AA387" s="188" t="n">
        <f aca="false">SUM(AA388:AA388)</f>
        <v>0</v>
      </c>
      <c r="AB387" s="188" t="n">
        <f aca="false">SUM(AB388:AB388)</f>
        <v>535</v>
      </c>
      <c r="AC387" s="188" t="n">
        <f aca="false">SUM(AC388:AC389)</f>
        <v>0</v>
      </c>
      <c r="AD387" s="188" t="n">
        <f aca="false">SUM(AD388:AD389)</f>
        <v>6000</v>
      </c>
      <c r="AE387" s="188" t="n">
        <f aca="false">SUM(AE388:AE389)</f>
        <v>0</v>
      </c>
      <c r="AF387" s="188" t="n">
        <f aca="false">SUM(AF388:AF389)</f>
        <v>0</v>
      </c>
      <c r="AG387" s="188" t="n">
        <f aca="false">SUM(AG388:AG389)</f>
        <v>6000</v>
      </c>
      <c r="AH387" s="188" t="n">
        <f aca="false">SUM(AH388:AH389)</f>
        <v>8845</v>
      </c>
      <c r="AI387" s="188" t="n">
        <f aca="false">SUM(AI388:AI389)</f>
        <v>5000</v>
      </c>
      <c r="AJ387" s="188" t="n">
        <f aca="false">SUM(AJ388:AJ389)</f>
        <v>0</v>
      </c>
      <c r="AK387" s="188" t="n">
        <f aca="false">SUM(AK388:AK389)</f>
        <v>5000</v>
      </c>
      <c r="AL387" s="188" t="n">
        <f aca="false">SUM(AL388:AL389)</f>
        <v>0</v>
      </c>
      <c r="AM387" s="188" t="n">
        <f aca="false">SUM(AM388:AM389)</f>
        <v>0</v>
      </c>
      <c r="AN387" s="188" t="n">
        <f aca="false">SUM(AN388:AN389)</f>
        <v>5000</v>
      </c>
      <c r="AO387" s="176" t="n">
        <f aca="false">SUM(AN387/$AN$2)</f>
        <v>663.61404207313</v>
      </c>
      <c r="AP387" s="188" t="n">
        <f aca="false">SUM(AP388:AP389)</f>
        <v>10000</v>
      </c>
      <c r="AQ387" s="188"/>
      <c r="AR387" s="188"/>
      <c r="AS387" s="188"/>
      <c r="AT387" s="188"/>
      <c r="AU387" s="176" t="n">
        <f aca="false">SUM(AU388:AU389)</f>
        <v>3765.25</v>
      </c>
      <c r="AV387" s="177" t="n">
        <v>0</v>
      </c>
      <c r="AY387" s="176"/>
      <c r="AZ387" s="176"/>
      <c r="BB387" s="19" t="n">
        <f aca="false">SUM(AW387+AX387+AY387+AZ387+BA387)</f>
        <v>0</v>
      </c>
      <c r="BC387" s="143" t="n">
        <f aca="false">SUM(AU387-BB387)</f>
        <v>3765.25</v>
      </c>
    </row>
    <row r="388" customFormat="false" ht="12.75" hidden="false" customHeight="false" outlineLevel="0" collapsed="false">
      <c r="A388" s="207"/>
      <c r="B388" s="208"/>
      <c r="C388" s="208"/>
      <c r="D388" s="208"/>
      <c r="E388" s="208"/>
      <c r="F388" s="208"/>
      <c r="G388" s="208"/>
      <c r="H388" s="208"/>
      <c r="I388" s="206" t="n">
        <v>32334</v>
      </c>
      <c r="J388" s="203" t="s">
        <v>504</v>
      </c>
      <c r="K388" s="208"/>
      <c r="L388" s="208"/>
      <c r="M388" s="208"/>
      <c r="N388" s="208"/>
      <c r="O388" s="208"/>
      <c r="P388" s="206"/>
      <c r="Q388" s="203"/>
      <c r="R388" s="176"/>
      <c r="S388" s="188"/>
      <c r="T388" s="188"/>
      <c r="U388" s="188"/>
      <c r="V388" s="188"/>
      <c r="W388" s="188"/>
      <c r="X388" s="188" t="n">
        <v>5000</v>
      </c>
      <c r="Y388" s="188" t="n">
        <v>0</v>
      </c>
      <c r="Z388" s="188" t="n">
        <v>1000</v>
      </c>
      <c r="AA388" s="197" t="n">
        <v>0</v>
      </c>
      <c r="AB388" s="188" t="n">
        <v>535</v>
      </c>
      <c r="AC388" s="197" t="n">
        <v>0</v>
      </c>
      <c r="AD388" s="197"/>
      <c r="AE388" s="197"/>
      <c r="AF388" s="197"/>
      <c r="AG388" s="198" t="n">
        <f aca="false">SUM(AD388+AE388-AF388)</f>
        <v>0</v>
      </c>
      <c r="AH388" s="197" t="n">
        <v>3685</v>
      </c>
      <c r="AI388" s="197" t="n">
        <v>5000</v>
      </c>
      <c r="AJ388" s="129" t="n">
        <v>0</v>
      </c>
      <c r="AK388" s="197" t="n">
        <v>5000</v>
      </c>
      <c r="AL388" s="197"/>
      <c r="AM388" s="197"/>
      <c r="AN388" s="129" t="n">
        <f aca="false">SUM(AK388+AL388-AM388)</f>
        <v>5000</v>
      </c>
      <c r="AO388" s="176" t="n">
        <f aca="false">SUM(AN388/$AN$2)</f>
        <v>663.61404207313</v>
      </c>
      <c r="AP388" s="131" t="n">
        <v>10000</v>
      </c>
      <c r="AQ388" s="131"/>
      <c r="AR388" s="131"/>
      <c r="AS388" s="131"/>
      <c r="AT388" s="131"/>
      <c r="AU388" s="176" t="n">
        <v>3765.25</v>
      </c>
      <c r="AV388" s="177" t="n">
        <v>0</v>
      </c>
      <c r="AY388" s="176" t="n">
        <v>3765.25</v>
      </c>
      <c r="AZ388" s="176"/>
      <c r="BB388" s="19" t="n">
        <f aca="false">SUM(AW388+AX388+AY388+AZ388+BA388)</f>
        <v>3765.25</v>
      </c>
      <c r="BC388" s="143" t="n">
        <f aca="false">SUM(AU388-BB388)</f>
        <v>0</v>
      </c>
    </row>
    <row r="389" customFormat="false" ht="12.75" hidden="false" customHeight="false" outlineLevel="0" collapsed="false">
      <c r="A389" s="207"/>
      <c r="B389" s="208"/>
      <c r="C389" s="208"/>
      <c r="D389" s="208"/>
      <c r="E389" s="208"/>
      <c r="F389" s="208"/>
      <c r="G389" s="208"/>
      <c r="H389" s="208"/>
      <c r="I389" s="206" t="n">
        <v>32363</v>
      </c>
      <c r="J389" s="203" t="s">
        <v>505</v>
      </c>
      <c r="K389" s="208"/>
      <c r="L389" s="208"/>
      <c r="M389" s="208"/>
      <c r="N389" s="208"/>
      <c r="O389" s="208"/>
      <c r="P389" s="206"/>
      <c r="Q389" s="203"/>
      <c r="R389" s="176"/>
      <c r="S389" s="188"/>
      <c r="T389" s="188"/>
      <c r="U389" s="188"/>
      <c r="V389" s="188"/>
      <c r="W389" s="188"/>
      <c r="X389" s="188"/>
      <c r="Y389" s="188"/>
      <c r="Z389" s="188"/>
      <c r="AA389" s="197"/>
      <c r="AB389" s="188"/>
      <c r="AC389" s="197"/>
      <c r="AD389" s="197" t="n">
        <v>6000</v>
      </c>
      <c r="AE389" s="197"/>
      <c r="AF389" s="197"/>
      <c r="AG389" s="198" t="n">
        <f aca="false">SUM(AD389+AE389-AF389)</f>
        <v>6000</v>
      </c>
      <c r="AH389" s="197" t="n">
        <v>5160</v>
      </c>
      <c r="AI389" s="197" t="n">
        <v>0</v>
      </c>
      <c r="AJ389" s="129" t="n">
        <v>0</v>
      </c>
      <c r="AK389" s="197"/>
      <c r="AL389" s="197"/>
      <c r="AM389" s="197"/>
      <c r="AN389" s="129" t="n">
        <f aca="false">SUM(AK389+AL389-AM389)</f>
        <v>0</v>
      </c>
      <c r="AO389" s="176" t="n">
        <f aca="false">SUM(AN389/$AN$2)</f>
        <v>0</v>
      </c>
      <c r="AP389" s="131"/>
      <c r="AQ389" s="131"/>
      <c r="AR389" s="131"/>
      <c r="AS389" s="131"/>
      <c r="AT389" s="131"/>
      <c r="AU389" s="176" t="n">
        <f aca="false">SUM(AS389/$AN$2)</f>
        <v>0</v>
      </c>
      <c r="AV389" s="177" t="n">
        <v>0</v>
      </c>
      <c r="AY389" s="176" t="n">
        <f aca="false">SUM(AW389/$AN$2)</f>
        <v>0</v>
      </c>
      <c r="AZ389" s="176"/>
      <c r="BB389" s="19" t="n">
        <f aca="false">SUM(AW389+AX389+AY389+AZ389+BA389)</f>
        <v>0</v>
      </c>
      <c r="BC389" s="143" t="n">
        <f aca="false">SUM(AU389-BB389)</f>
        <v>0</v>
      </c>
    </row>
    <row r="390" customFormat="false" ht="12.75" hidden="false" customHeight="false" outlineLevel="0" collapsed="false">
      <c r="A390" s="207"/>
      <c r="B390" s="208" t="n">
        <v>52</v>
      </c>
      <c r="C390" s="208"/>
      <c r="D390" s="208"/>
      <c r="E390" s="208"/>
      <c r="F390" s="208"/>
      <c r="G390" s="208"/>
      <c r="H390" s="208"/>
      <c r="I390" s="195" t="n">
        <v>329</v>
      </c>
      <c r="J390" s="196" t="s">
        <v>212</v>
      </c>
      <c r="K390" s="208"/>
      <c r="L390" s="208"/>
      <c r="M390" s="208"/>
      <c r="N390" s="208"/>
      <c r="O390" s="208"/>
      <c r="P390" s="206"/>
      <c r="Q390" s="203"/>
      <c r="R390" s="176"/>
      <c r="S390" s="197" t="n">
        <f aca="false">SUM(S392)</f>
        <v>0</v>
      </c>
      <c r="T390" s="197" t="n">
        <f aca="false">SUM(T392)</f>
        <v>33000</v>
      </c>
      <c r="U390" s="197" t="n">
        <f aca="false">SUM(U391:U392)</f>
        <v>35000</v>
      </c>
      <c r="V390" s="197" t="n">
        <f aca="false">SUM(V392)</f>
        <v>0</v>
      </c>
      <c r="W390" s="197" t="n">
        <f aca="false">SUM(W392)</f>
        <v>0</v>
      </c>
      <c r="X390" s="197" t="n">
        <f aca="false">SUM(X391:X392)</f>
        <v>12000</v>
      </c>
      <c r="Y390" s="197" t="n">
        <f aca="false">SUM(Y391:Y392)</f>
        <v>32000</v>
      </c>
      <c r="Z390" s="197" t="n">
        <f aca="false">SUM(Z391:Z392)</f>
        <v>32000</v>
      </c>
      <c r="AA390" s="197" t="n">
        <f aca="false">SUM(AA391:AA392)</f>
        <v>15000</v>
      </c>
      <c r="AB390" s="197" t="n">
        <f aca="false">SUM(AB391:AB392)</f>
        <v>0</v>
      </c>
      <c r="AC390" s="197" t="n">
        <f aca="false">SUM(AC391:AC392)</f>
        <v>30000</v>
      </c>
      <c r="AD390" s="197" t="n">
        <f aca="false">SUM(AD391:AD392)</f>
        <v>24000</v>
      </c>
      <c r="AE390" s="197" t="n">
        <f aca="false">SUM(AE391:AE392)</f>
        <v>0</v>
      </c>
      <c r="AF390" s="197" t="n">
        <f aca="false">SUM(AF391:AF392)</f>
        <v>0</v>
      </c>
      <c r="AG390" s="197" t="n">
        <f aca="false">SUM(AG391:AG392)</f>
        <v>24000</v>
      </c>
      <c r="AH390" s="197" t="n">
        <f aca="false">SUM(AH391:AH392)</f>
        <v>4299</v>
      </c>
      <c r="AI390" s="197" t="n">
        <f aca="false">SUM(AI391:AI392)</f>
        <v>0</v>
      </c>
      <c r="AJ390" s="129" t="n">
        <v>0</v>
      </c>
      <c r="AK390" s="197" t="n">
        <v>0</v>
      </c>
      <c r="AL390" s="197"/>
      <c r="AM390" s="197"/>
      <c r="AN390" s="129" t="n">
        <f aca="false">SUM(AK390+AL390-AM390)</f>
        <v>0</v>
      </c>
      <c r="AO390" s="176" t="n">
        <f aca="false">SUM(AN390/$AN$2)</f>
        <v>0</v>
      </c>
      <c r="AP390" s="131"/>
      <c r="AQ390" s="131"/>
      <c r="AR390" s="131"/>
      <c r="AS390" s="131"/>
      <c r="AT390" s="131"/>
      <c r="AU390" s="176" t="n">
        <f aca="false">SUM(AU391:AU392)</f>
        <v>300</v>
      </c>
      <c r="AV390" s="177" t="n">
        <v>0</v>
      </c>
      <c r="AY390" s="176"/>
      <c r="AZ390" s="176"/>
      <c r="BB390" s="19" t="n">
        <f aca="false">SUM(AW390+AX390+AY390+AZ390+BA390)</f>
        <v>0</v>
      </c>
      <c r="BC390" s="143" t="n">
        <f aca="false">SUM(AU390-BB390)</f>
        <v>300</v>
      </c>
    </row>
    <row r="391" customFormat="false" ht="12.75" hidden="false" customHeight="false" outlineLevel="0" collapsed="false">
      <c r="A391" s="207"/>
      <c r="B391" s="208"/>
      <c r="C391" s="208"/>
      <c r="D391" s="208"/>
      <c r="E391" s="208"/>
      <c r="F391" s="208"/>
      <c r="G391" s="208"/>
      <c r="H391" s="208"/>
      <c r="I391" s="195" t="n">
        <v>32931</v>
      </c>
      <c r="J391" s="196" t="s">
        <v>302</v>
      </c>
      <c r="K391" s="208"/>
      <c r="L391" s="208"/>
      <c r="M391" s="208"/>
      <c r="N391" s="208"/>
      <c r="O391" s="208"/>
      <c r="P391" s="206"/>
      <c r="Q391" s="203"/>
      <c r="R391" s="176"/>
      <c r="S391" s="197"/>
      <c r="T391" s="197"/>
      <c r="U391" s="197" t="n">
        <v>2000</v>
      </c>
      <c r="V391" s="197"/>
      <c r="W391" s="197"/>
      <c r="X391" s="197" t="n">
        <v>2000</v>
      </c>
      <c r="Y391" s="197" t="n">
        <v>2000</v>
      </c>
      <c r="Z391" s="197" t="n">
        <v>2000</v>
      </c>
      <c r="AA391" s="197" t="n">
        <v>15000</v>
      </c>
      <c r="AB391" s="197"/>
      <c r="AC391" s="197" t="n">
        <v>30000</v>
      </c>
      <c r="AD391" s="197" t="n">
        <v>24000</v>
      </c>
      <c r="AE391" s="197"/>
      <c r="AF391" s="197"/>
      <c r="AG391" s="198" t="n">
        <f aca="false">SUM(AD391+AE391-AF391)</f>
        <v>24000</v>
      </c>
      <c r="AH391" s="197" t="n">
        <v>4299</v>
      </c>
      <c r="AI391" s="197" t="n">
        <v>0</v>
      </c>
      <c r="AJ391" s="129" t="n">
        <v>0</v>
      </c>
      <c r="AK391" s="197" t="n">
        <v>0</v>
      </c>
      <c r="AL391" s="197"/>
      <c r="AM391" s="197"/>
      <c r="AN391" s="129" t="n">
        <f aca="false">SUM(AK391+AL391-AM391)</f>
        <v>0</v>
      </c>
      <c r="AO391" s="176" t="n">
        <f aca="false">SUM(AN391/$AN$2)</f>
        <v>0</v>
      </c>
      <c r="AP391" s="131"/>
      <c r="AQ391" s="131"/>
      <c r="AR391" s="131"/>
      <c r="AS391" s="131"/>
      <c r="AT391" s="131"/>
      <c r="AU391" s="176" t="n">
        <v>300</v>
      </c>
      <c r="AV391" s="177" t="n">
        <v>0</v>
      </c>
      <c r="AY391" s="176" t="n">
        <v>300</v>
      </c>
      <c r="AZ391" s="176"/>
      <c r="BB391" s="19" t="n">
        <f aca="false">SUM(AW391+AX391+AY391+AZ391+BA391)</f>
        <v>300</v>
      </c>
      <c r="BC391" s="143" t="n">
        <f aca="false">SUM(AU391-BB391)</f>
        <v>0</v>
      </c>
    </row>
    <row r="392" customFormat="false" ht="12.75" hidden="true" customHeight="false" outlineLevel="0" collapsed="false">
      <c r="A392" s="207"/>
      <c r="B392" s="208"/>
      <c r="C392" s="208"/>
      <c r="D392" s="208"/>
      <c r="E392" s="208"/>
      <c r="F392" s="208"/>
      <c r="G392" s="208"/>
      <c r="H392" s="208"/>
      <c r="I392" s="206" t="n">
        <v>32991</v>
      </c>
      <c r="J392" s="196" t="s">
        <v>212</v>
      </c>
      <c r="K392" s="208"/>
      <c r="L392" s="208"/>
      <c r="M392" s="208"/>
      <c r="N392" s="208"/>
      <c r="O392" s="208"/>
      <c r="P392" s="206"/>
      <c r="Q392" s="203"/>
      <c r="R392" s="176"/>
      <c r="S392" s="197"/>
      <c r="T392" s="197" t="n">
        <v>33000</v>
      </c>
      <c r="U392" s="197" t="n">
        <v>33000</v>
      </c>
      <c r="V392" s="197"/>
      <c r="W392" s="197"/>
      <c r="X392" s="197" t="n">
        <v>10000</v>
      </c>
      <c r="Y392" s="197" t="n">
        <v>30000</v>
      </c>
      <c r="Z392" s="197" t="n">
        <v>30000</v>
      </c>
      <c r="AA392" s="197" t="n">
        <v>0</v>
      </c>
      <c r="AB392" s="197"/>
      <c r="AC392" s="197" t="n">
        <v>0</v>
      </c>
      <c r="AD392" s="197"/>
      <c r="AE392" s="197"/>
      <c r="AF392" s="197"/>
      <c r="AG392" s="198" t="n">
        <f aca="false">SUM(AC392+AE392-AF392)</f>
        <v>0</v>
      </c>
      <c r="AH392" s="197"/>
      <c r="AI392" s="197" t="n">
        <v>0</v>
      </c>
      <c r="AJ392" s="129" t="n">
        <v>0</v>
      </c>
      <c r="AK392" s="197" t="n">
        <v>0</v>
      </c>
      <c r="AL392" s="197"/>
      <c r="AM392" s="197"/>
      <c r="AN392" s="129" t="n">
        <f aca="false">SUM(AK392+AL392-AM392)</f>
        <v>0</v>
      </c>
      <c r="AO392" s="176" t="n">
        <f aca="false">SUM(AN392/$AN$2)</f>
        <v>0</v>
      </c>
      <c r="AP392" s="131"/>
      <c r="AQ392" s="131"/>
      <c r="AR392" s="131"/>
      <c r="AS392" s="131"/>
      <c r="AT392" s="131"/>
      <c r="AU392" s="176" t="n">
        <f aca="false">SUM(AS392/$AN$2)</f>
        <v>0</v>
      </c>
      <c r="AV392" s="177" t="e">
        <f aca="false">SUM(AU392/AR392*100)</f>
        <v>#DIV/0!</v>
      </c>
    </row>
    <row r="393" customFormat="false" ht="12.75" hidden="true" customHeight="false" outlineLevel="0" collapsed="false">
      <c r="A393" s="178" t="s">
        <v>506</v>
      </c>
      <c r="B393" s="172"/>
      <c r="C393" s="172"/>
      <c r="D393" s="172"/>
      <c r="E393" s="172"/>
      <c r="F393" s="172"/>
      <c r="G393" s="172"/>
      <c r="H393" s="172"/>
      <c r="I393" s="185" t="s">
        <v>314</v>
      </c>
      <c r="J393" s="186" t="s">
        <v>315</v>
      </c>
      <c r="K393" s="187" t="n">
        <f aca="false">SUM(K395)</f>
        <v>0</v>
      </c>
      <c r="L393" s="187" t="n">
        <f aca="false">SUM(L395)</f>
        <v>0</v>
      </c>
      <c r="M393" s="187" t="n">
        <f aca="false">SUM(M395)</f>
        <v>0</v>
      </c>
      <c r="N393" s="187" t="n">
        <f aca="false">SUM(N395)</f>
        <v>0</v>
      </c>
      <c r="O393" s="187" t="n">
        <f aca="false">SUM(O395)</f>
        <v>0</v>
      </c>
      <c r="P393" s="187" t="n">
        <f aca="false">SUM(P395)</f>
        <v>0</v>
      </c>
      <c r="Q393" s="187" t="n">
        <f aca="false">SUM(Q395)</f>
        <v>0</v>
      </c>
      <c r="R393" s="187" t="n">
        <f aca="false">SUM(R395)</f>
        <v>0</v>
      </c>
      <c r="S393" s="187" t="e">
        <f aca="false">SUM(S395)</f>
        <v>#REF!</v>
      </c>
      <c r="T393" s="187" t="e">
        <f aca="false">SUM(T395)</f>
        <v>#REF!</v>
      </c>
      <c r="U393" s="187" t="n">
        <f aca="false">SUM(U395)</f>
        <v>0</v>
      </c>
      <c r="V393" s="187" t="n">
        <f aca="false">SUM(V395)</f>
        <v>0</v>
      </c>
      <c r="W393" s="187" t="e">
        <f aca="false">SUM(W395)</f>
        <v>#REF!</v>
      </c>
      <c r="X393" s="187" t="e">
        <f aca="false">SUM(X395)</f>
        <v>#REF!</v>
      </c>
      <c r="Y393" s="187" t="e">
        <f aca="false">SUM(Y395)</f>
        <v>#REF!</v>
      </c>
      <c r="Z393" s="187" t="e">
        <f aca="false">SUM(Z395)</f>
        <v>#REF!</v>
      </c>
      <c r="AA393" s="187" t="e">
        <f aca="false">SUM(AA395)</f>
        <v>#REF!</v>
      </c>
      <c r="AB393" s="187" t="e">
        <f aca="false">SUM(AB395)</f>
        <v>#REF!</v>
      </c>
      <c r="AC393" s="187" t="e">
        <f aca="false">SUM(AC395)</f>
        <v>#REF!</v>
      </c>
      <c r="AD393" s="187"/>
      <c r="AE393" s="187"/>
      <c r="AF393" s="187"/>
      <c r="AG393" s="198" t="e">
        <f aca="false">SUM(AC393+AE393-AF393)</f>
        <v>#REF!</v>
      </c>
      <c r="AH393" s="197"/>
      <c r="AI393" s="197" t="n">
        <v>0</v>
      </c>
      <c r="AJ393" s="129"/>
      <c r="AK393" s="197" t="n">
        <v>0</v>
      </c>
      <c r="AL393" s="197"/>
      <c r="AM393" s="197"/>
      <c r="AN393" s="129" t="n">
        <f aca="false">SUM(AK393+AL393-AM393)</f>
        <v>0</v>
      </c>
      <c r="AO393" s="176" t="n">
        <f aca="false">SUM(AN393/$AN$2)</f>
        <v>0</v>
      </c>
      <c r="AP393" s="131"/>
      <c r="AQ393" s="131"/>
      <c r="AR393" s="131"/>
      <c r="AS393" s="131"/>
      <c r="AT393" s="131"/>
      <c r="AU393" s="176" t="n">
        <f aca="false">SUM(AS393/$AN$2)</f>
        <v>0</v>
      </c>
      <c r="AV393" s="177" t="e">
        <f aca="false">SUM(AU393/AR393*100)</f>
        <v>#DIV/0!</v>
      </c>
    </row>
    <row r="394" customFormat="false" ht="12.75" hidden="true" customHeight="false" outlineLevel="0" collapsed="false">
      <c r="A394" s="178"/>
      <c r="B394" s="172"/>
      <c r="C394" s="172"/>
      <c r="D394" s="172"/>
      <c r="E394" s="172"/>
      <c r="F394" s="172"/>
      <c r="G394" s="172"/>
      <c r="H394" s="172"/>
      <c r="I394" s="185" t="s">
        <v>209</v>
      </c>
      <c r="J394" s="186"/>
      <c r="K394" s="187"/>
      <c r="L394" s="187"/>
      <c r="M394" s="187"/>
      <c r="N394" s="187"/>
      <c r="O394" s="187"/>
      <c r="P394" s="187"/>
      <c r="Q394" s="187" t="n">
        <v>120000</v>
      </c>
      <c r="R394" s="187"/>
      <c r="S394" s="187" t="e">
        <f aca="false">SUM(S395)</f>
        <v>#REF!</v>
      </c>
      <c r="T394" s="187" t="e">
        <f aca="false">SUM(T395)</f>
        <v>#REF!</v>
      </c>
      <c r="U394" s="187" t="n">
        <f aca="false">SUM(U395)</f>
        <v>0</v>
      </c>
      <c r="V394" s="187" t="n">
        <f aca="false">SUM(V395)</f>
        <v>0</v>
      </c>
      <c r="W394" s="187" t="e">
        <f aca="false">SUM(W395)</f>
        <v>#REF!</v>
      </c>
      <c r="X394" s="187" t="e">
        <f aca="false">SUM(X395)</f>
        <v>#REF!</v>
      </c>
      <c r="Y394" s="187" t="e">
        <f aca="false">SUM(Y395)</f>
        <v>#REF!</v>
      </c>
      <c r="Z394" s="187" t="e">
        <f aca="false">SUM(Z395)</f>
        <v>#REF!</v>
      </c>
      <c r="AA394" s="187" t="e">
        <f aca="false">SUM(AA395)</f>
        <v>#REF!</v>
      </c>
      <c r="AB394" s="187" t="e">
        <f aca="false">SUM(AB395)</f>
        <v>#REF!</v>
      </c>
      <c r="AC394" s="187" t="e">
        <f aca="false">SUM(AC395)</f>
        <v>#REF!</v>
      </c>
      <c r="AD394" s="187"/>
      <c r="AE394" s="187"/>
      <c r="AF394" s="187"/>
      <c r="AG394" s="198" t="e">
        <f aca="false">SUM(AC394+AE394-AF394)</f>
        <v>#REF!</v>
      </c>
      <c r="AH394" s="197"/>
      <c r="AI394" s="197" t="n">
        <v>0</v>
      </c>
      <c r="AJ394" s="129"/>
      <c r="AK394" s="197" t="n">
        <v>0</v>
      </c>
      <c r="AL394" s="197"/>
      <c r="AM394" s="197"/>
      <c r="AN394" s="129" t="n">
        <f aca="false">SUM(AK394+AL394-AM394)</f>
        <v>0</v>
      </c>
      <c r="AO394" s="176" t="n">
        <f aca="false">SUM(AN394/$AN$2)</f>
        <v>0</v>
      </c>
      <c r="AP394" s="131"/>
      <c r="AQ394" s="131"/>
      <c r="AR394" s="131"/>
      <c r="AS394" s="131"/>
      <c r="AT394" s="131"/>
      <c r="AU394" s="176" t="n">
        <f aca="false">SUM(AS394/$AN$2)</f>
        <v>0</v>
      </c>
      <c r="AV394" s="177" t="e">
        <f aca="false">SUM(AU394/AR394*100)</f>
        <v>#DIV/0!</v>
      </c>
    </row>
    <row r="395" customFormat="false" ht="12.75" hidden="true" customHeight="false" outlineLevel="0" collapsed="false">
      <c r="A395" s="184"/>
      <c r="B395" s="209"/>
      <c r="C395" s="209"/>
      <c r="D395" s="209"/>
      <c r="E395" s="209"/>
      <c r="F395" s="209"/>
      <c r="G395" s="209"/>
      <c r="H395" s="209"/>
      <c r="I395" s="173" t="n">
        <v>4</v>
      </c>
      <c r="J395" s="174" t="s">
        <v>71</v>
      </c>
      <c r="K395" s="175" t="n">
        <f aca="false">SUM(K396)</f>
        <v>0</v>
      </c>
      <c r="L395" s="175" t="n">
        <f aca="false">SUM(L396)</f>
        <v>0</v>
      </c>
      <c r="M395" s="175" t="n">
        <f aca="false">SUM(M396)</f>
        <v>0</v>
      </c>
      <c r="N395" s="175" t="n">
        <f aca="false">SUM(N396)</f>
        <v>0</v>
      </c>
      <c r="O395" s="175" t="n">
        <f aca="false">SUM(O396)</f>
        <v>0</v>
      </c>
      <c r="P395" s="175" t="n">
        <f aca="false">SUM(P396)</f>
        <v>0</v>
      </c>
      <c r="Q395" s="175" t="n">
        <f aca="false">SUM(Q396)</f>
        <v>0</v>
      </c>
      <c r="R395" s="175" t="n">
        <f aca="false">SUM(R396)</f>
        <v>0</v>
      </c>
      <c r="S395" s="175" t="e">
        <f aca="false">SUM(S396)</f>
        <v>#REF!</v>
      </c>
      <c r="T395" s="175" t="e">
        <f aca="false">SUM(T396)</f>
        <v>#REF!</v>
      </c>
      <c r="U395" s="175" t="n">
        <f aca="false">SUM(U396)</f>
        <v>0</v>
      </c>
      <c r="V395" s="175" t="n">
        <f aca="false">SUM(V396)</f>
        <v>0</v>
      </c>
      <c r="W395" s="175" t="e">
        <f aca="false">SUM(W396)</f>
        <v>#REF!</v>
      </c>
      <c r="X395" s="175" t="e">
        <f aca="false">SUM(X396)</f>
        <v>#REF!</v>
      </c>
      <c r="Y395" s="175" t="e">
        <f aca="false">SUM(Y396)</f>
        <v>#REF!</v>
      </c>
      <c r="Z395" s="175" t="e">
        <f aca="false">SUM(Z396)</f>
        <v>#REF!</v>
      </c>
      <c r="AA395" s="175" t="e">
        <f aca="false">SUM(AA396)</f>
        <v>#REF!</v>
      </c>
      <c r="AB395" s="175" t="e">
        <f aca="false">SUM(AB396)</f>
        <v>#REF!</v>
      </c>
      <c r="AC395" s="175" t="e">
        <f aca="false">SUM(AC396)</f>
        <v>#REF!</v>
      </c>
      <c r="AD395" s="175"/>
      <c r="AE395" s="175"/>
      <c r="AF395" s="175"/>
      <c r="AG395" s="198" t="e">
        <f aca="false">SUM(AC395+AE395-AF395)</f>
        <v>#REF!</v>
      </c>
      <c r="AH395" s="197"/>
      <c r="AI395" s="197" t="n">
        <v>0</v>
      </c>
      <c r="AJ395" s="129"/>
      <c r="AK395" s="197" t="n">
        <v>0</v>
      </c>
      <c r="AL395" s="197"/>
      <c r="AM395" s="197"/>
      <c r="AN395" s="129" t="n">
        <f aca="false">SUM(AK395+AL395-AM395)</f>
        <v>0</v>
      </c>
      <c r="AO395" s="176" t="n">
        <f aca="false">SUM(AN395/$AN$2)</f>
        <v>0</v>
      </c>
      <c r="AP395" s="131"/>
      <c r="AQ395" s="131"/>
      <c r="AR395" s="131"/>
      <c r="AS395" s="131"/>
      <c r="AT395" s="131"/>
      <c r="AU395" s="176" t="n">
        <f aca="false">SUM(AS395/$AN$2)</f>
        <v>0</v>
      </c>
      <c r="AV395" s="177" t="e">
        <f aca="false">SUM(AU395/AR395*100)</f>
        <v>#DIV/0!</v>
      </c>
    </row>
    <row r="396" customFormat="false" ht="12.75" hidden="true" customHeight="false" outlineLevel="0" collapsed="false">
      <c r="A396" s="189"/>
      <c r="B396" s="190"/>
      <c r="C396" s="190"/>
      <c r="D396" s="190"/>
      <c r="E396" s="190"/>
      <c r="F396" s="190"/>
      <c r="G396" s="190"/>
      <c r="H396" s="190"/>
      <c r="I396" s="191" t="n">
        <v>42</v>
      </c>
      <c r="J396" s="84" t="s">
        <v>73</v>
      </c>
      <c r="K396" s="192" t="n">
        <f aca="false">SUM(K397)</f>
        <v>0</v>
      </c>
      <c r="L396" s="192" t="n">
        <f aca="false">SUM(L397)</f>
        <v>0</v>
      </c>
      <c r="M396" s="192" t="n">
        <f aca="false">SUM(M397)</f>
        <v>0</v>
      </c>
      <c r="N396" s="192" t="n">
        <f aca="false">SUM(N397)</f>
        <v>0</v>
      </c>
      <c r="O396" s="192" t="n">
        <f aca="false">SUM(O397)</f>
        <v>0</v>
      </c>
      <c r="P396" s="192" t="n">
        <f aca="false">SUM(P397)</f>
        <v>0</v>
      </c>
      <c r="Q396" s="192" t="n">
        <f aca="false">SUM(Q397)</f>
        <v>0</v>
      </c>
      <c r="R396" s="192" t="n">
        <f aca="false">SUM(R397)</f>
        <v>0</v>
      </c>
      <c r="S396" s="192" t="e">
        <f aca="false">SUM(S397)</f>
        <v>#REF!</v>
      </c>
      <c r="T396" s="192" t="e">
        <f aca="false">SUM(T397)</f>
        <v>#REF!</v>
      </c>
      <c r="U396" s="192" t="n">
        <f aca="false">SUM(U397)</f>
        <v>0</v>
      </c>
      <c r="V396" s="192" t="n">
        <f aca="false">SUM(V397)</f>
        <v>0</v>
      </c>
      <c r="W396" s="192" t="e">
        <f aca="false">SUM(W397)</f>
        <v>#REF!</v>
      </c>
      <c r="X396" s="192" t="e">
        <f aca="false">SUM(X397)</f>
        <v>#REF!</v>
      </c>
      <c r="Y396" s="192" t="e">
        <f aca="false">SUM(Y397)</f>
        <v>#REF!</v>
      </c>
      <c r="Z396" s="192" t="e">
        <f aca="false">SUM(Z397)</f>
        <v>#REF!</v>
      </c>
      <c r="AA396" s="192" t="e">
        <f aca="false">SUM(AA397)</f>
        <v>#REF!</v>
      </c>
      <c r="AB396" s="192" t="e">
        <f aca="false">SUM(AB397)</f>
        <v>#REF!</v>
      </c>
      <c r="AC396" s="192" t="e">
        <f aca="false">SUM(AC397)</f>
        <v>#REF!</v>
      </c>
      <c r="AD396" s="192"/>
      <c r="AE396" s="192"/>
      <c r="AF396" s="192"/>
      <c r="AG396" s="198" t="e">
        <f aca="false">SUM(AC396+AE396-AF396)</f>
        <v>#REF!</v>
      </c>
      <c r="AH396" s="197"/>
      <c r="AI396" s="197" t="n">
        <v>0</v>
      </c>
      <c r="AJ396" s="129"/>
      <c r="AK396" s="197" t="n">
        <v>0</v>
      </c>
      <c r="AL396" s="197"/>
      <c r="AM396" s="197"/>
      <c r="AN396" s="129" t="n">
        <f aca="false">SUM(AK396+AL396-AM396)</f>
        <v>0</v>
      </c>
      <c r="AO396" s="176" t="n">
        <f aca="false">SUM(AN396/$AN$2)</f>
        <v>0</v>
      </c>
      <c r="AP396" s="131"/>
      <c r="AQ396" s="131"/>
      <c r="AR396" s="131"/>
      <c r="AS396" s="131"/>
      <c r="AT396" s="131"/>
      <c r="AU396" s="176" t="n">
        <f aca="false">SUM(AS396/$AN$2)</f>
        <v>0</v>
      </c>
      <c r="AV396" s="177" t="e">
        <f aca="false">SUM(AU396/AR396*100)</f>
        <v>#DIV/0!</v>
      </c>
    </row>
    <row r="397" customFormat="false" ht="13.5" hidden="true" customHeight="false" outlineLevel="0" collapsed="false">
      <c r="A397" s="231"/>
      <c r="B397" s="232" t="n">
        <v>43</v>
      </c>
      <c r="C397" s="232"/>
      <c r="D397" s="232"/>
      <c r="E397" s="232"/>
      <c r="F397" s="232"/>
      <c r="G397" s="232"/>
      <c r="H397" s="232"/>
      <c r="I397" s="233" t="n">
        <v>423</v>
      </c>
      <c r="J397" s="234" t="s">
        <v>507</v>
      </c>
      <c r="K397" s="235" t="n">
        <f aca="false">SUM(K401:K403)</f>
        <v>0</v>
      </c>
      <c r="L397" s="235" t="n">
        <f aca="false">SUM(L401:L403)</f>
        <v>0</v>
      </c>
      <c r="M397" s="235" t="n">
        <f aca="false">SUM(M401:M403)</f>
        <v>0</v>
      </c>
      <c r="N397" s="235" t="n">
        <f aca="false">SUM(N401:N403)</f>
        <v>0</v>
      </c>
      <c r="O397" s="235" t="n">
        <f aca="false">SUM(O401:O403)</f>
        <v>0</v>
      </c>
      <c r="P397" s="235" t="n">
        <f aca="false">SUM(P401:P403)</f>
        <v>0</v>
      </c>
      <c r="Q397" s="235" t="n">
        <f aca="false">SUM(Q401:Q403)</f>
        <v>0</v>
      </c>
      <c r="R397" s="235" t="n">
        <f aca="false">SUM(R401:R403)</f>
        <v>0</v>
      </c>
      <c r="S397" s="235" t="e">
        <f aca="false">SUM(#REF!)</f>
        <v>#REF!</v>
      </c>
      <c r="T397" s="235" t="e">
        <f aca="false">SUM(#REF!)</f>
        <v>#REF!</v>
      </c>
      <c r="U397" s="235" t="n">
        <v>0</v>
      </c>
      <c r="V397" s="235" t="n">
        <v>0</v>
      </c>
      <c r="W397" s="235" t="e">
        <f aca="false">SUM(#REF!)</f>
        <v>#REF!</v>
      </c>
      <c r="X397" s="235" t="e">
        <f aca="false">SUM(#REF!)</f>
        <v>#REF!</v>
      </c>
      <c r="Y397" s="235" t="e">
        <f aca="false">SUM(#REF!)</f>
        <v>#REF!</v>
      </c>
      <c r="Z397" s="235" t="e">
        <f aca="false">SUM(#REF!)</f>
        <v>#REF!</v>
      </c>
      <c r="AA397" s="235" t="e">
        <f aca="false">SUM(#REF!)</f>
        <v>#REF!</v>
      </c>
      <c r="AB397" s="235" t="e">
        <f aca="false">SUM(#REF!)</f>
        <v>#REF!</v>
      </c>
      <c r="AC397" s="235" t="e">
        <f aca="false">SUM(#REF!)</f>
        <v>#REF!</v>
      </c>
      <c r="AD397" s="235"/>
      <c r="AE397" s="235"/>
      <c r="AF397" s="235"/>
      <c r="AG397" s="236" t="e">
        <f aca="false">SUM(AC397+AE397-AF397)</f>
        <v>#REF!</v>
      </c>
      <c r="AH397" s="235"/>
      <c r="AI397" s="235" t="n">
        <v>0</v>
      </c>
      <c r="AJ397" s="138" t="n">
        <v>0</v>
      </c>
      <c r="AK397" s="235" t="n">
        <v>0</v>
      </c>
      <c r="AL397" s="235"/>
      <c r="AM397" s="235"/>
      <c r="AN397" s="138" t="n">
        <f aca="false">SUM(AK397+AL397-AM397)</f>
        <v>0</v>
      </c>
      <c r="AO397" s="237" t="n">
        <f aca="false">SUM(AN397/$AN$2)</f>
        <v>0</v>
      </c>
      <c r="AP397" s="238"/>
      <c r="AQ397" s="238"/>
      <c r="AR397" s="238"/>
      <c r="AS397" s="238"/>
      <c r="AT397" s="238"/>
      <c r="AU397" s="237" t="n">
        <f aca="false">SUM(AS397/$AN$2)</f>
        <v>0</v>
      </c>
      <c r="AV397" s="239" t="e">
        <f aca="false">SUM(AU397/AR397*100)</f>
        <v>#DIV/0!</v>
      </c>
    </row>
    <row r="398" customFormat="false" ht="12.75" hidden="true" customHeight="false" outlineLevel="0" collapsed="false">
      <c r="A398" s="240"/>
      <c r="B398" s="147"/>
      <c r="C398" s="147"/>
      <c r="D398" s="147"/>
      <c r="E398" s="147"/>
      <c r="F398" s="147"/>
      <c r="G398" s="147"/>
      <c r="H398" s="147"/>
      <c r="I398" s="152"/>
      <c r="J398" s="148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  <c r="AA398" s="142"/>
      <c r="AB398" s="142"/>
      <c r="AC398" s="142"/>
      <c r="AD398" s="142"/>
      <c r="AE398" s="142"/>
      <c r="AF398" s="142"/>
      <c r="AG398" s="150"/>
      <c r="AN398" s="19"/>
      <c r="AO398" s="241"/>
      <c r="AU398" s="241"/>
      <c r="AV398" s="241" t="s">
        <v>508</v>
      </c>
      <c r="AW398" s="19" t="n">
        <f aca="false">SUM(AW7:AW391)</f>
        <v>102162.37</v>
      </c>
      <c r="AX398" s="19" t="n">
        <f aca="false">SUM(AX7:AX391)</f>
        <v>5994.52</v>
      </c>
      <c r="AY398" s="19" t="n">
        <f aca="false">SUM(AY7:AY391)</f>
        <v>143417.47</v>
      </c>
      <c r="AZ398" s="19" t="n">
        <f aca="false">SUM(AZ7:AZ391)</f>
        <v>18082.62</v>
      </c>
      <c r="BA398" s="19" t="n">
        <f aca="false">SUM(BA7:BA391)</f>
        <v>71864.79</v>
      </c>
      <c r="BB398" s="19" t="n">
        <f aca="false">SUM(AW398:BA398)</f>
        <v>341521.77</v>
      </c>
    </row>
    <row r="399" customFormat="false" ht="12.75" hidden="true" customHeight="false" outlineLevel="0" collapsed="false">
      <c r="A399" s="240"/>
      <c r="B399" s="147"/>
      <c r="C399" s="147"/>
      <c r="D399" s="147"/>
      <c r="E399" s="147"/>
      <c r="F399" s="147"/>
      <c r="G399" s="147"/>
      <c r="H399" s="147"/>
      <c r="I399" s="152"/>
      <c r="J399" s="148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  <c r="Y399" s="142"/>
      <c r="Z399" s="142"/>
      <c r="AA399" s="142"/>
      <c r="AB399" s="142"/>
      <c r="AC399" s="142"/>
      <c r="AD399" s="142"/>
      <c r="AE399" s="142"/>
      <c r="AF399" s="142"/>
      <c r="AG399" s="150"/>
      <c r="AN399" s="19"/>
      <c r="AO399" s="241"/>
      <c r="AU399" s="241"/>
      <c r="AV399" s="241" t="s">
        <v>91</v>
      </c>
      <c r="AW399" s="19" t="n">
        <v>104308.15</v>
      </c>
      <c r="AX399" s="19" t="n">
        <v>5994.52</v>
      </c>
      <c r="AY399" s="19" t="n">
        <v>159509.42</v>
      </c>
      <c r="AZ399" s="19" t="n">
        <v>18082.62</v>
      </c>
      <c r="BA399" s="19" t="n">
        <v>74988.39</v>
      </c>
      <c r="BB399" s="19" t="n">
        <f aca="false">SUM(AW399:BA399)</f>
        <v>362883.1</v>
      </c>
    </row>
    <row r="400" customFormat="false" ht="12.75" hidden="true" customHeight="false" outlineLevel="0" collapsed="false">
      <c r="A400" s="240"/>
      <c r="B400" s="147"/>
      <c r="C400" s="147"/>
      <c r="D400" s="147"/>
      <c r="E400" s="147"/>
      <c r="F400" s="147"/>
      <c r="G400" s="147"/>
      <c r="H400" s="147"/>
      <c r="I400" s="152"/>
      <c r="J400" s="148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  <c r="Y400" s="142"/>
      <c r="Z400" s="142"/>
      <c r="AA400" s="142"/>
      <c r="AB400" s="142"/>
      <c r="AC400" s="142"/>
      <c r="AD400" s="142"/>
      <c r="AE400" s="142"/>
      <c r="AF400" s="142"/>
      <c r="AG400" s="150"/>
      <c r="AN400" s="19"/>
      <c r="AO400" s="241"/>
      <c r="AU400" s="241"/>
      <c r="AV400" s="241"/>
      <c r="AW400" s="19" t="n">
        <v>11</v>
      </c>
      <c r="AX400" s="19" t="n">
        <v>43</v>
      </c>
      <c r="AY400" s="19" t="n">
        <v>52</v>
      </c>
      <c r="AZ400" s="19" t="n">
        <v>53</v>
      </c>
      <c r="BA400" s="19" t="n">
        <v>91</v>
      </c>
    </row>
    <row r="401" customFormat="false" ht="12.75" hidden="true" customHeight="false" outlineLevel="0" collapsed="false">
      <c r="A401" s="148"/>
      <c r="B401" s="147"/>
      <c r="C401" s="147"/>
      <c r="D401" s="147"/>
      <c r="E401" s="147"/>
      <c r="F401" s="147"/>
      <c r="G401" s="147"/>
      <c r="H401" s="147"/>
      <c r="I401" s="152"/>
      <c r="J401" s="148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9"/>
      <c r="W401" s="149"/>
      <c r="X401" s="142"/>
      <c r="Y401" s="142"/>
      <c r="Z401" s="142"/>
      <c r="AA401" s="142"/>
      <c r="AB401" s="142"/>
      <c r="AC401" s="142"/>
      <c r="AD401" s="142"/>
      <c r="AE401" s="142"/>
      <c r="AF401" s="142"/>
      <c r="AG401" s="150"/>
      <c r="BB401" s="19" t="n">
        <f aca="false">SUM(BB399-BB398)</f>
        <v>21361.33</v>
      </c>
    </row>
    <row r="402" customFormat="false" ht="12.75" hidden="true" customHeight="false" outlineLevel="0" collapsed="false">
      <c r="A402" s="148"/>
      <c r="B402" s="147"/>
      <c r="C402" s="147"/>
      <c r="D402" s="147"/>
      <c r="E402" s="147"/>
      <c r="F402" s="147"/>
      <c r="G402" s="147"/>
      <c r="H402" s="147"/>
      <c r="I402" s="152"/>
      <c r="J402" s="148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9"/>
      <c r="W402" s="149"/>
      <c r="X402" s="142"/>
      <c r="Y402" s="142"/>
      <c r="Z402" s="142"/>
      <c r="AA402" s="142"/>
      <c r="AB402" s="142"/>
      <c r="AC402" s="142"/>
      <c r="AD402" s="142"/>
      <c r="AE402" s="142"/>
      <c r="AF402" s="142"/>
      <c r="AG402" s="150"/>
    </row>
    <row r="403" s="19" customFormat="true" ht="12.75" hidden="true" customHeight="false" outlineLevel="0" collapsed="false">
      <c r="A403" s="148"/>
      <c r="B403" s="147"/>
      <c r="C403" s="147"/>
      <c r="D403" s="147"/>
      <c r="E403" s="147"/>
      <c r="F403" s="147"/>
      <c r="G403" s="147"/>
      <c r="H403" s="147"/>
      <c r="I403" s="152"/>
      <c r="J403" s="148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9"/>
      <c r="W403" s="149"/>
      <c r="X403" s="142"/>
      <c r="Y403" s="142"/>
      <c r="Z403" s="142"/>
      <c r="AA403" s="142"/>
      <c r="AB403" s="142"/>
      <c r="AC403" s="142"/>
      <c r="AD403" s="142"/>
      <c r="AE403" s="142"/>
      <c r="AF403" s="142"/>
      <c r="AG403" s="150"/>
      <c r="AH403" s="142"/>
      <c r="AI403" s="142"/>
      <c r="AK403" s="142"/>
      <c r="AL403" s="142"/>
      <c r="AM403" s="142"/>
      <c r="AO403" s="92"/>
      <c r="AP403" s="93"/>
      <c r="AQ403" s="93"/>
      <c r="AR403" s="93"/>
      <c r="AS403" s="93"/>
      <c r="AT403" s="93"/>
      <c r="AU403" s="93"/>
      <c r="AV403" s="93"/>
      <c r="BC403" s="143"/>
    </row>
    <row r="404" s="19" customFormat="true" ht="15.75" hidden="true" customHeight="false" outlineLevel="0" collapsed="false">
      <c r="A404" s="148"/>
      <c r="B404" s="147"/>
      <c r="C404" s="147"/>
      <c r="D404" s="147"/>
      <c r="E404" s="147"/>
      <c r="F404" s="147"/>
      <c r="G404" s="147"/>
      <c r="H404" s="147"/>
      <c r="I404" s="242"/>
      <c r="J404" s="243" t="s">
        <v>509</v>
      </c>
      <c r="K404" s="244"/>
      <c r="L404" s="244"/>
      <c r="M404" s="244"/>
      <c r="N404" s="244"/>
      <c r="O404" s="244"/>
      <c r="P404" s="244"/>
      <c r="Q404" s="244"/>
      <c r="R404" s="244"/>
      <c r="S404" s="244"/>
      <c r="T404" s="244"/>
      <c r="U404" s="244"/>
      <c r="V404" s="245"/>
      <c r="W404" s="245"/>
      <c r="X404" s="244"/>
      <c r="Y404" s="244"/>
      <c r="Z404" s="244"/>
      <c r="AA404" s="246" t="s">
        <v>195</v>
      </c>
      <c r="AB404" s="246" t="s">
        <v>97</v>
      </c>
      <c r="AC404" s="246" t="s">
        <v>52</v>
      </c>
      <c r="AD404" s="246"/>
      <c r="AE404" s="246" t="s">
        <v>99</v>
      </c>
      <c r="AF404" s="246" t="s">
        <v>100</v>
      </c>
      <c r="AG404" s="246" t="s">
        <v>510</v>
      </c>
      <c r="AH404" s="247"/>
      <c r="AI404" s="246" t="s">
        <v>104</v>
      </c>
      <c r="AJ404" s="71"/>
      <c r="AK404" s="246" t="s">
        <v>197</v>
      </c>
      <c r="AL404" s="246" t="s">
        <v>99</v>
      </c>
      <c r="AM404" s="246" t="s">
        <v>100</v>
      </c>
      <c r="AN404" s="248" t="s">
        <v>511</v>
      </c>
      <c r="AO404" s="249" t="s">
        <v>106</v>
      </c>
      <c r="AP404" s="249" t="s">
        <v>107</v>
      </c>
      <c r="AQ404" s="249"/>
      <c r="AR404" s="249" t="s">
        <v>108</v>
      </c>
      <c r="AS404" s="249" t="s">
        <v>198</v>
      </c>
      <c r="AT404" s="249"/>
      <c r="AU404" s="249" t="s">
        <v>20</v>
      </c>
      <c r="AV404" s="249"/>
      <c r="BC404" s="143"/>
    </row>
    <row r="405" s="19" customFormat="true" ht="12.75" hidden="true" customHeight="false" outlineLevel="0" collapsed="false">
      <c r="A405" s="148"/>
      <c r="B405" s="147"/>
      <c r="C405" s="147"/>
      <c r="D405" s="147"/>
      <c r="E405" s="147"/>
      <c r="F405" s="147"/>
      <c r="G405" s="147"/>
      <c r="H405" s="147"/>
      <c r="I405" s="250" t="s">
        <v>512</v>
      </c>
      <c r="J405" s="251" t="s">
        <v>513</v>
      </c>
      <c r="K405" s="252"/>
      <c r="L405" s="252"/>
      <c r="M405" s="252"/>
      <c r="N405" s="252"/>
      <c r="O405" s="252"/>
      <c r="P405" s="252"/>
      <c r="Q405" s="252"/>
      <c r="R405" s="252"/>
      <c r="S405" s="252"/>
      <c r="T405" s="252"/>
      <c r="U405" s="252"/>
      <c r="V405" s="253"/>
      <c r="W405" s="253"/>
      <c r="X405" s="252"/>
      <c r="Y405" s="252"/>
      <c r="Z405" s="252"/>
      <c r="AA405" s="252" t="e">
        <f aca="false">SUM(AA12+AA23+AA32+AA119+AA368+AA394+AA128)</f>
        <v>#REF!</v>
      </c>
      <c r="AB405" s="252" t="e">
        <f aca="false">SUM(AB12+AB23+AB32+AB119+AB368+AB394+AB128)</f>
        <v>#REF!</v>
      </c>
      <c r="AC405" s="252" t="e">
        <f aca="false">SUM(AC12+AC23+AC32+AC119+AC368+AC394+AC128)</f>
        <v>#REF!</v>
      </c>
      <c r="AD405" s="252"/>
      <c r="AE405" s="252" t="n">
        <f aca="false">SUM(AE12+AE23+AE32+AE119+AE368+AE394+AE128)</f>
        <v>0</v>
      </c>
      <c r="AF405" s="252" t="n">
        <f aca="false">SUM(AF12+AF23+AF32+AF119+AF368+AF394+AF128)</f>
        <v>0</v>
      </c>
      <c r="AG405" s="252" t="e">
        <f aca="false">SUM(AG12+AG23+AG32+AG119+AG368+AG394+AG128)</f>
        <v>#REF!</v>
      </c>
      <c r="AH405" s="252" t="n">
        <f aca="false">SUM(AH12+AH23+AH32+AH119+AH368+AH394+AH128)</f>
        <v>1995647.09</v>
      </c>
      <c r="AI405" s="252" t="n">
        <f aca="false">SUM(AI12+AI23+AI32+AI119+AI368+AI394+AI128)</f>
        <v>3510000</v>
      </c>
      <c r="AJ405" s="252" t="n">
        <f aca="false">SUM(AJ12+AJ23+AJ32+AJ119+AJ368+AJ394+AJ128)</f>
        <v>1317132.98</v>
      </c>
      <c r="AK405" s="252" t="n">
        <f aca="false">SUM(AK12+AK23+AK32+AK119+AK368+AK394+AK128)</f>
        <v>3556161.6</v>
      </c>
      <c r="AL405" s="252" t="n">
        <f aca="false">SUM(AL12+AL23+AL32+AL119+AL368+AL394+AL128)</f>
        <v>253000</v>
      </c>
      <c r="AM405" s="252" t="n">
        <f aca="false">SUM(AM12+AM23+AM32+AM119+AM368+AM394+AM128)</f>
        <v>325500</v>
      </c>
      <c r="AN405" s="252" t="n">
        <f aca="false">SUM(AN12+AN23+AN32+AN119+AN368+AN394+AN128)</f>
        <v>3488661.6</v>
      </c>
      <c r="AO405" s="169" t="n">
        <f aca="false">SUM(AO12+AO23+AO32+AO119+AO368+AO394+AO128)</f>
        <v>463024.965160263</v>
      </c>
      <c r="AP405" s="169" t="n">
        <f aca="false">SUM(AP12+AP23+AP32+AP119+AP368+AP394+AP128)</f>
        <v>3079000</v>
      </c>
      <c r="AQ405" s="169" t="n">
        <f aca="false">SUM(AQ12+AQ23+AQ32+AQ119+AQ368+AQ394+AQ128)</f>
        <v>0</v>
      </c>
      <c r="AR405" s="169" t="n">
        <f aca="false">SUM(AR12+AR23+AR32+AR119+AR368+AR394+AR128)</f>
        <v>408653.527108634</v>
      </c>
      <c r="AS405" s="169" t="n">
        <f aca="false">SUM(AS12+AS23+AS32+AS119+AS368+AS394+AS128)</f>
        <v>3095000</v>
      </c>
      <c r="AT405" s="169" t="n">
        <f aca="false">SUM(AT12+AT23+AT32+AT119+AT368+AT394+AT128)</f>
        <v>0</v>
      </c>
      <c r="AU405" s="169" t="n">
        <f aca="false">SUM(AU12+AU23+AU32+AU119+AU368+AU394+AU128)</f>
        <v>238596.79</v>
      </c>
      <c r="AV405" s="169"/>
      <c r="BC405" s="143"/>
    </row>
    <row r="406" s="19" customFormat="true" ht="12.75" hidden="true" customHeight="false" outlineLevel="0" collapsed="false">
      <c r="A406" s="148"/>
      <c r="B406" s="147"/>
      <c r="C406" s="147"/>
      <c r="D406" s="147"/>
      <c r="E406" s="147"/>
      <c r="F406" s="147"/>
      <c r="G406" s="147"/>
      <c r="H406" s="147"/>
      <c r="I406" s="254" t="s">
        <v>514</v>
      </c>
      <c r="J406" s="84" t="s">
        <v>515</v>
      </c>
      <c r="K406" s="192"/>
      <c r="L406" s="192"/>
      <c r="M406" s="192"/>
      <c r="N406" s="192"/>
      <c r="O406" s="192"/>
      <c r="P406" s="192"/>
      <c r="Q406" s="192"/>
      <c r="R406" s="192"/>
      <c r="S406" s="192"/>
      <c r="T406" s="192"/>
      <c r="U406" s="192"/>
      <c r="V406" s="227"/>
      <c r="W406" s="227"/>
      <c r="X406" s="192"/>
      <c r="Y406" s="192"/>
      <c r="Z406" s="192"/>
      <c r="AA406" s="192" t="n">
        <f aca="false">SUM(AA153)</f>
        <v>85000</v>
      </c>
      <c r="AB406" s="192" t="n">
        <f aca="false">SUM(AB153)</f>
        <v>0</v>
      </c>
      <c r="AC406" s="192" t="n">
        <f aca="false">SUM(AC153)</f>
        <v>85000</v>
      </c>
      <c r="AD406" s="192"/>
      <c r="AE406" s="192" t="n">
        <f aca="false">SUM(AE153)</f>
        <v>0</v>
      </c>
      <c r="AF406" s="192" t="n">
        <f aca="false">SUM(AF153)</f>
        <v>0</v>
      </c>
      <c r="AG406" s="192" t="n">
        <f aca="false">SUM(AG153)</f>
        <v>85000</v>
      </c>
      <c r="AH406" s="192" t="n">
        <f aca="false">SUM(AH153)</f>
        <v>0</v>
      </c>
      <c r="AI406" s="192" t="n">
        <f aca="false">SUM(AI153)</f>
        <v>50000</v>
      </c>
      <c r="AJ406" s="192" t="n">
        <f aca="false">SUM(AJ153)</f>
        <v>0</v>
      </c>
      <c r="AK406" s="192" t="n">
        <f aca="false">SUM(AK153)</f>
        <v>50000</v>
      </c>
      <c r="AL406" s="192" t="n">
        <f aca="false">SUM(AL153)</f>
        <v>0</v>
      </c>
      <c r="AM406" s="192" t="n">
        <f aca="false">SUM(AM153)</f>
        <v>0</v>
      </c>
      <c r="AN406" s="192" t="n">
        <f aca="false">SUM(AN153)</f>
        <v>50000</v>
      </c>
      <c r="AO406" s="176" t="n">
        <f aca="false">SUM(AO153)</f>
        <v>6636.1404207313</v>
      </c>
      <c r="AP406" s="176" t="n">
        <f aca="false">SUM(AP153)</f>
        <v>50000</v>
      </c>
      <c r="AQ406" s="176" t="n">
        <f aca="false">SUM(AQ153)</f>
        <v>0</v>
      </c>
      <c r="AR406" s="176" t="n">
        <f aca="false">SUM(AR153)</f>
        <v>6636.1404207313</v>
      </c>
      <c r="AS406" s="176" t="n">
        <f aca="false">SUM(AS153)</f>
        <v>50000</v>
      </c>
      <c r="AT406" s="176" t="n">
        <f aca="false">SUM(AT153)</f>
        <v>0</v>
      </c>
      <c r="AU406" s="176" t="n">
        <f aca="false">SUM(AU153)</f>
        <v>0</v>
      </c>
      <c r="AV406" s="176"/>
      <c r="BC406" s="143"/>
    </row>
    <row r="407" s="19" customFormat="true" ht="12.75" hidden="true" customHeight="false" outlineLevel="0" collapsed="false">
      <c r="A407" s="148"/>
      <c r="B407" s="147"/>
      <c r="C407" s="147"/>
      <c r="D407" s="147"/>
      <c r="E407" s="147"/>
      <c r="F407" s="147"/>
      <c r="G407" s="147"/>
      <c r="H407" s="147"/>
      <c r="I407" s="255" t="s">
        <v>516</v>
      </c>
      <c r="J407" s="84" t="s">
        <v>517</v>
      </c>
      <c r="K407" s="192"/>
      <c r="L407" s="192"/>
      <c r="M407" s="192"/>
      <c r="N407" s="192"/>
      <c r="O407" s="192"/>
      <c r="P407" s="192"/>
      <c r="Q407" s="192"/>
      <c r="R407" s="192"/>
      <c r="S407" s="192"/>
      <c r="T407" s="192"/>
      <c r="U407" s="192"/>
      <c r="V407" s="227"/>
      <c r="W407" s="227"/>
      <c r="X407" s="192"/>
      <c r="Y407" s="192"/>
      <c r="Z407" s="192"/>
      <c r="AA407" s="192" t="n">
        <f aca="false">SUM(AA160)</f>
        <v>8000</v>
      </c>
      <c r="AB407" s="192" t="n">
        <f aca="false">SUM(AB160)</f>
        <v>0</v>
      </c>
      <c r="AC407" s="192" t="n">
        <f aca="false">SUM(AC160)</f>
        <v>30000</v>
      </c>
      <c r="AD407" s="192"/>
      <c r="AE407" s="192" t="n">
        <f aca="false">SUM(AE160)</f>
        <v>0</v>
      </c>
      <c r="AF407" s="192" t="n">
        <f aca="false">SUM(AF160)</f>
        <v>0</v>
      </c>
      <c r="AG407" s="192" t="n">
        <f aca="false">SUM(AG160)</f>
        <v>10000</v>
      </c>
      <c r="AH407" s="192" t="n">
        <f aca="false">SUM(AH160)</f>
        <v>4997.09</v>
      </c>
      <c r="AI407" s="192" t="n">
        <f aca="false">SUM(AI160)</f>
        <v>10000</v>
      </c>
      <c r="AJ407" s="192" t="n">
        <f aca="false">SUM(AJ160)</f>
        <v>0</v>
      </c>
      <c r="AK407" s="192" t="n">
        <f aca="false">SUM(AK160)</f>
        <v>10000</v>
      </c>
      <c r="AL407" s="192" t="n">
        <f aca="false">SUM(AL160)</f>
        <v>0</v>
      </c>
      <c r="AM407" s="192" t="n">
        <f aca="false">SUM(AM160)</f>
        <v>0</v>
      </c>
      <c r="AN407" s="192" t="n">
        <f aca="false">SUM(AN160)</f>
        <v>10000</v>
      </c>
      <c r="AO407" s="176" t="n">
        <f aca="false">SUM(AO160)</f>
        <v>1327.22808414626</v>
      </c>
      <c r="AP407" s="176" t="n">
        <f aca="false">SUM(AP160)</f>
        <v>10000</v>
      </c>
      <c r="AQ407" s="176" t="n">
        <f aca="false">SUM(AQ160)</f>
        <v>0</v>
      </c>
      <c r="AR407" s="176" t="n">
        <f aca="false">SUM(AR160)</f>
        <v>1327.22808414626</v>
      </c>
      <c r="AS407" s="176" t="n">
        <f aca="false">SUM(AS160)</f>
        <v>10000</v>
      </c>
      <c r="AT407" s="176" t="n">
        <f aca="false">SUM(AT160)</f>
        <v>0</v>
      </c>
      <c r="AU407" s="176" t="n">
        <f aca="false">SUM(AU160)</f>
        <v>0</v>
      </c>
      <c r="AV407" s="176"/>
      <c r="BC407" s="143"/>
    </row>
    <row r="408" s="19" customFormat="true" ht="12.75" hidden="true" customHeight="false" outlineLevel="0" collapsed="false">
      <c r="A408" s="148"/>
      <c r="B408" s="147"/>
      <c r="C408" s="147"/>
      <c r="D408" s="147"/>
      <c r="E408" s="147"/>
      <c r="F408" s="147"/>
      <c r="G408" s="147"/>
      <c r="H408" s="147"/>
      <c r="I408" s="255" t="s">
        <v>518</v>
      </c>
      <c r="J408" s="84" t="s">
        <v>519</v>
      </c>
      <c r="K408" s="192"/>
      <c r="L408" s="192"/>
      <c r="M408" s="192"/>
      <c r="N408" s="192"/>
      <c r="O408" s="192"/>
      <c r="P408" s="192"/>
      <c r="Q408" s="192"/>
      <c r="R408" s="192"/>
      <c r="S408" s="192"/>
      <c r="T408" s="192"/>
      <c r="U408" s="192"/>
      <c r="V408" s="227"/>
      <c r="W408" s="227"/>
      <c r="X408" s="192"/>
      <c r="Y408" s="192"/>
      <c r="Z408" s="192"/>
      <c r="AA408" s="192" t="n">
        <v>35000</v>
      </c>
      <c r="AB408" s="192" t="n">
        <v>30000</v>
      </c>
      <c r="AC408" s="192" t="n">
        <v>315000</v>
      </c>
      <c r="AD408" s="192"/>
      <c r="AE408" s="192" t="n">
        <v>0</v>
      </c>
      <c r="AF408" s="192" t="n">
        <v>25000</v>
      </c>
      <c r="AG408" s="192" t="n">
        <f aca="false">SUM(AG355)</f>
        <v>290000</v>
      </c>
      <c r="AH408" s="192" t="n">
        <f aca="false">SUM(AH355)</f>
        <v>133000</v>
      </c>
      <c r="AI408" s="192" t="n">
        <f aca="false">SUM(AI355)</f>
        <v>555000</v>
      </c>
      <c r="AJ408" s="192" t="n">
        <f aca="false">SUM(AJ355)</f>
        <v>0</v>
      </c>
      <c r="AK408" s="192" t="n">
        <f aca="false">SUM(AK355)</f>
        <v>555000</v>
      </c>
      <c r="AL408" s="192" t="n">
        <f aca="false">SUM(AL355)</f>
        <v>0</v>
      </c>
      <c r="AM408" s="192" t="n">
        <f aca="false">SUM(AM355)</f>
        <v>150000</v>
      </c>
      <c r="AN408" s="192" t="n">
        <f aca="false">SUM(AN355)</f>
        <v>405000</v>
      </c>
      <c r="AO408" s="176" t="n">
        <f aca="false">SUM(AO355)</f>
        <v>53752.7374079235</v>
      </c>
      <c r="AP408" s="176" t="n">
        <f aca="false">SUM(AP355)</f>
        <v>260000</v>
      </c>
      <c r="AQ408" s="176" t="n">
        <f aca="false">SUM(AQ355)</f>
        <v>0</v>
      </c>
      <c r="AR408" s="176" t="n">
        <f aca="false">SUM(AR355)</f>
        <v>34507.9301878028</v>
      </c>
      <c r="AS408" s="176" t="n">
        <f aca="false">SUM(AS355)</f>
        <v>370000</v>
      </c>
      <c r="AT408" s="176" t="n">
        <f aca="false">SUM(AT355)</f>
        <v>0</v>
      </c>
      <c r="AU408" s="176" t="n">
        <f aca="false">SUM(AU355)</f>
        <v>18354.45</v>
      </c>
      <c r="AV408" s="176"/>
      <c r="BC408" s="143"/>
    </row>
    <row r="409" s="19" customFormat="true" ht="12.75" hidden="true" customHeight="false" outlineLevel="0" collapsed="false">
      <c r="A409" s="148"/>
      <c r="B409" s="147"/>
      <c r="C409" s="147"/>
      <c r="D409" s="147"/>
      <c r="E409" s="147"/>
      <c r="F409" s="147"/>
      <c r="G409" s="147"/>
      <c r="H409" s="147"/>
      <c r="I409" s="255" t="s">
        <v>520</v>
      </c>
      <c r="J409" s="84" t="s">
        <v>521</v>
      </c>
      <c r="K409" s="192"/>
      <c r="L409" s="192"/>
      <c r="M409" s="192"/>
      <c r="N409" s="192"/>
      <c r="O409" s="192"/>
      <c r="P409" s="192"/>
      <c r="Q409" s="192"/>
      <c r="R409" s="192"/>
      <c r="S409" s="192"/>
      <c r="T409" s="192"/>
      <c r="U409" s="192"/>
      <c r="V409" s="227"/>
      <c r="W409" s="227"/>
      <c r="X409" s="192"/>
      <c r="Y409" s="192"/>
      <c r="Z409" s="192"/>
      <c r="AA409" s="192" t="n">
        <f aca="false">SUM(AA224)</f>
        <v>50000</v>
      </c>
      <c r="AB409" s="192" t="n">
        <f aca="false">SUM(AB224)</f>
        <v>7230.75</v>
      </c>
      <c r="AC409" s="192" t="n">
        <f aca="false">SUM(AC224)</f>
        <v>50000</v>
      </c>
      <c r="AD409" s="192"/>
      <c r="AE409" s="192" t="n">
        <f aca="false">SUM(AE224)</f>
        <v>0</v>
      </c>
      <c r="AF409" s="192" t="n">
        <f aca="false">SUM(AF224)</f>
        <v>0</v>
      </c>
      <c r="AG409" s="192" t="n">
        <f aca="false">SUM(AG224)</f>
        <v>50000</v>
      </c>
      <c r="AH409" s="192" t="n">
        <f aca="false">SUM(AH224)</f>
        <v>8325</v>
      </c>
      <c r="AI409" s="192" t="n">
        <f aca="false">SUM(AI224)</f>
        <v>50000</v>
      </c>
      <c r="AJ409" s="192" t="n">
        <f aca="false">SUM(AJ224)</f>
        <v>0</v>
      </c>
      <c r="AK409" s="192" t="n">
        <f aca="false">SUM(AK224)</f>
        <v>50000</v>
      </c>
      <c r="AL409" s="192" t="n">
        <f aca="false">SUM(AL224)</f>
        <v>0</v>
      </c>
      <c r="AM409" s="192" t="n">
        <f aca="false">SUM(AM224)</f>
        <v>0</v>
      </c>
      <c r="AN409" s="192" t="n">
        <f aca="false">SUM(AN224)</f>
        <v>50000</v>
      </c>
      <c r="AO409" s="176" t="n">
        <f aca="false">SUM(AO224)</f>
        <v>6636.1404207313</v>
      </c>
      <c r="AP409" s="176" t="n">
        <f aca="false">SUM(AP224)</f>
        <v>100000</v>
      </c>
      <c r="AQ409" s="176" t="n">
        <f aca="false">SUM(AQ224)</f>
        <v>0</v>
      </c>
      <c r="AR409" s="176" t="n">
        <f aca="false">SUM(AR224)</f>
        <v>13272.2808414626</v>
      </c>
      <c r="AS409" s="176" t="n">
        <f aca="false">SUM(AS224)</f>
        <v>100000</v>
      </c>
      <c r="AT409" s="176" t="n">
        <f aca="false">SUM(AT224)</f>
        <v>0</v>
      </c>
      <c r="AU409" s="176" t="n">
        <f aca="false">SUM(AU224)</f>
        <v>137.58</v>
      </c>
      <c r="AV409" s="176"/>
      <c r="BC409" s="143"/>
    </row>
    <row r="410" s="19" customFormat="true" ht="12.75" hidden="true" customHeight="false" outlineLevel="0" collapsed="false">
      <c r="A410" s="148"/>
      <c r="B410" s="147"/>
      <c r="C410" s="147"/>
      <c r="D410" s="147"/>
      <c r="E410" s="147"/>
      <c r="F410" s="147"/>
      <c r="G410" s="147"/>
      <c r="H410" s="147"/>
      <c r="I410" s="255" t="s">
        <v>522</v>
      </c>
      <c r="J410" s="84" t="s">
        <v>523</v>
      </c>
      <c r="K410" s="192"/>
      <c r="L410" s="192"/>
      <c r="M410" s="192"/>
      <c r="N410" s="192"/>
      <c r="O410" s="192"/>
      <c r="P410" s="192"/>
      <c r="Q410" s="192"/>
      <c r="R410" s="192"/>
      <c r="S410" s="192"/>
      <c r="T410" s="192"/>
      <c r="U410" s="192"/>
      <c r="V410" s="227"/>
      <c r="W410" s="227"/>
      <c r="X410" s="192"/>
      <c r="Y410" s="192"/>
      <c r="Z410" s="192"/>
      <c r="AA410" s="192" t="n">
        <f aca="false">SUM(AA215+AA234+AA247+AA203)</f>
        <v>1050000</v>
      </c>
      <c r="AB410" s="192" t="n">
        <f aca="false">SUM(AB215+AB234+AB247+AB203)</f>
        <v>75137.46</v>
      </c>
      <c r="AC410" s="192" t="n">
        <f aca="false">SUM(AC215+AC234+AC247+AC203)</f>
        <v>1988000</v>
      </c>
      <c r="AD410" s="192"/>
      <c r="AE410" s="192" t="n">
        <f aca="false">SUM(AE215+AE234+AE247+AE203)</f>
        <v>0</v>
      </c>
      <c r="AF410" s="192" t="n">
        <f aca="false">SUM(AF215+AF234+AF247+AF203)</f>
        <v>0</v>
      </c>
      <c r="AG410" s="192" t="n">
        <f aca="false">SUM(AG215+AG234+AG247+AG203)</f>
        <v>2198000</v>
      </c>
      <c r="AH410" s="192" t="n">
        <f aca="false">SUM(AH215+AH234+AH247+AH203)</f>
        <v>745536.41</v>
      </c>
      <c r="AI410" s="192" t="n">
        <f aca="false">SUM(AI215+AI234+AI247+AI203)</f>
        <v>2150000</v>
      </c>
      <c r="AJ410" s="192" t="n">
        <f aca="false">SUM(AJ215+AJ234+AJ247+AJ203)</f>
        <v>300247.48</v>
      </c>
      <c r="AK410" s="192" t="n">
        <f aca="false">SUM(AK215+AK234+AK247+AK203)</f>
        <v>5750000</v>
      </c>
      <c r="AL410" s="192" t="n">
        <f aca="false">SUM(AL215+AL234+AL247+AL203)</f>
        <v>770000</v>
      </c>
      <c r="AM410" s="192" t="n">
        <f aca="false">SUM(AM215+AM234+AM247+AM203)</f>
        <v>200000</v>
      </c>
      <c r="AN410" s="192" t="n">
        <f aca="false">SUM(AN215+AN234+AN247+AN203)</f>
        <v>6320000</v>
      </c>
      <c r="AO410" s="176" t="n">
        <f aca="false">SUM(AO215+AO234+AO247+AO203)</f>
        <v>838808.149180437</v>
      </c>
      <c r="AP410" s="176" t="n">
        <f aca="false">SUM(AP215+AP234+AP247+AP203)</f>
        <v>8170000</v>
      </c>
      <c r="AQ410" s="176" t="n">
        <f aca="false">SUM(AQ215+AQ234+AQ247+AQ203)</f>
        <v>0</v>
      </c>
      <c r="AR410" s="176" t="n">
        <f aca="false">SUM(AR215+AR234+AR247+AR203)</f>
        <v>1084345.3447475</v>
      </c>
      <c r="AS410" s="176" t="n">
        <f aca="false">SUM(AS215+AS234+AS247+AS203)</f>
        <v>8200000</v>
      </c>
      <c r="AT410" s="176" t="n">
        <f aca="false">SUM(AT215+AT234+AT247+AT203)</f>
        <v>0</v>
      </c>
      <c r="AU410" s="176" t="n">
        <f aca="false">SUM(AU215+AU234+AU247+AU203)</f>
        <v>9273.03</v>
      </c>
      <c r="AV410" s="176"/>
      <c r="BC410" s="143"/>
    </row>
    <row r="411" s="19" customFormat="true" ht="12.75" hidden="true" customHeight="false" outlineLevel="0" collapsed="false">
      <c r="A411" s="148"/>
      <c r="B411" s="147"/>
      <c r="C411" s="147"/>
      <c r="D411" s="147"/>
      <c r="E411" s="147"/>
      <c r="F411" s="147"/>
      <c r="G411" s="147"/>
      <c r="H411" s="147"/>
      <c r="I411" s="255" t="s">
        <v>524</v>
      </c>
      <c r="J411" s="84" t="s">
        <v>525</v>
      </c>
      <c r="K411" s="192"/>
      <c r="L411" s="192"/>
      <c r="M411" s="192"/>
      <c r="N411" s="192"/>
      <c r="O411" s="192"/>
      <c r="P411" s="192"/>
      <c r="Q411" s="192"/>
      <c r="R411" s="192"/>
      <c r="S411" s="192"/>
      <c r="T411" s="192"/>
      <c r="U411" s="192"/>
      <c r="V411" s="227"/>
      <c r="W411" s="227"/>
      <c r="X411" s="192"/>
      <c r="Y411" s="192"/>
      <c r="Z411" s="192"/>
      <c r="AA411" s="192" t="n">
        <f aca="false">SUM(AA345)</f>
        <v>207000</v>
      </c>
      <c r="AB411" s="192" t="n">
        <f aca="false">SUM(AB345)</f>
        <v>135700</v>
      </c>
      <c r="AC411" s="192" t="n">
        <f aca="false">SUM(AC345)</f>
        <v>207000</v>
      </c>
      <c r="AD411" s="192"/>
      <c r="AE411" s="192" t="n">
        <f aca="false">SUM(AE345)</f>
        <v>0</v>
      </c>
      <c r="AF411" s="192" t="n">
        <f aca="false">SUM(AF345)</f>
        <v>0</v>
      </c>
      <c r="AG411" s="192" t="n">
        <f aca="false">SUM(AG345)</f>
        <v>207000</v>
      </c>
      <c r="AH411" s="192" t="n">
        <f aca="false">SUM(AH345)</f>
        <v>138000</v>
      </c>
      <c r="AI411" s="192" t="n">
        <f aca="false">SUM(AI345)</f>
        <v>207000</v>
      </c>
      <c r="AJ411" s="192" t="n">
        <f aca="false">SUM(AJ345)</f>
        <v>115000</v>
      </c>
      <c r="AK411" s="192" t="n">
        <f aca="false">SUM(AK345)</f>
        <v>293000</v>
      </c>
      <c r="AL411" s="192" t="n">
        <f aca="false">SUM(AL345)</f>
        <v>130000</v>
      </c>
      <c r="AM411" s="192" t="n">
        <f aca="false">SUM(AM345)</f>
        <v>0</v>
      </c>
      <c r="AN411" s="192" t="n">
        <f aca="false">SUM(AN345)</f>
        <v>423000</v>
      </c>
      <c r="AO411" s="176" t="n">
        <f aca="false">SUM(AO345)</f>
        <v>56141.7479593868</v>
      </c>
      <c r="AP411" s="176" t="n">
        <f aca="false">SUM(AP345)</f>
        <v>431000</v>
      </c>
      <c r="AQ411" s="176" t="n">
        <f aca="false">SUM(AQ345)</f>
        <v>0</v>
      </c>
      <c r="AR411" s="176" t="n">
        <f aca="false">SUM(AR345)</f>
        <v>57203.5304267038</v>
      </c>
      <c r="AS411" s="176" t="n">
        <f aca="false">SUM(AS345)</f>
        <v>431000</v>
      </c>
      <c r="AT411" s="176" t="n">
        <f aca="false">SUM(AT345)</f>
        <v>0</v>
      </c>
      <c r="AU411" s="176" t="n">
        <f aca="false">SUM(AU345)</f>
        <v>32397.25</v>
      </c>
      <c r="AV411" s="176"/>
      <c r="BC411" s="143"/>
    </row>
    <row r="412" s="19" customFormat="true" ht="12.75" hidden="true" customHeight="false" outlineLevel="0" collapsed="false">
      <c r="A412" s="148"/>
      <c r="B412" s="147"/>
      <c r="C412" s="147"/>
      <c r="D412" s="147"/>
      <c r="E412" s="147"/>
      <c r="F412" s="147"/>
      <c r="G412" s="147"/>
      <c r="H412" s="147"/>
      <c r="I412" s="255" t="s">
        <v>526</v>
      </c>
      <c r="J412" s="84" t="s">
        <v>527</v>
      </c>
      <c r="K412" s="192"/>
      <c r="L412" s="192"/>
      <c r="M412" s="192"/>
      <c r="N412" s="192"/>
      <c r="O412" s="192"/>
      <c r="P412" s="192"/>
      <c r="Q412" s="192"/>
      <c r="R412" s="192"/>
      <c r="S412" s="192"/>
      <c r="T412" s="192"/>
      <c r="U412" s="192"/>
      <c r="V412" s="227"/>
      <c r="W412" s="227"/>
      <c r="X412" s="192"/>
      <c r="Y412" s="192"/>
      <c r="Z412" s="192"/>
      <c r="AA412" s="192" t="n">
        <f aca="false">SUM(AA303+AA310+AA317+AA324)</f>
        <v>268000</v>
      </c>
      <c r="AB412" s="192" t="n">
        <f aca="false">SUM(AB303+AB310+AB317+AB324)</f>
        <v>103500</v>
      </c>
      <c r="AC412" s="192" t="n">
        <f aca="false">SUM(AC303+AC310+AC317+AC324)</f>
        <v>318000</v>
      </c>
      <c r="AD412" s="192"/>
      <c r="AE412" s="192" t="n">
        <f aca="false">SUM(AE303+AE310+AE317+AE324)</f>
        <v>0</v>
      </c>
      <c r="AF412" s="192" t="n">
        <f aca="false">SUM(AF303+AF310+AF317+AF324)</f>
        <v>0</v>
      </c>
      <c r="AG412" s="192" t="n">
        <f aca="false">SUM(AG303+AG310+AG317+AG324)</f>
        <v>336000</v>
      </c>
      <c r="AH412" s="192" t="n">
        <f aca="false">SUM(AH303+AH310+AH317+AH324)</f>
        <v>184000</v>
      </c>
      <c r="AI412" s="192" t="n">
        <f aca="false">SUM(AI303+AI310+AI317+AI324)</f>
        <v>327000</v>
      </c>
      <c r="AJ412" s="192" t="n">
        <f aca="false">SUM(AJ303+AJ310+AJ317+AJ324)</f>
        <v>150000</v>
      </c>
      <c r="AK412" s="192" t="n">
        <f aca="false">SUM(AK303+AK310+AK317+AK324)</f>
        <v>388000</v>
      </c>
      <c r="AL412" s="192" t="n">
        <f aca="false">SUM(AL303+AL310+AL317+AL324)</f>
        <v>47000</v>
      </c>
      <c r="AM412" s="192" t="n">
        <f aca="false">SUM(AM303+AM310+AM317+AM324)</f>
        <v>0</v>
      </c>
      <c r="AN412" s="192" t="n">
        <f aca="false">SUM(AN303+AN310+AN317+AN324)</f>
        <v>435000</v>
      </c>
      <c r="AO412" s="176" t="n">
        <f aca="false">SUM(AO303+AO310+AO317+AO324)</f>
        <v>57734.4216603623</v>
      </c>
      <c r="AP412" s="176" t="n">
        <f aca="false">SUM(AP303+AP310+AP317+AP324)</f>
        <v>376000</v>
      </c>
      <c r="AQ412" s="176" t="n">
        <f aca="false">SUM(AQ303+AQ310+AQ317+AQ324)</f>
        <v>0</v>
      </c>
      <c r="AR412" s="176" t="n">
        <f aca="false">SUM(AR303+AR310+AR317+AR324)</f>
        <v>49903.7759638994</v>
      </c>
      <c r="AS412" s="176" t="n">
        <f aca="false">SUM(AS303+AS310+AS317+AS324)</f>
        <v>388000</v>
      </c>
      <c r="AT412" s="176" t="n">
        <f aca="false">SUM(AT303+AT310+AT317+AT324)</f>
        <v>0</v>
      </c>
      <c r="AU412" s="176" t="n">
        <f aca="false">SUM(AU303+AU310+AU317+AU324)</f>
        <v>14838.06</v>
      </c>
      <c r="AV412" s="176"/>
      <c r="BC412" s="143"/>
    </row>
    <row r="413" s="19" customFormat="true" ht="12.75" hidden="true" customHeight="false" outlineLevel="0" collapsed="false">
      <c r="A413" s="148"/>
      <c r="B413" s="147"/>
      <c r="C413" s="147"/>
      <c r="D413" s="147"/>
      <c r="E413" s="147"/>
      <c r="F413" s="147"/>
      <c r="G413" s="147"/>
      <c r="H413" s="147"/>
      <c r="I413" s="255" t="s">
        <v>528</v>
      </c>
      <c r="J413" s="84" t="s">
        <v>529</v>
      </c>
      <c r="K413" s="192"/>
      <c r="L413" s="192"/>
      <c r="M413" s="192"/>
      <c r="N413" s="192"/>
      <c r="O413" s="192"/>
      <c r="P413" s="192"/>
      <c r="Q413" s="192"/>
      <c r="R413" s="192"/>
      <c r="S413" s="192"/>
      <c r="T413" s="192"/>
      <c r="U413" s="192"/>
      <c r="V413" s="227"/>
      <c r="W413" s="227"/>
      <c r="X413" s="192"/>
      <c r="Y413" s="192"/>
      <c r="Z413" s="192"/>
      <c r="AA413" s="192" t="n">
        <f aca="false">SUM(AA292)</f>
        <v>55000</v>
      </c>
      <c r="AB413" s="192" t="n">
        <f aca="false">SUM(AB292)</f>
        <v>9500</v>
      </c>
      <c r="AC413" s="192" t="n">
        <f aca="false">SUM(AC292)</f>
        <v>115000</v>
      </c>
      <c r="AD413" s="192"/>
      <c r="AE413" s="192" t="n">
        <f aca="false">SUM(AE292)</f>
        <v>0</v>
      </c>
      <c r="AF413" s="192" t="n">
        <f aca="false">SUM(AF292)</f>
        <v>0</v>
      </c>
      <c r="AG413" s="192" t="n">
        <f aca="false">SUM(AG292)</f>
        <v>220000</v>
      </c>
      <c r="AH413" s="192" t="n">
        <f aca="false">SUM(AH292)</f>
        <v>211155</v>
      </c>
      <c r="AI413" s="192" t="n">
        <f aca="false">SUM(AI292)</f>
        <v>135000</v>
      </c>
      <c r="AJ413" s="192" t="n">
        <f aca="false">SUM(AJ292)</f>
        <v>12500</v>
      </c>
      <c r="AK413" s="192" t="n">
        <f aca="false">SUM(AK292)</f>
        <v>200000</v>
      </c>
      <c r="AL413" s="192" t="n">
        <f aca="false">SUM(AL292)</f>
        <v>0</v>
      </c>
      <c r="AM413" s="192" t="n">
        <f aca="false">SUM(AM292)</f>
        <v>0</v>
      </c>
      <c r="AN413" s="192" t="n">
        <f aca="false">SUM(AN292)</f>
        <v>200000</v>
      </c>
      <c r="AO413" s="176" t="n">
        <f aca="false">SUM(AO292)</f>
        <v>26544.5616829252</v>
      </c>
      <c r="AP413" s="176" t="n">
        <f aca="false">SUM(AP292)</f>
        <v>175000</v>
      </c>
      <c r="AQ413" s="176" t="n">
        <f aca="false">SUM(AQ292)</f>
        <v>0</v>
      </c>
      <c r="AR413" s="176" t="n">
        <f aca="false">SUM(AR292)</f>
        <v>23226.4914725596</v>
      </c>
      <c r="AS413" s="176" t="n">
        <f aca="false">SUM(AS292)</f>
        <v>180000</v>
      </c>
      <c r="AT413" s="176" t="n">
        <f aca="false">SUM(AT292)</f>
        <v>0</v>
      </c>
      <c r="AU413" s="176" t="n">
        <f aca="false">SUM(AU292)</f>
        <v>0</v>
      </c>
      <c r="AV413" s="176"/>
      <c r="BC413" s="143"/>
    </row>
    <row r="414" s="19" customFormat="true" ht="12.75" hidden="true" customHeight="false" outlineLevel="0" collapsed="false">
      <c r="A414" s="148"/>
      <c r="B414" s="147"/>
      <c r="C414" s="147"/>
      <c r="D414" s="147"/>
      <c r="E414" s="147"/>
      <c r="F414" s="147"/>
      <c r="G414" s="147"/>
      <c r="H414" s="147"/>
      <c r="I414" s="255" t="s">
        <v>530</v>
      </c>
      <c r="J414" s="84" t="s">
        <v>531</v>
      </c>
      <c r="K414" s="192"/>
      <c r="L414" s="192"/>
      <c r="M414" s="192"/>
      <c r="N414" s="192"/>
      <c r="O414" s="192"/>
      <c r="P414" s="192"/>
      <c r="Q414" s="192"/>
      <c r="R414" s="192"/>
      <c r="S414" s="192"/>
      <c r="T414" s="192"/>
      <c r="U414" s="192"/>
      <c r="V414" s="227"/>
      <c r="W414" s="227"/>
      <c r="X414" s="192"/>
      <c r="Y414" s="192"/>
      <c r="Z414" s="192"/>
      <c r="AA414" s="192" t="n">
        <f aca="false">SUM(AA168)</f>
        <v>116000</v>
      </c>
      <c r="AB414" s="192" t="n">
        <f aca="false">SUM(AB168)</f>
        <v>63895.98</v>
      </c>
      <c r="AC414" s="192" t="n">
        <f aca="false">SUM(AC168)</f>
        <v>116000</v>
      </c>
      <c r="AD414" s="192"/>
      <c r="AE414" s="192" t="n">
        <f aca="false">SUM(AE168)</f>
        <v>0</v>
      </c>
      <c r="AF414" s="192" t="n">
        <f aca="false">SUM(AF168)</f>
        <v>0</v>
      </c>
      <c r="AG414" s="192" t="n">
        <f aca="false">SUM(AG168)</f>
        <v>116000</v>
      </c>
      <c r="AH414" s="192" t="n">
        <f aca="false">SUM(AH168)</f>
        <v>80602.94</v>
      </c>
      <c r="AI414" s="192" t="n">
        <f aca="false">SUM(AI168)</f>
        <v>116000</v>
      </c>
      <c r="AJ414" s="192" t="n">
        <f aca="false">SUM(AJ168)</f>
        <v>51267.74</v>
      </c>
      <c r="AK414" s="192" t="n">
        <f aca="false">SUM(AK168)</f>
        <v>136000</v>
      </c>
      <c r="AL414" s="192" t="n">
        <f aca="false">SUM(AL168)</f>
        <v>5000</v>
      </c>
      <c r="AM414" s="192" t="n">
        <f aca="false">SUM(AM168)</f>
        <v>0</v>
      </c>
      <c r="AN414" s="192" t="n">
        <f aca="false">SUM(AN168)</f>
        <v>141000</v>
      </c>
      <c r="AO414" s="176" t="n">
        <f aca="false">SUM(AO168)</f>
        <v>18713.9159864623</v>
      </c>
      <c r="AP414" s="176" t="n">
        <f aca="false">SUM(AP168)</f>
        <v>142000</v>
      </c>
      <c r="AQ414" s="176" t="n">
        <f aca="false">SUM(AQ168)</f>
        <v>0</v>
      </c>
      <c r="AR414" s="176" t="n">
        <f aca="false">SUM(AR168)</f>
        <v>18846.6387948769</v>
      </c>
      <c r="AS414" s="176" t="n">
        <f aca="false">SUM(AS168)</f>
        <v>145000</v>
      </c>
      <c r="AT414" s="176" t="n">
        <f aca="false">SUM(AT168)</f>
        <v>0</v>
      </c>
      <c r="AU414" s="176" t="n">
        <f aca="false">SUM(AU168)</f>
        <v>9161.74</v>
      </c>
      <c r="AV414" s="176"/>
      <c r="BC414" s="143"/>
    </row>
    <row r="415" s="19" customFormat="true" ht="12.75" hidden="true" customHeight="false" outlineLevel="0" collapsed="false">
      <c r="A415" s="148"/>
      <c r="B415" s="147"/>
      <c r="C415" s="147"/>
      <c r="D415" s="147"/>
      <c r="E415" s="147"/>
      <c r="F415" s="147"/>
      <c r="G415" s="147"/>
      <c r="H415" s="147"/>
      <c r="I415" s="255" t="s">
        <v>532</v>
      </c>
      <c r="J415" s="84" t="s">
        <v>533</v>
      </c>
      <c r="K415" s="192"/>
      <c r="L415" s="192"/>
      <c r="M415" s="192"/>
      <c r="N415" s="192"/>
      <c r="O415" s="192"/>
      <c r="P415" s="192"/>
      <c r="Q415" s="192"/>
      <c r="R415" s="192"/>
      <c r="S415" s="192"/>
      <c r="T415" s="192"/>
      <c r="U415" s="192"/>
      <c r="V415" s="227"/>
      <c r="W415" s="227"/>
      <c r="X415" s="192"/>
      <c r="Y415" s="192"/>
      <c r="Z415" s="192"/>
      <c r="AA415" s="192" t="n">
        <f aca="false">SUM(AA186)</f>
        <v>69000</v>
      </c>
      <c r="AB415" s="192" t="n">
        <f aca="false">SUM(AB186)</f>
        <v>40113.64</v>
      </c>
      <c r="AC415" s="192" t="n">
        <f aca="false">SUM(AC186)</f>
        <v>69000</v>
      </c>
      <c r="AD415" s="192"/>
      <c r="AE415" s="192" t="n">
        <f aca="false">SUM(AE186)</f>
        <v>0</v>
      </c>
      <c r="AF415" s="192" t="n">
        <f aca="false">SUM(AF186)</f>
        <v>0</v>
      </c>
      <c r="AG415" s="192" t="n">
        <f aca="false">SUM(AG186)</f>
        <v>73000</v>
      </c>
      <c r="AH415" s="192" t="n">
        <f aca="false">SUM(AH186)</f>
        <v>49222.9</v>
      </c>
      <c r="AI415" s="192" t="n">
        <f aca="false">SUM(AI186)</f>
        <v>72000</v>
      </c>
      <c r="AJ415" s="192" t="n">
        <f aca="false">SUM(AJ186)</f>
        <v>8051</v>
      </c>
      <c r="AK415" s="192" t="n">
        <f aca="false">SUM(AK186)</f>
        <v>100000</v>
      </c>
      <c r="AL415" s="192" t="n">
        <f aca="false">SUM(AL186)</f>
        <v>28500</v>
      </c>
      <c r="AM415" s="192" t="n">
        <f aca="false">SUM(AM186)</f>
        <v>0</v>
      </c>
      <c r="AN415" s="192" t="n">
        <f aca="false">SUM(AN186)</f>
        <v>128500</v>
      </c>
      <c r="AO415" s="176" t="n">
        <f aca="false">SUM(AO186)</f>
        <v>17054.8808812795</v>
      </c>
      <c r="AP415" s="176" t="n">
        <f aca="false">SUM(AP186)</f>
        <v>133500</v>
      </c>
      <c r="AQ415" s="176" t="n">
        <f aca="false">SUM(AQ186)</f>
        <v>0</v>
      </c>
      <c r="AR415" s="176" t="n">
        <f aca="false">SUM(AR186)</f>
        <v>17718.4949233526</v>
      </c>
      <c r="AS415" s="176" t="n">
        <f aca="false">SUM(AS186)</f>
        <v>140000</v>
      </c>
      <c r="AT415" s="176" t="n">
        <f aca="false">SUM(AT186)</f>
        <v>0</v>
      </c>
      <c r="AU415" s="176" t="n">
        <f aca="false">SUM(AU186)</f>
        <v>8788.94</v>
      </c>
      <c r="AV415" s="176"/>
      <c r="BC415" s="143"/>
    </row>
    <row r="416" s="19" customFormat="true" ht="12.75" hidden="true" customHeight="false" outlineLevel="0" collapsed="false">
      <c r="A416" s="148"/>
      <c r="B416" s="147"/>
      <c r="C416" s="147"/>
      <c r="D416" s="147"/>
      <c r="E416" s="147"/>
      <c r="F416" s="147"/>
      <c r="G416" s="147"/>
      <c r="H416" s="147"/>
      <c r="I416" s="255" t="s">
        <v>534</v>
      </c>
      <c r="J416" s="84" t="s">
        <v>535</v>
      </c>
      <c r="K416" s="192"/>
      <c r="L416" s="192"/>
      <c r="M416" s="192"/>
      <c r="N416" s="192"/>
      <c r="O416" s="192"/>
      <c r="P416" s="192"/>
      <c r="Q416" s="192"/>
      <c r="R416" s="192"/>
      <c r="S416" s="192"/>
      <c r="T416" s="192"/>
      <c r="U416" s="192"/>
      <c r="V416" s="227"/>
      <c r="W416" s="227"/>
      <c r="X416" s="192"/>
      <c r="Y416" s="192"/>
      <c r="Z416" s="192"/>
      <c r="AA416" s="192" t="n">
        <f aca="false">SUM(AA179)</f>
        <v>35000</v>
      </c>
      <c r="AB416" s="192" t="n">
        <f aca="false">SUM(AB179)</f>
        <v>6735.11</v>
      </c>
      <c r="AC416" s="192" t="n">
        <f aca="false">SUM(AC179)</f>
        <v>35000</v>
      </c>
      <c r="AD416" s="192"/>
      <c r="AE416" s="192" t="n">
        <f aca="false">SUM(AE179)</f>
        <v>0</v>
      </c>
      <c r="AF416" s="192" t="n">
        <f aca="false">SUM(AF179)</f>
        <v>0</v>
      </c>
      <c r="AG416" s="192" t="n">
        <f aca="false">SUM(AG179)</f>
        <v>35000</v>
      </c>
      <c r="AH416" s="192" t="n">
        <f aca="false">SUM(AH179)</f>
        <v>6097.03</v>
      </c>
      <c r="AI416" s="192" t="n">
        <f aca="false">SUM(AI179)</f>
        <v>35000</v>
      </c>
      <c r="AJ416" s="192" t="n">
        <f aca="false">SUM(AJ179)</f>
        <v>5570.24</v>
      </c>
      <c r="AK416" s="192" t="n">
        <f aca="false">SUM(AK179)</f>
        <v>35000</v>
      </c>
      <c r="AL416" s="192" t="n">
        <f aca="false">SUM(AL179)</f>
        <v>0</v>
      </c>
      <c r="AM416" s="192" t="n">
        <f aca="false">SUM(AM179)</f>
        <v>0</v>
      </c>
      <c r="AN416" s="192" t="n">
        <f aca="false">SUM(AN179)</f>
        <v>35000</v>
      </c>
      <c r="AO416" s="176" t="n">
        <f aca="false">SUM(AO179)</f>
        <v>4645.29829451191</v>
      </c>
      <c r="AP416" s="176" t="n">
        <f aca="false">SUM(AP179)</f>
        <v>25000</v>
      </c>
      <c r="AQ416" s="176" t="n">
        <f aca="false">SUM(AQ179)</f>
        <v>0</v>
      </c>
      <c r="AR416" s="176" t="n">
        <f aca="false">SUM(AR179)</f>
        <v>3318.07021036565</v>
      </c>
      <c r="AS416" s="176" t="n">
        <f aca="false">SUM(AS179)</f>
        <v>30000</v>
      </c>
      <c r="AT416" s="176" t="n">
        <f aca="false">SUM(AT179)</f>
        <v>0</v>
      </c>
      <c r="AU416" s="176" t="n">
        <f aca="false">SUM(AU179)</f>
        <v>1444.38</v>
      </c>
      <c r="AV416" s="176"/>
      <c r="BC416" s="143"/>
    </row>
    <row r="417" s="19" customFormat="true" ht="13.5" hidden="true" customHeight="false" outlineLevel="0" collapsed="false">
      <c r="A417" s="148"/>
      <c r="B417" s="147"/>
      <c r="C417" s="147"/>
      <c r="D417" s="147"/>
      <c r="E417" s="147"/>
      <c r="F417" s="147"/>
      <c r="G417" s="147"/>
      <c r="H417" s="147"/>
      <c r="I417" s="256" t="n">
        <v>1070</v>
      </c>
      <c r="J417" s="257" t="s">
        <v>536</v>
      </c>
      <c r="K417" s="258"/>
      <c r="L417" s="258"/>
      <c r="M417" s="258"/>
      <c r="N417" s="258"/>
      <c r="O417" s="258"/>
      <c r="P417" s="258"/>
      <c r="Q417" s="258"/>
      <c r="R417" s="258"/>
      <c r="S417" s="258"/>
      <c r="T417" s="258"/>
      <c r="U417" s="258"/>
      <c r="V417" s="259"/>
      <c r="W417" s="259"/>
      <c r="X417" s="258"/>
      <c r="Y417" s="258"/>
      <c r="Z417" s="258"/>
      <c r="AA417" s="258" t="n">
        <f aca="false">SUM(AA257+AA269+AA284)</f>
        <v>112000</v>
      </c>
      <c r="AB417" s="258" t="n">
        <f aca="false">SUM(AB257+AB269+AB284)</f>
        <v>39395.38</v>
      </c>
      <c r="AC417" s="258" t="n">
        <f aca="false">SUM(AC257+AC269+AC284)</f>
        <v>132000</v>
      </c>
      <c r="AD417" s="258"/>
      <c r="AE417" s="258" t="n">
        <f aca="false">SUM(AE257+AE269+AE284)</f>
        <v>0</v>
      </c>
      <c r="AF417" s="258" t="n">
        <f aca="false">SUM(AF257+AF269+AF284)</f>
        <v>0</v>
      </c>
      <c r="AG417" s="258" t="n">
        <f aca="false">SUM(AG257+AG269+AG284)</f>
        <v>149000</v>
      </c>
      <c r="AH417" s="258" t="n">
        <f aca="false">SUM(AH257+AH269+AH284)</f>
        <v>95153.98</v>
      </c>
      <c r="AI417" s="258" t="n">
        <f aca="false">SUM(AI257+AI269+AI284)</f>
        <v>185000</v>
      </c>
      <c r="AJ417" s="258" t="n">
        <f aca="false">SUM(AJ257+AJ269+AJ284)</f>
        <v>86900.66</v>
      </c>
      <c r="AK417" s="258" t="n">
        <f aca="false">SUM(AK257+AK269+AK284)</f>
        <v>307000</v>
      </c>
      <c r="AL417" s="258" t="n">
        <f aca="false">SUM(AL257+AL269+AL284)</f>
        <v>30000</v>
      </c>
      <c r="AM417" s="258" t="n">
        <f aca="false">SUM(AM257+AM269+AM284)</f>
        <v>0</v>
      </c>
      <c r="AN417" s="258" t="n">
        <f aca="false">SUM(AN257+AN269+AN284)</f>
        <v>337000</v>
      </c>
      <c r="AO417" s="237" t="n">
        <f aca="false">SUM(AO257+AO269+AO284)</f>
        <v>44727.586435729</v>
      </c>
      <c r="AP417" s="237" t="n">
        <f aca="false">SUM(AP257+AP269+AP284)</f>
        <v>271000</v>
      </c>
      <c r="AQ417" s="237" t="n">
        <f aca="false">SUM(AQ257+AQ269+AQ284)</f>
        <v>0</v>
      </c>
      <c r="AR417" s="237" t="n">
        <f aca="false">SUM(AR257+AR269+AR284)</f>
        <v>35967.8810803637</v>
      </c>
      <c r="AS417" s="237" t="n">
        <f aca="false">SUM(AS257+AS269+AS284)</f>
        <v>295000</v>
      </c>
      <c r="AT417" s="237" t="n">
        <f aca="false">SUM(AT257+AT269+AT284)</f>
        <v>0</v>
      </c>
      <c r="AU417" s="237" t="n">
        <f aca="false">SUM(AU257+AU269+AU284)</f>
        <v>8529.55</v>
      </c>
      <c r="AV417" s="237"/>
      <c r="BC417" s="143"/>
    </row>
    <row r="418" s="19" customFormat="true" ht="13.5" hidden="true" customHeight="false" outlineLevel="0" collapsed="false">
      <c r="A418" s="148"/>
      <c r="B418" s="147"/>
      <c r="C418" s="147"/>
      <c r="D418" s="147"/>
      <c r="E418" s="147"/>
      <c r="F418" s="147"/>
      <c r="G418" s="147"/>
      <c r="H418" s="147"/>
      <c r="I418" s="260"/>
      <c r="J418" s="261" t="s">
        <v>508</v>
      </c>
      <c r="K418" s="262"/>
      <c r="L418" s="262"/>
      <c r="M418" s="262"/>
      <c r="N418" s="262"/>
      <c r="O418" s="262"/>
      <c r="P418" s="262"/>
      <c r="Q418" s="262"/>
      <c r="R418" s="262"/>
      <c r="S418" s="262"/>
      <c r="T418" s="262"/>
      <c r="U418" s="262"/>
      <c r="V418" s="263"/>
      <c r="W418" s="263"/>
      <c r="X418" s="262"/>
      <c r="Y418" s="262"/>
      <c r="Z418" s="262"/>
      <c r="AA418" s="262" t="e">
        <f aca="false">SUM(AA405:AA417)</f>
        <v>#REF!</v>
      </c>
      <c r="AB418" s="262" t="e">
        <f aca="false">SUM(AB405:AB417)</f>
        <v>#REF!</v>
      </c>
      <c r="AC418" s="262" t="e">
        <f aca="false">SUM(AC405:AC417)</f>
        <v>#REF!</v>
      </c>
      <c r="AD418" s="262"/>
      <c r="AE418" s="262" t="n">
        <f aca="false">SUM(AE405:AE417)</f>
        <v>0</v>
      </c>
      <c r="AF418" s="262" t="n">
        <f aca="false">SUM(AF405:AF417)</f>
        <v>25000</v>
      </c>
      <c r="AG418" s="262" t="e">
        <f aca="false">SUM(AG405:AG417)</f>
        <v>#REF!</v>
      </c>
      <c r="AH418" s="262" t="n">
        <f aca="false">SUM(AH405:AH417)</f>
        <v>3651737.44</v>
      </c>
      <c r="AI418" s="262" t="n">
        <f aca="false">SUM(AI405:AI417)</f>
        <v>7402000</v>
      </c>
      <c r="AJ418" s="262" t="n">
        <f aca="false">SUM(AJ405:AJ417)</f>
        <v>2046670.1</v>
      </c>
      <c r="AK418" s="262" t="n">
        <f aca="false">SUM(AK405:AK417)</f>
        <v>11430161.6</v>
      </c>
      <c r="AL418" s="262" t="n">
        <f aca="false">SUM(AL405:AL417)</f>
        <v>1263500</v>
      </c>
      <c r="AM418" s="262" t="n">
        <f aca="false">SUM(AM405:AM417)</f>
        <v>675500</v>
      </c>
      <c r="AN418" s="264" t="n">
        <f aca="false">SUM(AN405:AN417)</f>
        <v>12023161.6</v>
      </c>
      <c r="AO418" s="265" t="n">
        <f aca="false">SUM(AO405:AO417)</f>
        <v>1595747.77357489</v>
      </c>
      <c r="AP418" s="265" t="n">
        <f aca="false">SUM(AP405:AP417)</f>
        <v>13222500</v>
      </c>
      <c r="AQ418" s="265" t="n">
        <f aca="false">SUM(AQ405:AQ417)</f>
        <v>0</v>
      </c>
      <c r="AR418" s="265" t="n">
        <f aca="false">SUM(AR405:AR417)</f>
        <v>1754927.33426239</v>
      </c>
      <c r="AS418" s="265" t="n">
        <f aca="false">SUM(AS405:AS417)</f>
        <v>13434000</v>
      </c>
      <c r="AT418" s="265" t="n">
        <f aca="false">SUM(AT405:AT417)</f>
        <v>0</v>
      </c>
      <c r="AU418" s="265" t="n">
        <f aca="false">SUM(AU405:AU417)</f>
        <v>341521.77</v>
      </c>
      <c r="AV418" s="265" t="n">
        <f aca="false">SUM(AV405:AV417)</f>
        <v>0</v>
      </c>
      <c r="BC418" s="143"/>
    </row>
    <row r="419" s="142" customFormat="true" ht="12.75" hidden="true" customHeight="false" outlineLevel="0" collapsed="false">
      <c r="A419" s="148"/>
      <c r="B419" s="147"/>
      <c r="C419" s="147"/>
      <c r="D419" s="147"/>
      <c r="E419" s="147"/>
      <c r="F419" s="147"/>
      <c r="G419" s="147"/>
      <c r="H419" s="147"/>
      <c r="I419" s="152"/>
      <c r="J419" s="148"/>
      <c r="V419" s="149"/>
      <c r="W419" s="149"/>
      <c r="AG419" s="150"/>
      <c r="AJ419" s="19"/>
      <c r="AO419" s="92"/>
      <c r="AP419" s="93"/>
      <c r="AQ419" s="93"/>
      <c r="AR419" s="93"/>
      <c r="AS419" s="93"/>
      <c r="AT419" s="93"/>
      <c r="AU419" s="93"/>
      <c r="AV419" s="93"/>
      <c r="AW419" s="19"/>
      <c r="AX419" s="19"/>
      <c r="AY419" s="19"/>
      <c r="AZ419" s="19"/>
      <c r="BA419" s="19"/>
      <c r="BB419" s="19"/>
      <c r="BC419" s="143"/>
    </row>
    <row r="420" s="142" customFormat="true" ht="12.75" hidden="true" customHeight="false" outlineLevel="0" collapsed="false">
      <c r="AJ420" s="19"/>
      <c r="AO420" s="92"/>
      <c r="AP420" s="93"/>
      <c r="AQ420" s="93"/>
      <c r="AR420" s="93"/>
      <c r="AS420" s="93"/>
      <c r="AT420" s="93"/>
      <c r="AU420" s="93"/>
      <c r="AV420" s="93"/>
      <c r="AW420" s="19"/>
      <c r="AX420" s="19"/>
      <c r="AY420" s="19"/>
      <c r="AZ420" s="19"/>
      <c r="BA420" s="19"/>
      <c r="BB420" s="19"/>
      <c r="BC420" s="143"/>
    </row>
    <row r="421" s="142" customFormat="true" ht="12.75" hidden="true" customHeight="false" outlineLevel="0" collapsed="false">
      <c r="AJ421" s="19"/>
      <c r="AO421" s="92"/>
      <c r="AP421" s="93"/>
      <c r="AQ421" s="93"/>
      <c r="AR421" s="93"/>
      <c r="AS421" s="93"/>
      <c r="AT421" s="93"/>
      <c r="AU421" s="93"/>
      <c r="AV421" s="93"/>
      <c r="AW421" s="19"/>
      <c r="AX421" s="19"/>
      <c r="AY421" s="19"/>
      <c r="AZ421" s="19"/>
      <c r="BA421" s="19"/>
      <c r="BB421" s="19"/>
      <c r="BC421" s="143"/>
    </row>
    <row r="422" s="142" customFormat="true" ht="12.75" hidden="true" customHeight="false" outlineLevel="0" collapsed="false">
      <c r="AJ422" s="19"/>
      <c r="AO422" s="92"/>
      <c r="AP422" s="93"/>
      <c r="AQ422" s="93"/>
      <c r="AR422" s="93"/>
      <c r="AS422" s="93"/>
      <c r="AT422" s="93"/>
      <c r="AU422" s="93"/>
      <c r="AV422" s="93"/>
      <c r="AW422" s="19"/>
      <c r="AX422" s="19"/>
      <c r="AY422" s="19"/>
      <c r="AZ422" s="19"/>
      <c r="BA422" s="19"/>
      <c r="BB422" s="19"/>
      <c r="BC422" s="143"/>
    </row>
    <row r="423" s="142" customFormat="true" ht="12.75" hidden="true" customHeight="false" outlineLevel="0" collapsed="false">
      <c r="AJ423" s="19"/>
      <c r="AO423" s="92"/>
      <c r="AP423" s="93"/>
      <c r="AQ423" s="93"/>
      <c r="AR423" s="93"/>
      <c r="AS423" s="93"/>
      <c r="AT423" s="93"/>
      <c r="AU423" s="93"/>
      <c r="AV423" s="93"/>
      <c r="AW423" s="19"/>
      <c r="AX423" s="19"/>
      <c r="AY423" s="19"/>
      <c r="AZ423" s="19"/>
      <c r="BA423" s="19"/>
      <c r="BB423" s="19"/>
      <c r="BC423" s="143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LibreOffice/7.4.1.2$Windows_X86_64 LibreOffice_project/3c58a8f3a960df8bc8fd77b461821e42c061c5f0</Application>
  <AppVersion>15.0000</AppVersion>
  <Company>Vukovarsko-srijemska zupanija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2005-11-16T05:49:29Z</dcterms:created>
  <dc:creator>Sandra Adzaga</dc:creator>
  <dc:description/>
  <dc:language>hr-HR</dc:language>
  <cp:lastModifiedBy>Sandra Adžaga</cp:lastModifiedBy>
  <cp:lastPrinted>2023-11-16T09:10:08Z</cp:lastPrinted>
  <dcterms:modified xsi:type="dcterms:W3CDTF">2023-11-16T10:21:12Z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